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Organigramm\"/>
    </mc:Choice>
  </mc:AlternateContent>
  <xr:revisionPtr revIDLastSave="0" documentId="13_ncr:1_{5E883956-3F00-41D9-8BEC-0F36043F798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ten" sheetId="1" r:id="rId1"/>
    <sheet name="Organigramm" sheetId="2" r:id="rId2"/>
  </sheets>
  <definedNames>
    <definedName name="_xlnm._FilterDatabase" localSheetId="0" hidden="1">Daten!$A$4:$J$200</definedName>
    <definedName name="_xlnm.Print_Area" localSheetId="1">Organigramm!$A$1:$AN$30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F25" i="2" l="1"/>
  <c r="Z25" i="2"/>
  <c r="T25" i="2"/>
  <c r="N25" i="2"/>
  <c r="H25" i="2"/>
  <c r="B25" i="2"/>
  <c r="AJ18" i="2"/>
  <c r="AE18" i="2"/>
  <c r="Z18" i="2"/>
  <c r="U18" i="2"/>
  <c r="P18" i="2"/>
  <c r="K18" i="2"/>
  <c r="F18" i="2"/>
  <c r="A18" i="2"/>
  <c r="Z11" i="2"/>
  <c r="T11" i="2"/>
  <c r="N11" i="2"/>
  <c r="H11" i="2"/>
  <c r="B11" i="2"/>
  <c r="N6" i="2"/>
</calcChain>
</file>

<file path=xl/sharedStrings.xml><?xml version="1.0" encoding="utf-8"?>
<sst xmlns="http://schemas.openxmlformats.org/spreadsheetml/2006/main" count="199" uniqueCount="164">
  <si>
    <t>Organigramm Vorlage</t>
  </si>
  <si>
    <t>1. Personen eintragen  |  2. Slot wählen  |  3. Organigramm aktualisiert sich automatisch</t>
  </si>
  <si>
    <t>Vorlage auf Deutsch – einfach, editierbar und ohne Schutz.</t>
  </si>
  <si>
    <t>ID</t>
  </si>
  <si>
    <t>Name</t>
  </si>
  <si>
    <t>Position</t>
  </si>
  <si>
    <t>Abteilung</t>
  </si>
  <si>
    <t>Bericht an ID</t>
  </si>
  <si>
    <t>Ebene</t>
  </si>
  <si>
    <t>Slot</t>
  </si>
  <si>
    <t>E-Mail</t>
  </si>
  <si>
    <t>Telefon</t>
  </si>
  <si>
    <t>Notiz</t>
  </si>
  <si>
    <t>E001</t>
  </si>
  <si>
    <t>Karl Neumann</t>
  </si>
  <si>
    <t>Geschäftsführer</t>
  </si>
  <si>
    <t>Geschäftsführung</t>
  </si>
  <si>
    <t>CEO</t>
  </si>
  <si>
    <t>karl.neumann@beispiel.de</t>
  </si>
  <si>
    <t>030 5555-100</t>
  </si>
  <si>
    <t>Oberste Führungsebene</t>
  </si>
  <si>
    <t>E002</t>
  </si>
  <si>
    <t>Anna Becker</t>
  </si>
  <si>
    <t>Leitung Finanzen</t>
  </si>
  <si>
    <t>Finanzen</t>
  </si>
  <si>
    <t>L2_1</t>
  </si>
  <si>
    <t>anna.becker@beispiel.de</t>
  </si>
  <si>
    <t>030 5555-101</t>
  </si>
  <si>
    <t>Verantwortlich für Finance</t>
  </si>
  <si>
    <t>E003</t>
  </si>
  <si>
    <t>Markus Vogel</t>
  </si>
  <si>
    <t>Leitung Vertrieb</t>
  </si>
  <si>
    <t>Vertrieb</t>
  </si>
  <si>
    <t>L2_2</t>
  </si>
  <si>
    <t>markus.vogel@beispiel.de</t>
  </si>
  <si>
    <t>030 5555-102</t>
  </si>
  <si>
    <t>Leitet Sales</t>
  </si>
  <si>
    <t>E004</t>
  </si>
  <si>
    <t>Sabine Keller</t>
  </si>
  <si>
    <t>Leitung Personal</t>
  </si>
  <si>
    <t>Personal</t>
  </si>
  <si>
    <t>L2_3</t>
  </si>
  <si>
    <t>sabine.keller@beispiel.de</t>
  </si>
  <si>
    <t>030 5555-103</t>
  </si>
  <si>
    <t>Leitet HR</t>
  </si>
  <si>
    <t>E005</t>
  </si>
  <si>
    <t>Daniel Roth</t>
  </si>
  <si>
    <t>Leitung IT</t>
  </si>
  <si>
    <t>IT</t>
  </si>
  <si>
    <t>L2_4</t>
  </si>
  <si>
    <t>daniel.roth@beispiel.de</t>
  </si>
  <si>
    <t>030 5555-104</t>
  </si>
  <si>
    <t>Leitet IT</t>
  </si>
  <si>
    <t>E006</t>
  </si>
  <si>
    <t>Julia Hartmann</t>
  </si>
  <si>
    <t>Leitung Betrieb</t>
  </si>
  <si>
    <t>Betrieb</t>
  </si>
  <si>
    <t>L2_5</t>
  </si>
  <si>
    <t>julia.hartmann@beispiel.de</t>
  </si>
  <si>
    <t>030 5555-105</t>
  </si>
  <si>
    <t>Leitet Operations</t>
  </si>
  <si>
    <t>E007</t>
  </si>
  <si>
    <t>Leon Fischer</t>
  </si>
  <si>
    <t>Teamleitung Buchhaltung</t>
  </si>
  <si>
    <t>L3_1</t>
  </si>
  <si>
    <t>leon.fischer@beispiel.de</t>
  </si>
  <si>
    <t>030 5555-201</t>
  </si>
  <si>
    <t>Buchhaltung</t>
  </si>
  <si>
    <t>E008</t>
  </si>
  <si>
    <t>Nina Schäfer</t>
  </si>
  <si>
    <t>Controlling Lead</t>
  </si>
  <si>
    <t>L3_2</t>
  </si>
  <si>
    <t>nina.schaefer@beispiel.de</t>
  </si>
  <si>
    <t>030 5555-202</t>
  </si>
  <si>
    <t>Controlling</t>
  </si>
  <si>
    <t>E009</t>
  </si>
  <si>
    <t>Tobias Wagner</t>
  </si>
  <si>
    <t>Teamleitung DACH Sales</t>
  </si>
  <si>
    <t>L3_3</t>
  </si>
  <si>
    <t>tobias.wagner@beispiel.de</t>
  </si>
  <si>
    <t>030 5555-203</t>
  </si>
  <si>
    <t>Regionalvertrieb</t>
  </si>
  <si>
    <t>E010</t>
  </si>
  <si>
    <t>Laura Hoffmann</t>
  </si>
  <si>
    <t>Teamleitung Key Account</t>
  </si>
  <si>
    <t>L3_4</t>
  </si>
  <si>
    <t>laura.hoffmann@beispiel.de</t>
  </si>
  <si>
    <t>030 5555-204</t>
  </si>
  <si>
    <t>Key Accounts</t>
  </si>
  <si>
    <t>E011</t>
  </si>
  <si>
    <t>Miriam Braun</t>
  </si>
  <si>
    <t>Teamleitung Recruiting</t>
  </si>
  <si>
    <t>L3_5</t>
  </si>
  <si>
    <t>miriam.braun@beispiel.de</t>
  </si>
  <si>
    <t>030 5555-205</t>
  </si>
  <si>
    <t>Recruiting</t>
  </si>
  <si>
    <t>E012</t>
  </si>
  <si>
    <t>Felix Krüger</t>
  </si>
  <si>
    <t>HR Business Partner</t>
  </si>
  <si>
    <t>L3_6</t>
  </si>
  <si>
    <t>felix.krueger@beispiel.de</t>
  </si>
  <si>
    <t>030 5555-206</t>
  </si>
  <si>
    <t>Business Partner</t>
  </si>
  <si>
    <t>E013</t>
  </si>
  <si>
    <t>Tim Zimmermann</t>
  </si>
  <si>
    <t>IT Infrastruktur Lead</t>
  </si>
  <si>
    <t>L3_7</t>
  </si>
  <si>
    <t>tim.zimmermann@beispiel.de</t>
  </si>
  <si>
    <t>030 5555-207</t>
  </si>
  <si>
    <t>Infrastruktur</t>
  </si>
  <si>
    <t>E014</t>
  </si>
  <si>
    <t>Sarah König</t>
  </si>
  <si>
    <t>Projektmanagement Office</t>
  </si>
  <si>
    <t>L3_8</t>
  </si>
  <si>
    <t>sarah.koenig@beispiel.de</t>
  </si>
  <si>
    <t>030 5555-208</t>
  </si>
  <si>
    <t>PMO</t>
  </si>
  <si>
    <t>E015</t>
  </si>
  <si>
    <t>Paul Richter</t>
  </si>
  <si>
    <t>Sachbearbeiter Buchhaltung</t>
  </si>
  <si>
    <t>L4_1</t>
  </si>
  <si>
    <t>paul.richter@beispiel.de</t>
  </si>
  <si>
    <t>030 5555-301</t>
  </si>
  <si>
    <t>Mitarbeiter</t>
  </si>
  <si>
    <t>E016</t>
  </si>
  <si>
    <t>Jana Wolf</t>
  </si>
  <si>
    <t>Payroll Spezialistin</t>
  </si>
  <si>
    <t>L4_2</t>
  </si>
  <si>
    <t>jana.wolf@beispiel.de</t>
  </si>
  <si>
    <t>030 5555-302</t>
  </si>
  <si>
    <t>Mitarbeiterin</t>
  </si>
  <si>
    <t>E017</t>
  </si>
  <si>
    <t>Erik Sommer</t>
  </si>
  <si>
    <t>Systemadministrator</t>
  </si>
  <si>
    <t>L4_3</t>
  </si>
  <si>
    <t>erik.sommer@beispiel.de</t>
  </si>
  <si>
    <t>030 5555-303</t>
  </si>
  <si>
    <t>E018</t>
  </si>
  <si>
    <t>Klara Busch</t>
  </si>
  <si>
    <t>Sales Operations</t>
  </si>
  <si>
    <t>L4_4</t>
  </si>
  <si>
    <t>klara.busch@beispiel.de</t>
  </si>
  <si>
    <t>030 5555-304</t>
  </si>
  <si>
    <t>E019</t>
  </si>
  <si>
    <t>David Frank</t>
  </si>
  <si>
    <t>Assistenz der Geschäftsführung</t>
  </si>
  <si>
    <t>L4_5</t>
  </si>
  <si>
    <t>david.frank@beispiel.de</t>
  </si>
  <si>
    <t>030 5555-305</t>
  </si>
  <si>
    <t>Stabsfunktion</t>
  </si>
  <si>
    <t>E020</t>
  </si>
  <si>
    <t>Sophie Lang</t>
  </si>
  <si>
    <t>Office Managerin</t>
  </si>
  <si>
    <t>L4_6</t>
  </si>
  <si>
    <t>sophie.lang@beispiel.de</t>
  </si>
  <si>
    <t>030 5555-306</t>
  </si>
  <si>
    <t>Office Management</t>
  </si>
  <si>
    <t>Organigramm</t>
  </si>
  <si>
    <t>Automatisch aus dem Blatt 'Daten' befüllt</t>
  </si>
  <si>
    <t>Daten ändern Sie im Blatt 'Daten'. Leere Slots bleiben automatisch leer.</t>
  </si>
  <si>
    <t>Ebene 1</t>
  </si>
  <si>
    <t>Ebene 2</t>
  </si>
  <si>
    <t>Ebene 3</t>
  </si>
  <si>
    <t>Ebene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</si>
</sst>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"/>
    </font>
    <font>
      <b/>
      <sz val="14"/>
      <color rgb="FFFFFFFF"/>
      <name val="Cambria"/>
      <charset val="1"/>
    </font>
    <font>
      <b/>
      <sz val="10"/>
      <color rgb="FF1F415A"/>
      <name val="Cambria"/>
      <charset val="1"/>
    </font>
    <font>
      <i/>
      <sz val="9"/>
      <color rgb="FF20323A"/>
      <name val="Cambria"/>
      <charset val="1"/>
    </font>
    <font>
      <b/>
      <sz val="11"/>
      <color rgb="FFFFFFFF"/>
      <name val="Cambria"/>
      <charset val="1"/>
    </font>
    <font>
      <sz val="10"/>
      <color rgb="FF20323A"/>
      <name val="Cambria"/>
      <charset val="1"/>
    </font>
    <font>
      <b/>
      <sz val="16"/>
      <color rgb="FFFFFFFF"/>
      <name val="Cambria"/>
      <charset val="1"/>
    </font>
    <font>
      <i/>
      <sz val="10"/>
      <color rgb="FF1F415A"/>
      <name val="Cambria"/>
      <charset val="1"/>
    </font>
    <font>
      <sz val="9"/>
      <color rgb="FF20323A"/>
      <name val="Cambria"/>
      <charset val="1"/>
    </font>
    <font>
      <b/>
      <sz val="9"/>
      <color rgb="FF1F415A"/>
      <name val="Cambria"/>
      <charset val="1"/>
    </font>
    <font>
      <b/>
      <sz val="9"/>
      <color rgb="FFFFFFFF"/>
      <name val="Cambria"/>
      <charset val="1"/>
    </font>
  </fonts>
  <fills count="7">
    <fill>
      <patternFill patternType="none"/>
    </fill>
    <fill>
      <patternFill patternType="gray125"/>
    </fill>
    <fill>
      <patternFill patternType="solid">
        <fgColor rgb="FF00484E"/>
        <bgColor rgb="FF1F415A"/>
      </patternFill>
    </fill>
    <fill>
      <patternFill patternType="solid">
        <fgColor rgb="FFEAF2F3"/>
        <bgColor rgb="FFEEF3F7"/>
      </patternFill>
    </fill>
    <fill>
      <patternFill patternType="solid">
        <fgColor rgb="FFEEF3F7"/>
        <bgColor rgb="FFEAF2F3"/>
      </patternFill>
    </fill>
    <fill>
      <patternFill patternType="solid">
        <fgColor rgb="FFFFFFFF"/>
        <bgColor rgb="FFEEF3F7"/>
      </patternFill>
    </fill>
    <fill>
      <patternFill patternType="solid">
        <fgColor rgb="FF1F415A"/>
        <bgColor rgb="FF20323A"/>
      </patternFill>
    </fill>
  </fills>
  <borders count="8">
    <border>
      <left/>
      <right/>
      <top/>
      <bottom/>
      <diagonal/>
    </border>
    <border>
      <left/>
      <right/>
      <top style="medium">
        <color rgb="FF1F415A"/>
      </top>
      <bottom style="medium">
        <color rgb="FF1F415A"/>
      </bottom>
      <diagonal/>
    </border>
    <border>
      <left/>
      <right/>
      <top/>
      <bottom style="thin">
        <color rgb="FFD9E1E5"/>
      </bottom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medium">
        <color rgb="FF1F415A"/>
      </left>
      <right/>
      <top/>
      <bottom/>
      <diagonal/>
    </border>
    <border>
      <left/>
      <right/>
      <top style="medium">
        <color rgb="FF1F415A"/>
      </top>
      <bottom/>
      <diagonal/>
    </border>
    <border>
      <left style="medium">
        <color rgb="FF1F415A"/>
      </left>
      <right style="medium">
        <color rgb="FF1F415A"/>
      </right>
      <top style="medium">
        <color rgb="FF1F415A"/>
      </top>
      <bottom style="medium">
        <color rgb="FF1F415A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8" fillId="4" borderId="6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EF3F7"/>
      <rgbColor rgb="FFEAF2F3"/>
      <rgbColor rgb="FF660066"/>
      <rgbColor rgb="FFFF8080"/>
      <rgbColor rgb="FF0066CC"/>
      <rgbColor rgb="FFD9E1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484E"/>
      <rgbColor rgb="FF339966"/>
      <rgbColor rgb="FF003300"/>
      <rgbColor rgb="FF333300"/>
      <rgbColor rgb="FF993300"/>
      <rgbColor rgb="FF993366"/>
      <rgbColor rgb="FF1F415A"/>
      <rgbColor rgb="FF20323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showGridLines="0" zoomScaleNormal="100" workbookViewId="0">
      <pane ySplit="4" topLeftCell="A5" activePane="bottomLeft" state="frozen"/>
      <selection pane="bottomLeft"/>
    </sheetView>
  </sheetViews>
  <sheetFormatPr baseColWidth="10" defaultColWidth="8.7109375" defaultRowHeight="15" customHeight="1" x14ac:dyDescent="0.25"/>
  <cols>
    <col min="1" max="1" width="11" customWidth="1"/>
    <col min="2" max="2" width="20" customWidth="1"/>
    <col min="3" max="3" width="24" customWidth="1"/>
    <col min="4" max="4" width="18" customWidth="1"/>
    <col min="5" max="5" width="14" customWidth="1"/>
    <col min="6" max="6" width="9" customWidth="1"/>
    <col min="7" max="7" width="10" customWidth="1"/>
    <col min="8" max="8" width="24" customWidth="1"/>
    <col min="9" max="9" width="16" customWidth="1"/>
    <col min="10" max="10" width="20" customWidth="1"/>
  </cols>
  <sheetData>
    <row r="1" spans="1:10" ht="17.2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5" customHeight="1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15" customHeight="1" x14ac:dyDescent="0.25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pans="1:10" ht="27.75" customHeight="1" x14ac:dyDescent="0.2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</row>
    <row r="5" spans="1:10" ht="15" customHeight="1" x14ac:dyDescent="0.25">
      <c r="A5" s="13" t="s">
        <v>13</v>
      </c>
      <c r="B5" s="13" t="s">
        <v>14</v>
      </c>
      <c r="C5" s="13" t="s">
        <v>15</v>
      </c>
      <c r="D5" s="13" t="s">
        <v>16</v>
      </c>
      <c r="E5" s="13"/>
      <c r="F5" s="14">
        <v>1</v>
      </c>
      <c r="G5" s="14" t="s">
        <v>17</v>
      </c>
      <c r="H5" s="13" t="s">
        <v>18</v>
      </c>
      <c r="I5" s="13" t="s">
        <v>19</v>
      </c>
      <c r="J5" s="13" t="s">
        <v>20</v>
      </c>
    </row>
    <row r="6" spans="1:10" ht="15" customHeight="1" x14ac:dyDescent="0.25">
      <c r="A6" s="15" t="s">
        <v>21</v>
      </c>
      <c r="B6" s="15" t="s">
        <v>22</v>
      </c>
      <c r="C6" s="15" t="s">
        <v>23</v>
      </c>
      <c r="D6" s="15" t="s">
        <v>24</v>
      </c>
      <c r="E6" s="15" t="s">
        <v>13</v>
      </c>
      <c r="F6" s="16">
        <v>2</v>
      </c>
      <c r="G6" s="16" t="s">
        <v>25</v>
      </c>
      <c r="H6" s="15" t="s">
        <v>26</v>
      </c>
      <c r="I6" s="15" t="s">
        <v>27</v>
      </c>
      <c r="J6" s="15" t="s">
        <v>28</v>
      </c>
    </row>
    <row r="7" spans="1:10" ht="15" customHeight="1" x14ac:dyDescent="0.25">
      <c r="A7" s="13" t="s">
        <v>29</v>
      </c>
      <c r="B7" s="13" t="s">
        <v>30</v>
      </c>
      <c r="C7" s="13" t="s">
        <v>31</v>
      </c>
      <c r="D7" s="13" t="s">
        <v>32</v>
      </c>
      <c r="E7" s="13" t="s">
        <v>13</v>
      </c>
      <c r="F7" s="14">
        <v>2</v>
      </c>
      <c r="G7" s="14" t="s">
        <v>33</v>
      </c>
      <c r="H7" s="13" t="s">
        <v>34</v>
      </c>
      <c r="I7" s="13" t="s">
        <v>35</v>
      </c>
      <c r="J7" s="13" t="s">
        <v>36</v>
      </c>
    </row>
    <row r="8" spans="1:10" ht="15" customHeight="1" x14ac:dyDescent="0.25">
      <c r="A8" s="15" t="s">
        <v>37</v>
      </c>
      <c r="B8" s="15" t="s">
        <v>38</v>
      </c>
      <c r="C8" s="15" t="s">
        <v>39</v>
      </c>
      <c r="D8" s="15" t="s">
        <v>40</v>
      </c>
      <c r="E8" s="15" t="s">
        <v>13</v>
      </c>
      <c r="F8" s="16">
        <v>2</v>
      </c>
      <c r="G8" s="16" t="s">
        <v>41</v>
      </c>
      <c r="H8" s="15" t="s">
        <v>42</v>
      </c>
      <c r="I8" s="15" t="s">
        <v>43</v>
      </c>
      <c r="J8" s="15" t="s">
        <v>44</v>
      </c>
    </row>
    <row r="9" spans="1:10" ht="15" customHeight="1" x14ac:dyDescent="0.25">
      <c r="A9" s="13" t="s">
        <v>45</v>
      </c>
      <c r="B9" s="13" t="s">
        <v>46</v>
      </c>
      <c r="C9" s="13" t="s">
        <v>47</v>
      </c>
      <c r="D9" s="13" t="s">
        <v>48</v>
      </c>
      <c r="E9" s="13" t="s">
        <v>13</v>
      </c>
      <c r="F9" s="14">
        <v>2</v>
      </c>
      <c r="G9" s="14" t="s">
        <v>49</v>
      </c>
      <c r="H9" s="13" t="s">
        <v>50</v>
      </c>
      <c r="I9" s="13" t="s">
        <v>51</v>
      </c>
      <c r="J9" s="13" t="s">
        <v>52</v>
      </c>
    </row>
    <row r="10" spans="1:10" ht="15" customHeight="1" x14ac:dyDescent="0.25">
      <c r="A10" s="15" t="s">
        <v>53</v>
      </c>
      <c r="B10" s="15" t="s">
        <v>54</v>
      </c>
      <c r="C10" s="15" t="s">
        <v>55</v>
      </c>
      <c r="D10" s="15" t="s">
        <v>56</v>
      </c>
      <c r="E10" s="15" t="s">
        <v>13</v>
      </c>
      <c r="F10" s="16">
        <v>2</v>
      </c>
      <c r="G10" s="16" t="s">
        <v>57</v>
      </c>
      <c r="H10" s="15" t="s">
        <v>58</v>
      </c>
      <c r="I10" s="15" t="s">
        <v>59</v>
      </c>
      <c r="J10" s="15" t="s">
        <v>60</v>
      </c>
    </row>
    <row r="11" spans="1:10" ht="15" customHeight="1" x14ac:dyDescent="0.25">
      <c r="A11" s="13" t="s">
        <v>61</v>
      </c>
      <c r="B11" s="13" t="s">
        <v>62</v>
      </c>
      <c r="C11" s="13" t="s">
        <v>63</v>
      </c>
      <c r="D11" s="13" t="s">
        <v>24</v>
      </c>
      <c r="E11" s="13" t="s">
        <v>21</v>
      </c>
      <c r="F11" s="14">
        <v>3</v>
      </c>
      <c r="G11" s="14" t="s">
        <v>64</v>
      </c>
      <c r="H11" s="13" t="s">
        <v>65</v>
      </c>
      <c r="I11" s="13" t="s">
        <v>66</v>
      </c>
      <c r="J11" s="13" t="s">
        <v>67</v>
      </c>
    </row>
    <row r="12" spans="1:10" ht="15" customHeight="1" x14ac:dyDescent="0.25">
      <c r="A12" s="15" t="s">
        <v>68</v>
      </c>
      <c r="B12" s="15" t="s">
        <v>69</v>
      </c>
      <c r="C12" s="15" t="s">
        <v>70</v>
      </c>
      <c r="D12" s="15" t="s">
        <v>24</v>
      </c>
      <c r="E12" s="15" t="s">
        <v>21</v>
      </c>
      <c r="F12" s="16">
        <v>3</v>
      </c>
      <c r="G12" s="16" t="s">
        <v>71</v>
      </c>
      <c r="H12" s="15" t="s">
        <v>72</v>
      </c>
      <c r="I12" s="15" t="s">
        <v>73</v>
      </c>
      <c r="J12" s="15" t="s">
        <v>74</v>
      </c>
    </row>
    <row r="13" spans="1:10" ht="15" customHeight="1" x14ac:dyDescent="0.25">
      <c r="A13" s="13" t="s">
        <v>75</v>
      </c>
      <c r="B13" s="13" t="s">
        <v>76</v>
      </c>
      <c r="C13" s="13" t="s">
        <v>77</v>
      </c>
      <c r="D13" s="13" t="s">
        <v>32</v>
      </c>
      <c r="E13" s="13" t="s">
        <v>29</v>
      </c>
      <c r="F13" s="14">
        <v>3</v>
      </c>
      <c r="G13" s="14" t="s">
        <v>78</v>
      </c>
      <c r="H13" s="13" t="s">
        <v>79</v>
      </c>
      <c r="I13" s="13" t="s">
        <v>80</v>
      </c>
      <c r="J13" s="13" t="s">
        <v>81</v>
      </c>
    </row>
    <row r="14" spans="1:10" ht="15" customHeight="1" x14ac:dyDescent="0.25">
      <c r="A14" s="15" t="s">
        <v>82</v>
      </c>
      <c r="B14" s="15" t="s">
        <v>83</v>
      </c>
      <c r="C14" s="15" t="s">
        <v>84</v>
      </c>
      <c r="D14" s="15" t="s">
        <v>32</v>
      </c>
      <c r="E14" s="15" t="s">
        <v>29</v>
      </c>
      <c r="F14" s="16">
        <v>3</v>
      </c>
      <c r="G14" s="16" t="s">
        <v>85</v>
      </c>
      <c r="H14" s="15" t="s">
        <v>86</v>
      </c>
      <c r="I14" s="15" t="s">
        <v>87</v>
      </c>
      <c r="J14" s="15" t="s">
        <v>88</v>
      </c>
    </row>
    <row r="15" spans="1:10" ht="15" customHeight="1" x14ac:dyDescent="0.25">
      <c r="A15" s="13" t="s">
        <v>89</v>
      </c>
      <c r="B15" s="13" t="s">
        <v>90</v>
      </c>
      <c r="C15" s="13" t="s">
        <v>91</v>
      </c>
      <c r="D15" s="13" t="s">
        <v>40</v>
      </c>
      <c r="E15" s="13" t="s">
        <v>37</v>
      </c>
      <c r="F15" s="14">
        <v>3</v>
      </c>
      <c r="G15" s="14" t="s">
        <v>92</v>
      </c>
      <c r="H15" s="13" t="s">
        <v>93</v>
      </c>
      <c r="I15" s="13" t="s">
        <v>94</v>
      </c>
      <c r="J15" s="13" t="s">
        <v>95</v>
      </c>
    </row>
    <row r="16" spans="1:10" ht="15" customHeight="1" x14ac:dyDescent="0.25">
      <c r="A16" s="15" t="s">
        <v>96</v>
      </c>
      <c r="B16" s="15" t="s">
        <v>97</v>
      </c>
      <c r="C16" s="15" t="s">
        <v>98</v>
      </c>
      <c r="D16" s="15" t="s">
        <v>40</v>
      </c>
      <c r="E16" s="15" t="s">
        <v>37</v>
      </c>
      <c r="F16" s="16">
        <v>3</v>
      </c>
      <c r="G16" s="16" t="s">
        <v>99</v>
      </c>
      <c r="H16" s="15" t="s">
        <v>100</v>
      </c>
      <c r="I16" s="15" t="s">
        <v>101</v>
      </c>
      <c r="J16" s="15" t="s">
        <v>102</v>
      </c>
    </row>
    <row r="17" spans="1:10" ht="15" customHeight="1" x14ac:dyDescent="0.25">
      <c r="A17" s="13" t="s">
        <v>103</v>
      </c>
      <c r="B17" s="13" t="s">
        <v>104</v>
      </c>
      <c r="C17" s="13" t="s">
        <v>105</v>
      </c>
      <c r="D17" s="13" t="s">
        <v>48</v>
      </c>
      <c r="E17" s="13" t="s">
        <v>45</v>
      </c>
      <c r="F17" s="14">
        <v>3</v>
      </c>
      <c r="G17" s="14" t="s">
        <v>106</v>
      </c>
      <c r="H17" s="13" t="s">
        <v>107</v>
      </c>
      <c r="I17" s="13" t="s">
        <v>108</v>
      </c>
      <c r="J17" s="13" t="s">
        <v>109</v>
      </c>
    </row>
    <row r="18" spans="1:10" ht="15" customHeight="1" x14ac:dyDescent="0.25">
      <c r="A18" s="15" t="s">
        <v>110</v>
      </c>
      <c r="B18" s="15" t="s">
        <v>111</v>
      </c>
      <c r="C18" s="15" t="s">
        <v>112</v>
      </c>
      <c r="D18" s="15" t="s">
        <v>56</v>
      </c>
      <c r="E18" s="15" t="s">
        <v>53</v>
      </c>
      <c r="F18" s="16">
        <v>3</v>
      </c>
      <c r="G18" s="16" t="s">
        <v>113</v>
      </c>
      <c r="H18" s="15" t="s">
        <v>114</v>
      </c>
      <c r="I18" s="15" t="s">
        <v>115</v>
      </c>
      <c r="J18" s="15" t="s">
        <v>116</v>
      </c>
    </row>
    <row r="19" spans="1:10" ht="15" customHeight="1" x14ac:dyDescent="0.25">
      <c r="A19" s="13" t="s">
        <v>117</v>
      </c>
      <c r="B19" s="13" t="s">
        <v>118</v>
      </c>
      <c r="C19" s="13" t="s">
        <v>119</v>
      </c>
      <c r="D19" s="13" t="s">
        <v>24</v>
      </c>
      <c r="E19" s="13" t="s">
        <v>61</v>
      </c>
      <c r="F19" s="14">
        <v>4</v>
      </c>
      <c r="G19" s="14" t="s">
        <v>120</v>
      </c>
      <c r="H19" s="13" t="s">
        <v>121</v>
      </c>
      <c r="I19" s="13" t="s">
        <v>122</v>
      </c>
      <c r="J19" s="13" t="s">
        <v>123</v>
      </c>
    </row>
    <row r="20" spans="1:10" ht="15" customHeight="1" x14ac:dyDescent="0.25">
      <c r="A20" s="15" t="s">
        <v>124</v>
      </c>
      <c r="B20" s="15" t="s">
        <v>125</v>
      </c>
      <c r="C20" s="15" t="s">
        <v>126</v>
      </c>
      <c r="D20" s="15" t="s">
        <v>40</v>
      </c>
      <c r="E20" s="15" t="s">
        <v>89</v>
      </c>
      <c r="F20" s="16">
        <v>4</v>
      </c>
      <c r="G20" s="16" t="s">
        <v>127</v>
      </c>
      <c r="H20" s="15" t="s">
        <v>128</v>
      </c>
      <c r="I20" s="15" t="s">
        <v>129</v>
      </c>
      <c r="J20" s="15" t="s">
        <v>130</v>
      </c>
    </row>
    <row r="21" spans="1:10" ht="15" customHeight="1" x14ac:dyDescent="0.25">
      <c r="A21" s="13" t="s">
        <v>131</v>
      </c>
      <c r="B21" s="13" t="s">
        <v>132</v>
      </c>
      <c r="C21" s="13" t="s">
        <v>133</v>
      </c>
      <c r="D21" s="13" t="s">
        <v>48</v>
      </c>
      <c r="E21" s="13" t="s">
        <v>103</v>
      </c>
      <c r="F21" s="14">
        <v>4</v>
      </c>
      <c r="G21" s="14" t="s">
        <v>134</v>
      </c>
      <c r="H21" s="13" t="s">
        <v>135</v>
      </c>
      <c r="I21" s="13" t="s">
        <v>136</v>
      </c>
      <c r="J21" s="13" t="s">
        <v>123</v>
      </c>
    </row>
    <row r="22" spans="1:10" ht="15" customHeight="1" x14ac:dyDescent="0.25">
      <c r="A22" s="15" t="s">
        <v>137</v>
      </c>
      <c r="B22" s="15" t="s">
        <v>138</v>
      </c>
      <c r="C22" s="15" t="s">
        <v>139</v>
      </c>
      <c r="D22" s="15" t="s">
        <v>32</v>
      </c>
      <c r="E22" s="15" t="s">
        <v>75</v>
      </c>
      <c r="F22" s="16">
        <v>4</v>
      </c>
      <c r="G22" s="16" t="s">
        <v>140</v>
      </c>
      <c r="H22" s="15" t="s">
        <v>141</v>
      </c>
      <c r="I22" s="15" t="s">
        <v>142</v>
      </c>
      <c r="J22" s="15" t="s">
        <v>130</v>
      </c>
    </row>
    <row r="23" spans="1:10" ht="15" customHeight="1" x14ac:dyDescent="0.25">
      <c r="A23" s="13" t="s">
        <v>143</v>
      </c>
      <c r="B23" s="13" t="s">
        <v>144</v>
      </c>
      <c r="C23" s="13" t="s">
        <v>145</v>
      </c>
      <c r="D23" s="13" t="s">
        <v>16</v>
      </c>
      <c r="E23" s="13" t="s">
        <v>13</v>
      </c>
      <c r="F23" s="14">
        <v>4</v>
      </c>
      <c r="G23" s="14" t="s">
        <v>146</v>
      </c>
      <c r="H23" s="13" t="s">
        <v>147</v>
      </c>
      <c r="I23" s="13" t="s">
        <v>148</v>
      </c>
      <c r="J23" s="13" t="s">
        <v>149</v>
      </c>
    </row>
    <row r="24" spans="1:10" ht="15" customHeight="1" x14ac:dyDescent="0.25">
      <c r="A24" s="15" t="s">
        <v>150</v>
      </c>
      <c r="B24" s="15" t="s">
        <v>151</v>
      </c>
      <c r="C24" s="15" t="s">
        <v>152</v>
      </c>
      <c r="D24" s="15" t="s">
        <v>56</v>
      </c>
      <c r="E24" s="15" t="s">
        <v>110</v>
      </c>
      <c r="F24" s="16">
        <v>4</v>
      </c>
      <c r="G24" s="16" t="s">
        <v>153</v>
      </c>
      <c r="H24" s="15" t="s">
        <v>154</v>
      </c>
      <c r="I24" s="15" t="s">
        <v>155</v>
      </c>
      <c r="J24" s="15" t="s">
        <v>156</v>
      </c>
    </row>
  </sheetData>
  <autoFilter ref="A4:J200" xr:uid="{00000000-0009-0000-0000-000000000000}"/>
  <mergeCells count="3">
    <mergeCell ref="A1:J1"/>
    <mergeCell ref="A2:J2"/>
    <mergeCell ref="A3:J3"/>
  </mergeCells>
  <dataValidations count="2">
    <dataValidation type="list" allowBlank="1" sqref="F5:F200" xr:uid="{00000000-0002-0000-0000-000000000000}">
      <formula1>"1,2,3,4"</formula1>
      <formula2>0</formula2>
    </dataValidation>
    <dataValidation type="list" allowBlank="1" sqref="G5:G200" xr:uid="{00000000-0002-0000-0000-000001000000}">
      <formula1>"CEO,L2_1,L2_2,L2_3,L2_4,L2_5,L3_1,L3_2,L3_3,L3_4,L3_5,L3_6,L3_7,L3_8,L4_1,L4_2,L4_3,L4_4,L4_5,L4_6"</formula1>
      <formula2>0</formula2>
    </dataValidation>
  </dataValidations>
  <pageMargins left="0.35" right="0.35" top="0.5" bottom="0.5" header="0.511811023622047" footer="0.511811023622047"/>
  <pageSetup scale="74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33"/>
  <sheetViews>
    <sheetView showGridLines="0" tabSelected="1" zoomScaleNormal="100" workbookViewId="0">
      <selection activeCell="BA26" sqref="BA26"/>
    </sheetView>
  </sheetViews>
  <sheetFormatPr baseColWidth="10" defaultColWidth="8.7109375" defaultRowHeight="15" customHeight="1" x14ac:dyDescent="0.25"/>
  <cols>
    <col min="1" max="40" width="3.42578125" customWidth="1"/>
  </cols>
  <sheetData>
    <row r="1" spans="2:39" ht="18" customHeight="1" x14ac:dyDescent="0.25"/>
    <row r="2" spans="2:39" ht="18" customHeight="1" x14ac:dyDescent="0.25">
      <c r="B2" s="8" t="s">
        <v>157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</row>
    <row r="3" spans="2:39" ht="18" customHeight="1" x14ac:dyDescent="0.25">
      <c r="B3" s="7" t="s">
        <v>158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</row>
    <row r="4" spans="2:39" ht="18" customHeight="1" x14ac:dyDescent="0.25">
      <c r="B4" s="6" t="s">
        <v>159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</row>
    <row r="5" spans="2:39" ht="18" customHeight="1" x14ac:dyDescent="0.25"/>
    <row r="6" spans="2:39" ht="21" customHeight="1" x14ac:dyDescent="0.25">
      <c r="B6" s="5" t="s">
        <v>160</v>
      </c>
      <c r="C6" s="5"/>
      <c r="D6" s="5"/>
      <c r="E6" s="5"/>
      <c r="F6" s="5"/>
      <c r="N6" s="4" t="str">
        <f>IFERROR(INDEX(Daten!$C$5:$C$200,MATCH("CEO",Daten!$G$5:$G$200,0))&amp;CHAR(10)&amp;INDEX(Daten!$B$5:$B$200,MATCH("CEO",Daten!$G$5:$G$200,0))&amp;CHAR(10)&amp;INDEX(Daten!$D$5:$D$200,MATCH("CEO",Daten!$G$5:$G$200,0)),"")</f>
        <v>Geschäftsführer
Karl Neumann
Geschäftsführung</v>
      </c>
      <c r="O6" s="4"/>
      <c r="P6" s="4"/>
      <c r="Q6" s="4"/>
      <c r="R6" s="4"/>
      <c r="S6" s="4"/>
      <c r="T6" s="4"/>
    </row>
    <row r="7" spans="2:39" ht="21" customHeight="1" x14ac:dyDescent="0.25">
      <c r="N7" s="4"/>
      <c r="O7" s="4"/>
      <c r="P7" s="4"/>
      <c r="Q7" s="4"/>
      <c r="R7" s="4"/>
      <c r="S7" s="4"/>
      <c r="T7" s="4"/>
    </row>
    <row r="8" spans="2:39" ht="21" customHeight="1" thickBot="1" x14ac:dyDescent="0.3">
      <c r="N8" s="4"/>
      <c r="O8" s="4"/>
      <c r="P8" s="4"/>
      <c r="Q8" s="4"/>
      <c r="R8" s="4"/>
      <c r="S8" s="4"/>
      <c r="T8" s="4"/>
    </row>
    <row r="9" spans="2:39" ht="18" customHeight="1" thickBot="1" x14ac:dyDescent="0.3">
      <c r="J9" s="19"/>
      <c r="P9" s="19"/>
      <c r="Q9" s="17"/>
      <c r="V9" s="19"/>
    </row>
    <row r="10" spans="2:39" ht="18" customHeight="1" thickBot="1" x14ac:dyDescent="0.3">
      <c r="B10" s="5" t="s">
        <v>161</v>
      </c>
      <c r="C10" s="5"/>
      <c r="D10" s="5"/>
      <c r="E10" s="5"/>
      <c r="F10" s="5"/>
      <c r="G10" s="18"/>
      <c r="H10" s="18"/>
      <c r="I10" s="18"/>
      <c r="J10" s="17"/>
      <c r="K10" s="18"/>
      <c r="L10" s="18"/>
      <c r="M10" s="18"/>
      <c r="N10" s="18"/>
      <c r="O10" s="18"/>
      <c r="P10" s="17"/>
      <c r="Q10" s="18"/>
      <c r="R10" s="18"/>
      <c r="S10" s="18"/>
      <c r="T10" s="18"/>
      <c r="U10" s="18"/>
      <c r="V10" s="17"/>
      <c r="W10" s="18"/>
      <c r="X10" s="18"/>
      <c r="Y10" s="18"/>
      <c r="Z10" s="18"/>
      <c r="AA10" s="18"/>
      <c r="AB10" s="17"/>
    </row>
    <row r="11" spans="2:39" ht="21" customHeight="1" thickBot="1" x14ac:dyDescent="0.3">
      <c r="B11" s="3" t="str">
        <f>IFERROR(INDEX(Daten!$C$5:$C$200,MATCH("L2_1",Daten!$G$5:$G$200,0))&amp;CHAR(10)&amp;INDEX(Daten!$B$5:$B$200,MATCH("L2_1",Daten!$G$5:$G$200,0))&amp;CHAR(10)&amp;INDEX(Daten!$D$5:$D$200,MATCH("L2_1",Daten!$G$5:$G$200,0)),"")</f>
        <v>Leitung Finanzen
Anna Becker
Finanzen</v>
      </c>
      <c r="C11" s="3"/>
      <c r="D11" s="3"/>
      <c r="E11" s="3"/>
      <c r="F11" s="3"/>
      <c r="H11" s="3" t="str">
        <f>IFERROR(INDEX(Daten!$C$5:$C$200,MATCH("L2_2",Daten!$G$5:$G$200,0))&amp;CHAR(10)&amp;INDEX(Daten!$B$5:$B$200,MATCH("L2_2",Daten!$G$5:$G$200,0))&amp;CHAR(10)&amp;INDEX(Daten!$D$5:$D$200,MATCH("L2_2",Daten!$G$5:$G$200,0)),"")</f>
        <v>Leitung Vertrieb
Markus Vogel
Vertrieb</v>
      </c>
      <c r="I11" s="3"/>
      <c r="J11" s="3"/>
      <c r="K11" s="3"/>
      <c r="L11" s="3"/>
      <c r="N11" s="3" t="str">
        <f>IFERROR(INDEX(Daten!$C$5:$C$200,MATCH("L2_3",Daten!$G$5:$G$200,0))&amp;CHAR(10)&amp;INDEX(Daten!$B$5:$B$200,MATCH("L2_3",Daten!$G$5:$G$200,0))&amp;CHAR(10)&amp;INDEX(Daten!$D$5:$D$200,MATCH("L2_3",Daten!$G$5:$G$200,0)),"")</f>
        <v>Leitung Personal
Sabine Keller
Personal</v>
      </c>
      <c r="O11" s="3"/>
      <c r="P11" s="3"/>
      <c r="Q11" s="3"/>
      <c r="R11" s="3"/>
      <c r="T11" s="3" t="str">
        <f>IFERROR(INDEX(Daten!$C$5:$C$200,MATCH("L2_4",Daten!$G$5:$G$200,0))&amp;CHAR(10)&amp;INDEX(Daten!$B$5:$B$200,MATCH("L2_4",Daten!$G$5:$G$200,0))&amp;CHAR(10)&amp;INDEX(Daten!$D$5:$D$200,MATCH("L2_4",Daten!$G$5:$G$200,0)),"")</f>
        <v>Leitung IT
Daniel Roth
IT</v>
      </c>
      <c r="U11" s="3"/>
      <c r="V11" s="3"/>
      <c r="W11" s="3"/>
      <c r="X11" s="3"/>
      <c r="Z11" s="3" t="str">
        <f>IFERROR(INDEX(Daten!$C$5:$C$200,MATCH("L2_5",Daten!$G$5:$G$200,0))&amp;CHAR(10)&amp;INDEX(Daten!$B$5:$B$200,MATCH("L2_5",Daten!$G$5:$G$200,0))&amp;CHAR(10)&amp;INDEX(Daten!$D$5:$D$200,MATCH("L2_5",Daten!$G$5:$G$200,0)),"")</f>
        <v>Leitung Betrieb
Julia Hartmann
Betrieb</v>
      </c>
      <c r="AA11" s="3"/>
      <c r="AB11" s="3"/>
      <c r="AC11" s="3"/>
      <c r="AD11" s="3"/>
    </row>
    <row r="12" spans="2:39" ht="21" customHeight="1" thickBot="1" x14ac:dyDescent="0.3">
      <c r="B12" s="3"/>
      <c r="C12" s="3"/>
      <c r="D12" s="3"/>
      <c r="E12" s="3"/>
      <c r="F12" s="3"/>
      <c r="H12" s="3"/>
      <c r="I12" s="3"/>
      <c r="J12" s="3"/>
      <c r="K12" s="3"/>
      <c r="L12" s="3"/>
      <c r="N12" s="3"/>
      <c r="O12" s="3"/>
      <c r="P12" s="3"/>
      <c r="Q12" s="3"/>
      <c r="R12" s="3"/>
      <c r="T12" s="3"/>
      <c r="U12" s="3"/>
      <c r="V12" s="3"/>
      <c r="W12" s="3"/>
      <c r="X12" s="3"/>
      <c r="Z12" s="3"/>
      <c r="AA12" s="3"/>
      <c r="AB12" s="3"/>
      <c r="AC12" s="3"/>
      <c r="AD12" s="3"/>
    </row>
    <row r="13" spans="2:39" ht="21" customHeight="1" x14ac:dyDescent="0.25">
      <c r="B13" s="3"/>
      <c r="C13" s="3"/>
      <c r="D13" s="3"/>
      <c r="E13" s="3"/>
      <c r="F13" s="3"/>
      <c r="H13" s="3"/>
      <c r="I13" s="3"/>
      <c r="J13" s="3"/>
      <c r="K13" s="3"/>
      <c r="L13" s="3"/>
      <c r="N13" s="3"/>
      <c r="O13" s="3"/>
      <c r="P13" s="3"/>
      <c r="Q13" s="3"/>
      <c r="R13" s="3"/>
      <c r="T13" s="3"/>
      <c r="U13" s="3"/>
      <c r="V13" s="3"/>
      <c r="W13" s="3"/>
      <c r="X13" s="3"/>
      <c r="Z13" s="3"/>
      <c r="AA13" s="3"/>
      <c r="AB13" s="3"/>
      <c r="AC13" s="3"/>
      <c r="AD13" s="3"/>
    </row>
    <row r="14" spans="2:39" ht="18" customHeight="1" x14ac:dyDescent="0.25">
      <c r="D14" s="17"/>
      <c r="J14" s="17"/>
      <c r="P14" s="17"/>
      <c r="V14" s="17"/>
      <c r="AB14" s="17"/>
    </row>
    <row r="15" spans="2:39" ht="18" customHeight="1" x14ac:dyDescent="0.25">
      <c r="D15" s="17"/>
      <c r="J15" s="17"/>
      <c r="P15" s="17"/>
      <c r="V15" s="17"/>
      <c r="AB15" s="17"/>
    </row>
    <row r="16" spans="2:39" ht="18" customHeight="1" thickBot="1" x14ac:dyDescent="0.3">
      <c r="D16" s="17"/>
      <c r="J16" s="17"/>
      <c r="P16" s="17"/>
      <c r="V16" s="17"/>
      <c r="AB16" s="17"/>
      <c r="AK16" s="20"/>
      <c r="AL16" s="20"/>
      <c r="AM16" s="20"/>
    </row>
    <row r="17" spans="1:39" ht="18" customHeight="1" thickBot="1" x14ac:dyDescent="0.3">
      <c r="B17" s="2" t="s">
        <v>162</v>
      </c>
      <c r="C17" s="2"/>
      <c r="D17" s="2"/>
      <c r="E17" s="2"/>
      <c r="F17" s="2"/>
      <c r="G17" s="17"/>
      <c r="H17" s="18"/>
      <c r="I17" s="18"/>
      <c r="J17" s="18"/>
      <c r="K17" s="18"/>
      <c r="L17" s="17"/>
      <c r="M17" s="18"/>
      <c r="N17" s="18"/>
      <c r="O17" s="18"/>
      <c r="P17" s="18"/>
      <c r="Q17" s="17"/>
      <c r="R17" s="18"/>
      <c r="S17" s="18"/>
      <c r="T17" s="18"/>
      <c r="U17" s="18"/>
      <c r="V17" s="18"/>
      <c r="W17" s="17"/>
      <c r="X17" s="18"/>
      <c r="Y17" s="18"/>
      <c r="Z17" s="18"/>
      <c r="AA17" s="18"/>
      <c r="AB17" s="17"/>
      <c r="AC17" s="18"/>
      <c r="AD17" s="18"/>
      <c r="AE17" s="18"/>
      <c r="AF17" s="17"/>
      <c r="AG17" s="18"/>
      <c r="AH17" s="18"/>
      <c r="AI17" s="18"/>
      <c r="AJ17" s="17"/>
      <c r="AK17" s="20"/>
      <c r="AL17" s="20"/>
      <c r="AM17" s="20"/>
    </row>
    <row r="18" spans="1:39" ht="21" customHeight="1" thickBot="1" x14ac:dyDescent="0.3">
      <c r="A18" s="1" t="str">
        <f>IFERROR(INDEX(Daten!$C$5:$C$200,MATCH("L3_1",Daten!$G$5:$G$200,0))&amp;CHAR(10)&amp;INDEX(Daten!$B$5:$B$200,MATCH("L3_1",Daten!$G$5:$G$200,0))&amp;CHAR(10)&amp;INDEX(Daten!$D$5:$D$200,MATCH("L3_1",Daten!$G$5:$G$200,0)),"")</f>
        <v>Teamleitung Buchhaltung
Leon Fischer
Finanzen</v>
      </c>
      <c r="B18" s="1"/>
      <c r="C18" s="1"/>
      <c r="D18" s="1"/>
      <c r="F18" s="1" t="str">
        <f>IFERROR(INDEX(Daten!$C$5:$C$200,MATCH("L3_2",Daten!$G$5:$G$200,0))&amp;CHAR(10)&amp;INDEX(Daten!$B$5:$B$200,MATCH("L3_2",Daten!$G$5:$G$200,0))&amp;CHAR(10)&amp;INDEX(Daten!$D$5:$D$200,MATCH("L3_2",Daten!$G$5:$G$200,0)),"")</f>
        <v>Controlling Lead
Nina Schäfer
Finanzen</v>
      </c>
      <c r="G18" s="1"/>
      <c r="H18" s="1"/>
      <c r="I18" s="1"/>
      <c r="K18" s="1" t="str">
        <f>IFERROR(INDEX(Daten!$C$5:$C$200,MATCH("L3_3",Daten!$G$5:$G$200,0))&amp;CHAR(10)&amp;INDEX(Daten!$B$5:$B$200,MATCH("L3_3",Daten!$G$5:$G$200,0))&amp;CHAR(10)&amp;INDEX(Daten!$D$5:$D$200,MATCH("L3_3",Daten!$G$5:$G$200,0)),"")</f>
        <v>Teamleitung DACH Sales
Tobias Wagner
Vertrieb</v>
      </c>
      <c r="L18" s="1"/>
      <c r="M18" s="1"/>
      <c r="N18" s="1"/>
      <c r="P18" s="1" t="str">
        <f>IFERROR(INDEX(Daten!$C$5:$C$200,MATCH("L3_4",Daten!$G$5:$G$200,0))&amp;CHAR(10)&amp;INDEX(Daten!$B$5:$B$200,MATCH("L3_4",Daten!$G$5:$G$200,0))&amp;CHAR(10)&amp;INDEX(Daten!$D$5:$D$200,MATCH("L3_4",Daten!$G$5:$G$200,0)),"")</f>
        <v>Teamleitung Key Account
Laura Hoffmann
Vertrieb</v>
      </c>
      <c r="Q18" s="1"/>
      <c r="R18" s="1"/>
      <c r="S18" s="1"/>
      <c r="U18" s="1" t="str">
        <f>IFERROR(INDEX(Daten!$C$5:$C$200,MATCH("L3_5",Daten!$G$5:$G$200,0))&amp;CHAR(10)&amp;INDEX(Daten!$B$5:$B$200,MATCH("L3_5",Daten!$G$5:$G$200,0))&amp;CHAR(10)&amp;INDEX(Daten!$D$5:$D$200,MATCH("L3_5",Daten!$G$5:$G$200,0)),"")</f>
        <v>Teamleitung Recruiting
Miriam Braun
Personal</v>
      </c>
      <c r="V18" s="1"/>
      <c r="W18" s="1"/>
      <c r="X18" s="1"/>
      <c r="Z18" s="1" t="str">
        <f>IFERROR(INDEX(Daten!$C$5:$C$200,MATCH("L3_6",Daten!$G$5:$G$200,0))&amp;CHAR(10)&amp;INDEX(Daten!$B$5:$B$200,MATCH("L3_6",Daten!$G$5:$G$200,0))&amp;CHAR(10)&amp;INDEX(Daten!$D$5:$D$200,MATCH("L3_6",Daten!$G$5:$G$200,0)),"")</f>
        <v>HR Business Partner
Felix Krüger
Personal</v>
      </c>
      <c r="AA18" s="1"/>
      <c r="AB18" s="1"/>
      <c r="AC18" s="1"/>
      <c r="AE18" s="1" t="str">
        <f>IFERROR(INDEX(Daten!$C$5:$C$200,MATCH("L3_7",Daten!$G$5:$G$200,0))&amp;CHAR(10)&amp;INDEX(Daten!$B$5:$B$200,MATCH("L3_7",Daten!$G$5:$G$200,0))&amp;CHAR(10)&amp;INDEX(Daten!$D$5:$D$200,MATCH("L3_7",Daten!$G$5:$G$200,0)),"")</f>
        <v>IT Infrastruktur Lead
Tim Zimmermann
IT</v>
      </c>
      <c r="AF18" s="1"/>
      <c r="AG18" s="1"/>
      <c r="AH18" s="1"/>
      <c r="AJ18" s="1" t="str">
        <f>IFERROR(INDEX(Daten!$C$5:$C$200,MATCH("L3_8",Daten!$G$5:$G$200,0))&amp;CHAR(10)&amp;INDEX(Daten!$B$5:$B$200,MATCH("L3_8",Daten!$G$5:$G$200,0))&amp;CHAR(10)&amp;INDEX(Daten!$D$5:$D$200,MATCH("L3_8",Daten!$G$5:$G$200,0)),"")</f>
        <v>Projektmanagement Office
Sarah König
Betrieb</v>
      </c>
      <c r="AK18" s="1"/>
      <c r="AL18" s="1"/>
      <c r="AM18" s="1"/>
    </row>
    <row r="19" spans="1:39" ht="21" customHeight="1" x14ac:dyDescent="0.25">
      <c r="A19" s="1"/>
      <c r="B19" s="1"/>
      <c r="C19" s="1"/>
      <c r="D19" s="1"/>
      <c r="F19" s="1"/>
      <c r="G19" s="1"/>
      <c r="H19" s="1"/>
      <c r="I19" s="1"/>
      <c r="K19" s="1"/>
      <c r="L19" s="1"/>
      <c r="M19" s="1"/>
      <c r="N19" s="1"/>
      <c r="P19" s="1"/>
      <c r="Q19" s="1"/>
      <c r="R19" s="1"/>
      <c r="S19" s="1"/>
      <c r="U19" s="1"/>
      <c r="V19" s="1"/>
      <c r="W19" s="1"/>
      <c r="X19" s="1"/>
      <c r="Z19" s="1"/>
      <c r="AA19" s="1"/>
      <c r="AB19" s="1"/>
      <c r="AC19" s="1"/>
      <c r="AE19" s="1"/>
      <c r="AF19" s="1"/>
      <c r="AG19" s="1"/>
      <c r="AH19" s="1"/>
      <c r="AJ19" s="1"/>
      <c r="AK19" s="1"/>
      <c r="AL19" s="1"/>
      <c r="AM19" s="1"/>
    </row>
    <row r="20" spans="1:39" ht="21" customHeight="1" x14ac:dyDescent="0.25">
      <c r="A20" s="1"/>
      <c r="B20" s="1"/>
      <c r="C20" s="1"/>
      <c r="D20" s="1"/>
      <c r="F20" s="1"/>
      <c r="G20" s="1"/>
      <c r="H20" s="1"/>
      <c r="I20" s="1"/>
      <c r="K20" s="1"/>
      <c r="L20" s="1"/>
      <c r="M20" s="1"/>
      <c r="N20" s="1"/>
      <c r="P20" s="1"/>
      <c r="Q20" s="1"/>
      <c r="R20" s="1"/>
      <c r="S20" s="1"/>
      <c r="U20" s="1"/>
      <c r="V20" s="1"/>
      <c r="W20" s="1"/>
      <c r="X20" s="1"/>
      <c r="Z20" s="1"/>
      <c r="AA20" s="1"/>
      <c r="AB20" s="1"/>
      <c r="AC20" s="1"/>
      <c r="AE20" s="1"/>
      <c r="AF20" s="1"/>
      <c r="AG20" s="1"/>
      <c r="AH20" s="1"/>
      <c r="AJ20" s="1"/>
      <c r="AK20" s="1"/>
      <c r="AL20" s="1"/>
      <c r="AM20" s="1"/>
    </row>
    <row r="21" spans="1:39" ht="18" customHeight="1" x14ac:dyDescent="0.25">
      <c r="C21" s="17"/>
      <c r="L21" s="17"/>
      <c r="Q21" s="17"/>
      <c r="W21" s="17"/>
      <c r="AB21" s="17"/>
      <c r="AJ21" s="17"/>
    </row>
    <row r="22" spans="1:39" ht="18" customHeight="1" x14ac:dyDescent="0.25">
      <c r="C22" s="17"/>
      <c r="L22" s="17"/>
      <c r="Q22" s="17"/>
      <c r="W22" s="17"/>
      <c r="AB22" s="17"/>
      <c r="AJ22" s="17"/>
    </row>
    <row r="23" spans="1:39" ht="18" customHeight="1" thickBot="1" x14ac:dyDescent="0.3">
      <c r="C23" s="17"/>
      <c r="L23" s="17"/>
      <c r="Q23" s="17"/>
      <c r="W23" s="17"/>
      <c r="AB23" s="17"/>
      <c r="AJ23" s="17"/>
    </row>
    <row r="24" spans="1:39" ht="18" customHeight="1" thickBot="1" x14ac:dyDescent="0.3">
      <c r="B24" s="5" t="s">
        <v>163</v>
      </c>
      <c r="C24" s="5"/>
      <c r="D24" s="5"/>
      <c r="E24" s="5"/>
      <c r="F24" s="5"/>
      <c r="G24" s="18"/>
      <c r="H24" s="18"/>
      <c r="I24" s="18"/>
      <c r="J24" s="17"/>
      <c r="K24" s="18"/>
      <c r="L24" s="18"/>
      <c r="M24" s="18"/>
      <c r="N24" s="18"/>
      <c r="O24" s="18"/>
      <c r="P24" s="17"/>
      <c r="Q24" s="18"/>
      <c r="R24" s="18"/>
      <c r="S24" s="18"/>
      <c r="T24" s="18"/>
      <c r="U24" s="18"/>
      <c r="V24" s="17"/>
      <c r="W24" s="18"/>
      <c r="X24" s="18"/>
      <c r="Y24" s="18"/>
      <c r="Z24" s="18"/>
      <c r="AA24" s="18"/>
      <c r="AB24" s="17"/>
      <c r="AC24" s="18"/>
      <c r="AD24" s="18"/>
      <c r="AE24" s="18"/>
      <c r="AF24" s="18"/>
      <c r="AG24" s="17"/>
      <c r="AH24" s="18"/>
      <c r="AI24" s="18"/>
      <c r="AJ24" s="20"/>
    </row>
    <row r="25" spans="1:39" ht="21" customHeight="1" thickBot="1" x14ac:dyDescent="0.3">
      <c r="B25" s="1" t="str">
        <f>IFERROR(INDEX(Daten!$C$5:$C$200,MATCH("L4_1",Daten!$G$5:$G$200,0))&amp;CHAR(10)&amp;INDEX(Daten!$B$5:$B$200,MATCH("L4_1",Daten!$G$5:$G$200,0))&amp;CHAR(10)&amp;INDEX(Daten!$D$5:$D$200,MATCH("L4_1",Daten!$G$5:$G$200,0)),"")</f>
        <v>Sachbearbeiter Buchhaltung
Paul Richter
Finanzen</v>
      </c>
      <c r="C25" s="1"/>
      <c r="D25" s="1"/>
      <c r="E25" s="1"/>
      <c r="F25" s="1"/>
      <c r="H25" s="1" t="str">
        <f>IFERROR(INDEX(Daten!$C$5:$C$200,MATCH("L4_2",Daten!$G$5:$G$200,0))&amp;CHAR(10)&amp;INDEX(Daten!$B$5:$B$200,MATCH("L4_2",Daten!$G$5:$G$200,0))&amp;CHAR(10)&amp;INDEX(Daten!$D$5:$D$200,MATCH("L4_2",Daten!$G$5:$G$200,0)),"")</f>
        <v>Payroll Spezialistin
Jana Wolf
Personal</v>
      </c>
      <c r="I25" s="1"/>
      <c r="J25" s="1"/>
      <c r="K25" s="1"/>
      <c r="L25" s="1"/>
      <c r="N25" s="1" t="str">
        <f>IFERROR(INDEX(Daten!$C$5:$C$200,MATCH("L4_3",Daten!$G$5:$G$200,0))&amp;CHAR(10)&amp;INDEX(Daten!$B$5:$B$200,MATCH("L4_3",Daten!$G$5:$G$200,0))&amp;CHAR(10)&amp;INDEX(Daten!$D$5:$D$200,MATCH("L4_3",Daten!$G$5:$G$200,0)),"")</f>
        <v>Systemadministrator
Erik Sommer
IT</v>
      </c>
      <c r="O25" s="1"/>
      <c r="P25" s="1"/>
      <c r="Q25" s="1"/>
      <c r="R25" s="1"/>
      <c r="T25" s="1" t="str">
        <f>IFERROR(INDEX(Daten!$C$5:$C$200,MATCH("L4_4",Daten!$G$5:$G$200,0))&amp;CHAR(10)&amp;INDEX(Daten!$B$5:$B$200,MATCH("L4_4",Daten!$G$5:$G$200,0))&amp;CHAR(10)&amp;INDEX(Daten!$D$5:$D$200,MATCH("L4_4",Daten!$G$5:$G$200,0)),"")</f>
        <v>Sales Operations
Klara Busch
Vertrieb</v>
      </c>
      <c r="U25" s="1"/>
      <c r="V25" s="1"/>
      <c r="W25" s="1"/>
      <c r="X25" s="1"/>
      <c r="Z25" s="1" t="str">
        <f>IFERROR(INDEX(Daten!$C$5:$C$200,MATCH("L4_5",Daten!$G$5:$G$200,0))&amp;CHAR(10)&amp;INDEX(Daten!$B$5:$B$200,MATCH("L4_5",Daten!$G$5:$G$200,0))&amp;CHAR(10)&amp;INDEX(Daten!$D$5:$D$200,MATCH("L4_5",Daten!$G$5:$G$200,0)),"")</f>
        <v>Assistenz der Geschäftsführung
David Frank
Geschäftsführung</v>
      </c>
      <c r="AA25" s="1"/>
      <c r="AB25" s="1"/>
      <c r="AC25" s="1"/>
      <c r="AD25" s="1"/>
      <c r="AF25" s="1" t="str">
        <f>IFERROR(INDEX(Daten!$C$5:$C$200,MATCH("L4_6",Daten!$G$5:$G$200,0))&amp;CHAR(10)&amp;INDEX(Daten!$B$5:$B$200,MATCH("L4_6",Daten!$G$5:$G$200,0))&amp;CHAR(10)&amp;INDEX(Daten!$D$5:$D$200,MATCH("L4_6",Daten!$G$5:$G$200,0)),"")</f>
        <v>Office Managerin
Sophie Lang
Betrieb</v>
      </c>
      <c r="AG25" s="1"/>
      <c r="AH25" s="1"/>
      <c r="AI25" s="1"/>
      <c r="AJ25" s="1"/>
    </row>
    <row r="26" spans="1:39" ht="21" customHeight="1" x14ac:dyDescent="0.25">
      <c r="B26" s="1"/>
      <c r="C26" s="1"/>
      <c r="D26" s="1"/>
      <c r="E26" s="1"/>
      <c r="F26" s="1"/>
      <c r="H26" s="1"/>
      <c r="I26" s="1"/>
      <c r="J26" s="1"/>
      <c r="K26" s="1"/>
      <c r="L26" s="1"/>
      <c r="N26" s="1"/>
      <c r="O26" s="1"/>
      <c r="P26" s="1"/>
      <c r="Q26" s="1"/>
      <c r="R26" s="1"/>
      <c r="T26" s="1"/>
      <c r="U26" s="1"/>
      <c r="V26" s="1"/>
      <c r="W26" s="1"/>
      <c r="X26" s="1"/>
      <c r="Z26" s="1"/>
      <c r="AA26" s="1"/>
      <c r="AB26" s="1"/>
      <c r="AC26" s="1"/>
      <c r="AD26" s="1"/>
      <c r="AF26" s="1"/>
      <c r="AG26" s="1"/>
      <c r="AH26" s="1"/>
      <c r="AI26" s="1"/>
      <c r="AJ26" s="1"/>
    </row>
    <row r="27" spans="1:39" ht="21" customHeight="1" x14ac:dyDescent="0.25">
      <c r="B27" s="1"/>
      <c r="C27" s="1"/>
      <c r="D27" s="1"/>
      <c r="E27" s="1"/>
      <c r="F27" s="1"/>
      <c r="H27" s="1"/>
      <c r="I27" s="1"/>
      <c r="J27" s="1"/>
      <c r="K27" s="1"/>
      <c r="L27" s="1"/>
      <c r="N27" s="1"/>
      <c r="O27" s="1"/>
      <c r="P27" s="1"/>
      <c r="Q27" s="1"/>
      <c r="R27" s="1"/>
      <c r="T27" s="1"/>
      <c r="U27" s="1"/>
      <c r="V27" s="1"/>
      <c r="W27" s="1"/>
      <c r="X27" s="1"/>
      <c r="Z27" s="1"/>
      <c r="AA27" s="1"/>
      <c r="AB27" s="1"/>
      <c r="AC27" s="1"/>
      <c r="AD27" s="1"/>
      <c r="AF27" s="1"/>
      <c r="AG27" s="1"/>
      <c r="AH27" s="1"/>
      <c r="AI27" s="1"/>
      <c r="AJ27" s="1"/>
    </row>
    <row r="28" spans="1:39" ht="18" customHeight="1" x14ac:dyDescent="0.25"/>
    <row r="29" spans="1:39" ht="18" customHeight="1" x14ac:dyDescent="0.25"/>
    <row r="30" spans="1:39" ht="18" customHeight="1" x14ac:dyDescent="0.25"/>
    <row r="31" spans="1:39" ht="18" customHeight="1" x14ac:dyDescent="0.25"/>
    <row r="32" spans="1:39" ht="18" customHeight="1" x14ac:dyDescent="0.25"/>
    <row r="33" ht="18" customHeight="1" x14ac:dyDescent="0.25"/>
  </sheetData>
  <mergeCells count="27">
    <mergeCell ref="AE18:AH20"/>
    <mergeCell ref="AJ18:AM20"/>
    <mergeCell ref="B24:F24"/>
    <mergeCell ref="B25:F27"/>
    <mergeCell ref="H25:L27"/>
    <mergeCell ref="N25:R27"/>
    <mergeCell ref="T25:X27"/>
    <mergeCell ref="Z25:AD27"/>
    <mergeCell ref="AF25:AJ27"/>
    <mergeCell ref="Z11:AD13"/>
    <mergeCell ref="B17:F17"/>
    <mergeCell ref="A18:D20"/>
    <mergeCell ref="F18:I20"/>
    <mergeCell ref="K18:N20"/>
    <mergeCell ref="P18:S20"/>
    <mergeCell ref="U18:X20"/>
    <mergeCell ref="Z18:AC20"/>
    <mergeCell ref="B10:F10"/>
    <mergeCell ref="B11:F13"/>
    <mergeCell ref="H11:L13"/>
    <mergeCell ref="N11:R13"/>
    <mergeCell ref="T11:X13"/>
    <mergeCell ref="B2:AM2"/>
    <mergeCell ref="B3:AM3"/>
    <mergeCell ref="B4:AM4"/>
    <mergeCell ref="B6:F6"/>
    <mergeCell ref="N6:T8"/>
  </mergeCells>
  <pageMargins left="0.25" right="0.25" top="0.45" bottom="0.45" header="0.511811023622047" footer="0.511811023622047"/>
  <pageSetup scale="78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Daten</vt:lpstr>
      <vt:lpstr>Organigramm</vt:lpstr>
      <vt:lpstr>Organigramm!Área_de_impresión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2026-03-06T09:27:38Z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2026-03-06T06:30:34Z</dcterms:created>
  <dc:creator>openpyxl</dc:creator>
  <dc:description/>
  <dc:language>en-US</dc:language>
  <cp:lastModifiedBy/>
  <dcterms:modified xsi:type="dcterms:W3CDTF">2026-03-06T06:34:35Z</dcterms:modified>
  <cp:revision>0</cp:revision>
  <dc:subject/>
  <dc:title/>
</cp:coreProperties>
</file>