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udgetplanung\"/>
    </mc:Choice>
  </mc:AlternateContent>
  <xr:revisionPtr revIDLastSave="0" documentId="13_ncr:1_{B93C6B68-B4B5-4D2B-A47E-C385EACF08D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Übersicht" sheetId="1" r:id="rId1"/>
    <sheet name="Eingab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4" i="2" l="1"/>
  <c r="L74" i="2"/>
  <c r="K74" i="2"/>
  <c r="J74" i="2"/>
  <c r="I74" i="2"/>
  <c r="I26" i="1" s="1"/>
  <c r="H74" i="2"/>
  <c r="H26" i="1" s="1"/>
  <c r="M72" i="2"/>
  <c r="L72" i="2"/>
  <c r="K72" i="2"/>
  <c r="J72" i="2"/>
  <c r="I72" i="2"/>
  <c r="H72" i="2"/>
  <c r="G72" i="2"/>
  <c r="G24" i="1" s="1"/>
  <c r="G29" i="1" s="1"/>
  <c r="F72" i="2"/>
  <c r="F24" i="1" s="1"/>
  <c r="F29" i="1" s="1"/>
  <c r="E72" i="2"/>
  <c r="D72" i="2"/>
  <c r="D24" i="1" s="1"/>
  <c r="D29" i="1" s="1"/>
  <c r="C72" i="2"/>
  <c r="C24" i="1" s="1"/>
  <c r="C29" i="1" s="1"/>
  <c r="B72" i="2"/>
  <c r="N72" i="2" s="1"/>
  <c r="N71" i="2"/>
  <c r="N70" i="2"/>
  <c r="N69" i="2"/>
  <c r="M66" i="2"/>
  <c r="L66" i="2"/>
  <c r="K66" i="2"/>
  <c r="J66" i="2"/>
  <c r="I66" i="2"/>
  <c r="I22" i="1" s="1"/>
  <c r="H66" i="2"/>
  <c r="G66" i="2"/>
  <c r="F66" i="2"/>
  <c r="F22" i="1" s="1"/>
  <c r="E66" i="2"/>
  <c r="E22" i="1" s="1"/>
  <c r="D66" i="2"/>
  <c r="D22" i="1" s="1"/>
  <c r="C66" i="2"/>
  <c r="C22" i="1" s="1"/>
  <c r="B66" i="2"/>
  <c r="N66" i="2" s="1"/>
  <c r="N22" i="1" s="1"/>
  <c r="N65" i="2"/>
  <c r="N64" i="2"/>
  <c r="N63" i="2"/>
  <c r="N62" i="2"/>
  <c r="N61" i="2"/>
  <c r="N60" i="2"/>
  <c r="N59" i="2"/>
  <c r="M56" i="2"/>
  <c r="L56" i="2"/>
  <c r="K56" i="2"/>
  <c r="J56" i="2"/>
  <c r="I56" i="2"/>
  <c r="H56" i="2"/>
  <c r="G56" i="2"/>
  <c r="G74" i="2" s="1"/>
  <c r="F56" i="2"/>
  <c r="F74" i="2" s="1"/>
  <c r="F26" i="1" s="1"/>
  <c r="E56" i="2"/>
  <c r="E74" i="2" s="1"/>
  <c r="E26" i="1" s="1"/>
  <c r="D56" i="2"/>
  <c r="D74" i="2" s="1"/>
  <c r="D26" i="1" s="1"/>
  <c r="C56" i="2"/>
  <c r="C74" i="2" s="1"/>
  <c r="C26" i="1" s="1"/>
  <c r="B56" i="2"/>
  <c r="N56" i="2" s="1"/>
  <c r="N20" i="1" s="1"/>
  <c r="N55" i="2"/>
  <c r="N54" i="2"/>
  <c r="N53" i="2"/>
  <c r="N52" i="2"/>
  <c r="N51" i="2"/>
  <c r="N50" i="2"/>
  <c r="M47" i="2"/>
  <c r="M75" i="2" s="1"/>
  <c r="M28" i="1" s="1"/>
  <c r="L47" i="2"/>
  <c r="L75" i="2" s="1"/>
  <c r="L28" i="1" s="1"/>
  <c r="K47" i="2"/>
  <c r="K75" i="2" s="1"/>
  <c r="K28" i="1" s="1"/>
  <c r="J47" i="2"/>
  <c r="J75" i="2" s="1"/>
  <c r="J28" i="1" s="1"/>
  <c r="I47" i="2"/>
  <c r="I75" i="2" s="1"/>
  <c r="I28" i="1" s="1"/>
  <c r="H47" i="2"/>
  <c r="H75" i="2" s="1"/>
  <c r="H28" i="1" s="1"/>
  <c r="G47" i="2"/>
  <c r="F47" i="2"/>
  <c r="E47" i="2"/>
  <c r="E18" i="1" s="1"/>
  <c r="E29" i="1" s="1"/>
  <c r="D47" i="2"/>
  <c r="D18" i="1" s="1"/>
  <c r="C47" i="2"/>
  <c r="C18" i="1" s="1"/>
  <c r="B47" i="2"/>
  <c r="N47" i="2" s="1"/>
  <c r="N46" i="2"/>
  <c r="N45" i="2"/>
  <c r="N44" i="2"/>
  <c r="L38" i="2"/>
  <c r="L27" i="1" s="1"/>
  <c r="M37" i="2"/>
  <c r="M25" i="1" s="1"/>
  <c r="L37" i="2"/>
  <c r="L25" i="1" s="1"/>
  <c r="K37" i="2"/>
  <c r="K38" i="2" s="1"/>
  <c r="K27" i="1" s="1"/>
  <c r="J37" i="2"/>
  <c r="J25" i="1" s="1"/>
  <c r="I37" i="2"/>
  <c r="I38" i="2" s="1"/>
  <c r="I27" i="1" s="1"/>
  <c r="H37" i="2"/>
  <c r="H25" i="1" s="1"/>
  <c r="G37" i="2"/>
  <c r="G25" i="1" s="1"/>
  <c r="F37" i="2"/>
  <c r="F25" i="1" s="1"/>
  <c r="E37" i="2"/>
  <c r="E25" i="1" s="1"/>
  <c r="M35" i="2"/>
  <c r="L35" i="2"/>
  <c r="K35" i="2"/>
  <c r="J35" i="2"/>
  <c r="I35" i="2"/>
  <c r="H35" i="2"/>
  <c r="G35" i="2"/>
  <c r="G23" i="1" s="1"/>
  <c r="F35" i="2"/>
  <c r="F23" i="1" s="1"/>
  <c r="E35" i="2"/>
  <c r="E23" i="1" s="1"/>
  <c r="D35" i="2"/>
  <c r="D23" i="1" s="1"/>
  <c r="C35" i="2"/>
  <c r="B35" i="2"/>
  <c r="N35" i="2" s="1"/>
  <c r="N34" i="2"/>
  <c r="N33" i="2"/>
  <c r="N32" i="2"/>
  <c r="N29" i="2"/>
  <c r="N21" i="1" s="1"/>
  <c r="M29" i="2"/>
  <c r="L29" i="2"/>
  <c r="K29" i="2"/>
  <c r="J29" i="2"/>
  <c r="I29" i="2"/>
  <c r="H29" i="2"/>
  <c r="G29" i="2"/>
  <c r="F29" i="2"/>
  <c r="F21" i="1" s="1"/>
  <c r="E29" i="2"/>
  <c r="D29" i="2"/>
  <c r="C29" i="2"/>
  <c r="C21" i="1" s="1"/>
  <c r="B29" i="2"/>
  <c r="B21" i="1" s="1"/>
  <c r="N28" i="2"/>
  <c r="N27" i="2"/>
  <c r="N26" i="2"/>
  <c r="N25" i="2"/>
  <c r="N24" i="2"/>
  <c r="N23" i="2"/>
  <c r="N22" i="2"/>
  <c r="N19" i="2"/>
  <c r="M19" i="2"/>
  <c r="L19" i="2"/>
  <c r="K19" i="2"/>
  <c r="J19" i="2"/>
  <c r="I19" i="2"/>
  <c r="H19" i="2"/>
  <c r="G19" i="2"/>
  <c r="F19" i="2"/>
  <c r="E19" i="2"/>
  <c r="D19" i="2"/>
  <c r="D37" i="2" s="1"/>
  <c r="C19" i="2"/>
  <c r="C37" i="2" s="1"/>
  <c r="C25" i="1" s="1"/>
  <c r="B19" i="2"/>
  <c r="B37" i="2" s="1"/>
  <c r="N18" i="2"/>
  <c r="N17" i="2"/>
  <c r="N16" i="2"/>
  <c r="N15" i="2"/>
  <c r="N14" i="2"/>
  <c r="N13" i="2"/>
  <c r="M10" i="2"/>
  <c r="M17" i="1" s="1"/>
  <c r="L10" i="2"/>
  <c r="K10" i="2"/>
  <c r="J10" i="2"/>
  <c r="J38" i="2" s="1"/>
  <c r="J27" i="1" s="1"/>
  <c r="I10" i="2"/>
  <c r="H10" i="2"/>
  <c r="H38" i="2" s="1"/>
  <c r="H27" i="1" s="1"/>
  <c r="G10" i="2"/>
  <c r="G38" i="2" s="1"/>
  <c r="G27" i="1" s="1"/>
  <c r="F10" i="2"/>
  <c r="F38" i="2" s="1"/>
  <c r="F27" i="1" s="1"/>
  <c r="E10" i="2"/>
  <c r="E38" i="2" s="1"/>
  <c r="E27" i="1" s="1"/>
  <c r="D10" i="2"/>
  <c r="C10" i="2"/>
  <c r="C38" i="2" s="1"/>
  <c r="C27" i="1" s="1"/>
  <c r="B10" i="2"/>
  <c r="N9" i="2"/>
  <c r="N8" i="2"/>
  <c r="N7" i="2"/>
  <c r="D52" i="1"/>
  <c r="E52" i="1" s="1"/>
  <c r="F52" i="1" s="1"/>
  <c r="C52" i="1"/>
  <c r="D51" i="1"/>
  <c r="E51" i="1" s="1"/>
  <c r="F51" i="1" s="1"/>
  <c r="C51" i="1"/>
  <c r="D50" i="1"/>
  <c r="E50" i="1" s="1"/>
  <c r="F50" i="1" s="1"/>
  <c r="C50" i="1"/>
  <c r="D49" i="1"/>
  <c r="C49" i="1"/>
  <c r="E49" i="1" s="1"/>
  <c r="F49" i="1" s="1"/>
  <c r="D48" i="1"/>
  <c r="C48" i="1"/>
  <c r="E48" i="1" s="1"/>
  <c r="F48" i="1" s="1"/>
  <c r="D47" i="1"/>
  <c r="C47" i="1"/>
  <c r="E47" i="1" s="1"/>
  <c r="F47" i="1" s="1"/>
  <c r="D46" i="1"/>
  <c r="C46" i="1"/>
  <c r="E46" i="1" s="1"/>
  <c r="F46" i="1" s="1"/>
  <c r="D45" i="1"/>
  <c r="C45" i="1"/>
  <c r="E45" i="1" s="1"/>
  <c r="F45" i="1" s="1"/>
  <c r="D44" i="1"/>
  <c r="C44" i="1"/>
  <c r="E44" i="1" s="1"/>
  <c r="F44" i="1" s="1"/>
  <c r="D43" i="1"/>
  <c r="C43" i="1"/>
  <c r="E43" i="1" s="1"/>
  <c r="F43" i="1" s="1"/>
  <c r="D42" i="1"/>
  <c r="C42" i="1"/>
  <c r="E42" i="1" s="1"/>
  <c r="F42" i="1" s="1"/>
  <c r="D41" i="1"/>
  <c r="C41" i="1"/>
  <c r="E41" i="1" s="1"/>
  <c r="F41" i="1" s="1"/>
  <c r="D40" i="1"/>
  <c r="C40" i="1"/>
  <c r="E40" i="1" s="1"/>
  <c r="F40" i="1" s="1"/>
  <c r="D39" i="1"/>
  <c r="C39" i="1"/>
  <c r="E39" i="1" s="1"/>
  <c r="F39" i="1" s="1"/>
  <c r="D38" i="1"/>
  <c r="C38" i="1"/>
  <c r="E38" i="1" s="1"/>
  <c r="F38" i="1" s="1"/>
  <c r="D37" i="1"/>
  <c r="C37" i="1"/>
  <c r="E37" i="1" s="1"/>
  <c r="F37" i="1" s="1"/>
  <c r="D36" i="1"/>
  <c r="E36" i="1" s="1"/>
  <c r="F36" i="1" s="1"/>
  <c r="C36" i="1"/>
  <c r="D35" i="1"/>
  <c r="E35" i="1" s="1"/>
  <c r="F35" i="1" s="1"/>
  <c r="C35" i="1"/>
  <c r="D34" i="1"/>
  <c r="E34" i="1" s="1"/>
  <c r="F34" i="1" s="1"/>
  <c r="C34" i="1"/>
  <c r="M29" i="1"/>
  <c r="L29" i="1"/>
  <c r="K29" i="1"/>
  <c r="M26" i="1"/>
  <c r="L26" i="1"/>
  <c r="K26" i="1"/>
  <c r="J26" i="1"/>
  <c r="I25" i="1"/>
  <c r="M24" i="1"/>
  <c r="L24" i="1"/>
  <c r="K24" i="1"/>
  <c r="J24" i="1"/>
  <c r="J29" i="1" s="1"/>
  <c r="I24" i="1"/>
  <c r="I29" i="1" s="1"/>
  <c r="H24" i="1"/>
  <c r="H29" i="1" s="1"/>
  <c r="E24" i="1"/>
  <c r="M23" i="1"/>
  <c r="L23" i="1"/>
  <c r="K23" i="1"/>
  <c r="J23" i="1"/>
  <c r="I23" i="1"/>
  <c r="H23" i="1"/>
  <c r="C23" i="1"/>
  <c r="B23" i="1"/>
  <c r="M22" i="1"/>
  <c r="L22" i="1"/>
  <c r="K22" i="1"/>
  <c r="J22" i="1"/>
  <c r="H22" i="1"/>
  <c r="G22" i="1"/>
  <c r="B22" i="1"/>
  <c r="M21" i="1"/>
  <c r="L21" i="1"/>
  <c r="K21" i="1"/>
  <c r="J21" i="1"/>
  <c r="I21" i="1"/>
  <c r="H21" i="1"/>
  <c r="G21" i="1"/>
  <c r="E21" i="1"/>
  <c r="D21" i="1"/>
  <c r="M20" i="1"/>
  <c r="L20" i="1"/>
  <c r="K20" i="1"/>
  <c r="J20" i="1"/>
  <c r="I20" i="1"/>
  <c r="H20" i="1"/>
  <c r="G20" i="1"/>
  <c r="B20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M18" i="1"/>
  <c r="L18" i="1"/>
  <c r="K18" i="1"/>
  <c r="J18" i="1"/>
  <c r="I18" i="1"/>
  <c r="H18" i="1"/>
  <c r="G18" i="1"/>
  <c r="F18" i="1"/>
  <c r="L17" i="1"/>
  <c r="K17" i="1"/>
  <c r="J17" i="1"/>
  <c r="I17" i="1"/>
  <c r="H17" i="1"/>
  <c r="G17" i="1"/>
  <c r="F17" i="1"/>
  <c r="E17" i="1"/>
  <c r="D17" i="1"/>
  <c r="C17" i="1"/>
  <c r="B17" i="1"/>
  <c r="N37" i="2" l="1"/>
  <c r="B25" i="1"/>
  <c r="B8" i="1"/>
  <c r="N18" i="1"/>
  <c r="B38" i="2"/>
  <c r="D38" i="2"/>
  <c r="D27" i="1" s="1"/>
  <c r="D25" i="1"/>
  <c r="B12" i="1"/>
  <c r="N24" i="1"/>
  <c r="B11" i="1"/>
  <c r="N23" i="1"/>
  <c r="G75" i="2"/>
  <c r="G28" i="1" s="1"/>
  <c r="G26" i="1"/>
  <c r="F75" i="2"/>
  <c r="F28" i="1" s="1"/>
  <c r="C20" i="1"/>
  <c r="D20" i="1"/>
  <c r="E20" i="1"/>
  <c r="F20" i="1"/>
  <c r="N10" i="2"/>
  <c r="M38" i="2"/>
  <c r="M27" i="1" s="1"/>
  <c r="E75" i="2"/>
  <c r="E28" i="1" s="1"/>
  <c r="C75" i="2"/>
  <c r="C28" i="1" s="1"/>
  <c r="B24" i="1"/>
  <c r="B74" i="2"/>
  <c r="B75" i="2"/>
  <c r="D75" i="2"/>
  <c r="D28" i="1" s="1"/>
  <c r="B18" i="1"/>
  <c r="K25" i="1"/>
  <c r="B27" i="1" l="1"/>
  <c r="N38" i="2"/>
  <c r="N74" i="2"/>
  <c r="B26" i="1"/>
  <c r="B29" i="1"/>
  <c r="N17" i="1"/>
  <c r="B7" i="1"/>
  <c r="N75" i="2"/>
  <c r="B28" i="1"/>
  <c r="N29" i="1"/>
  <c r="N25" i="1"/>
  <c r="B9" i="1"/>
  <c r="B13" i="1" l="1"/>
  <c r="N27" i="1"/>
  <c r="N28" i="1"/>
  <c r="B14" i="1"/>
  <c r="B10" i="1"/>
  <c r="N26" i="1"/>
</calcChain>
</file>

<file path=xl/sharedStrings.xml><?xml version="1.0" encoding="utf-8"?>
<sst xmlns="http://schemas.openxmlformats.org/spreadsheetml/2006/main" count="160" uniqueCount="79">
  <si>
    <t>Budgetplanung</t>
  </si>
  <si>
    <t>Jahresübersicht und Monatskontrolle</t>
  </si>
  <si>
    <t>Monat auswählen</t>
  </si>
  <si>
    <t>März</t>
  </si>
  <si>
    <t>Kennzahlen</t>
  </si>
  <si>
    <t>Geplante Jahreseinnahmen</t>
  </si>
  <si>
    <t>Ist-Jahreseinnahmen</t>
  </si>
  <si>
    <t>Geplante Jahresausgaben</t>
  </si>
  <si>
    <t>Ist-Jahresausgaben</t>
  </si>
  <si>
    <t>Geplantes Jahressparen</t>
  </si>
  <si>
    <t>Ist-Jahressparen</t>
  </si>
  <si>
    <t>Geplanter Jahressaldo</t>
  </si>
  <si>
    <t>Ist-Jahressaldo</t>
  </si>
  <si>
    <t/>
  </si>
  <si>
    <t>Januar</t>
  </si>
  <si>
    <t>Februar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</si>
  <si>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</si>
  <si>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</si>
  <si>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</si>
  <si>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</si>
  <si>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</si>
  <si>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</si>
  <si>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</si>
  <si>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</si>
  <si>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</si>
  <si>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Gesamt</t>
  </si>
  <si>
    <t>Einnahmen Geplant</t>
  </si>
  <si>
    <t>Einnahmen Ist</t>
  </si>
  <si>
    <t>Fixkosten Geplant</t>
  </si>
  <si>
    <t>Fixkosten Ist</t>
  </si>
  <si>
    <t>Variable Kosten Geplant</t>
  </si>
  <si>
    <t>Variable Kosten Ist</t>
  </si>
  <si>
    <t>Sparen Geplant</t>
  </si>
  <si>
    <t>Sparen Ist</t>
  </si>
  <si>
    <t>Gesamtausgaben Geplant</t>
  </si>
  <si>
    <t>Gesamtausgaben Ist</t>
  </si>
  <si>
    <t>Saldo Geplant</t>
  </si>
  <si>
    <t>Saldo Ist</t>
  </si>
  <si>
    <t>Sparquote Ist</t>
  </si>
  <si>
    <t>Detail des ausgewählten Monats</t>
  </si>
  <si>
    <t>Kategorie</t>
  </si>
  <si>
    <t>Bereich</t>
  </si>
  <si>
    <t>Geplant</t>
  </si>
  <si>
    <t>Ist</t>
  </si>
  <si>
    <t>Abweichung</t>
  </si>
  <si>
    <t>Status</t>
  </si>
  <si>
    <t>Gehalt</t>
  </si>
  <si>
    <t>Einnahmen</t>
  </si>
  <si>
    <t>Nebeneinkünfte</t>
  </si>
  <si>
    <t>Sonstige Einnahmen</t>
  </si>
  <si>
    <t>Miete/Hypothek</t>
  </si>
  <si>
    <t>Fixkosten</t>
  </si>
  <si>
    <t>Strom/Wasser/Heizung</t>
  </si>
  <si>
    <t>Internet/Telefon</t>
  </si>
  <si>
    <t>Versicherungen</t>
  </si>
  <si>
    <t>Kredit/Raten</t>
  </si>
  <si>
    <t>Abos</t>
  </si>
  <si>
    <t>Lebensmittel</t>
  </si>
  <si>
    <t>Variable Kosten</t>
  </si>
  <si>
    <t>Transport</t>
  </si>
  <si>
    <t>Gesundheit</t>
  </si>
  <si>
    <t>Bildung</t>
  </si>
  <si>
    <t>Freizeit</t>
  </si>
  <si>
    <t>Kleidung/Shopping</t>
  </si>
  <si>
    <t>Sonstiges</t>
  </si>
  <si>
    <t>Notfallfonds</t>
  </si>
  <si>
    <t>Sparen</t>
  </si>
  <si>
    <t>Urlaub</t>
  </si>
  <si>
    <t>Langfristige Rücklagen</t>
  </si>
  <si>
    <t>Eingaben</t>
  </si>
  <si>
    <t>Nur die hell markierten Felder sind Eingaben. Geplant = Budget, Ist = tatsächlicher Wert.</t>
  </si>
  <si>
    <t>GEPLANT</t>
  </si>
  <si>
    <t>Summe Einnahmen</t>
  </si>
  <si>
    <t>Summe Fixkosten</t>
  </si>
  <si>
    <t>Summe Variable Kosten</t>
  </si>
  <si>
    <t>Summe Sparen</t>
  </si>
  <si>
    <t>Gesamtausgaben</t>
  </si>
  <si>
    <t>Saldo</t>
  </si>
  <si>
    <t>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</si>
</sst>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"/>
    <numFmt numFmtId="165" formatCode="0.0%"/>
  </numFmts>
  <fonts count="8" x14ac:knownFonts="1">
    <font>
      <sz val="11"/>
      <color theme="1"/>
      <name val="Calibri"/>
      <family val="2"/>
      <scheme val="minor"/>
    </font>
    <font>
      <b/>
      <sz val="15"/>
      <color rgb="FFFFFFFF"/>
      <name val="Calibri"/>
    </font>
    <font>
      <i/>
      <sz val="9"/>
      <color rgb="FF666666"/>
      <name val="Calibri"/>
    </font>
    <font>
      <b/>
      <sz val="11"/>
      <color rgb="FFFFFFFF"/>
      <name val="Calibri"/>
    </font>
    <font>
      <b/>
      <sz val="11"/>
      <name val="Calibri"/>
    </font>
    <font>
      <sz val="11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7F0F1"/>
      </patternFill>
    </fill>
    <fill>
      <patternFill patternType="solid">
        <fgColor rgb="FFF3F6F7"/>
      </patternFill>
    </fill>
  </fills>
  <borders count="3">
    <border>
      <left/>
      <right/>
      <top/>
      <bottom/>
      <diagonal/>
    </border>
    <border>
      <left style="thin">
        <color rgb="FFB7C9CC"/>
      </left>
      <right style="thin">
        <color rgb="FFB7C9CC"/>
      </right>
      <top style="thin">
        <color rgb="FFB7C9CC"/>
      </top>
      <bottom style="thin">
        <color rgb="FFB7C9CC"/>
      </bottom>
      <diagonal/>
    </border>
    <border>
      <left/>
      <right/>
      <top style="medium">
        <color rgb="FF00484E"/>
      </top>
      <bottom style="thin">
        <color rgb="FFB7C9CC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/>
    <xf numFmtId="0" fontId="0" fillId="4" borderId="0" xfId="0" applyFill="1" applyAlignment="1">
      <alignment horizontal="center" vertical="center"/>
    </xf>
    <xf numFmtId="0" fontId="5" fillId="5" borderId="1" xfId="0" applyFont="1" applyFill="1" applyBorder="1"/>
    <xf numFmtId="164" fontId="4" fillId="5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0" fillId="5" borderId="1" xfId="0" applyFill="1" applyBorder="1"/>
    <xf numFmtId="164" fontId="0" fillId="5" borderId="1" xfId="0" applyNumberFormat="1" applyFill="1" applyBorder="1" applyAlignment="1">
      <alignment horizontal="right" vertical="center"/>
    </xf>
    <xf numFmtId="0" fontId="4" fillId="5" borderId="1" xfId="0" applyFont="1" applyFill="1" applyBorder="1"/>
    <xf numFmtId="165" fontId="0" fillId="5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64" fontId="0" fillId="4" borderId="1" xfId="0" applyNumberFormat="1" applyFill="1" applyBorder="1" applyAlignment="1">
      <alignment horizontal="right" vertical="center"/>
    </xf>
    <xf numFmtId="0" fontId="4" fillId="0" borderId="2" xfId="0" applyFont="1" applyBorder="1"/>
    <xf numFmtId="164" fontId="4" fillId="5" borderId="2" xfId="0" applyNumberFormat="1" applyFont="1" applyFill="1" applyBorder="1" applyAlignment="1">
      <alignment horizontal="right" vertical="center"/>
    </xf>
    <xf numFmtId="0" fontId="3" fillId="3" borderId="0" xfId="0" applyFont="1" applyFill="1" applyAlignment="1">
      <alignment horizontal="left" vertical="center"/>
    </xf>
    <xf numFmtId="0" fontId="0" fillId="0" borderId="0" xfId="0"/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12"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"/>
  <sheetViews>
    <sheetView showGridLines="0" workbookViewId="0">
      <selection sqref="A1:N1"/>
    </sheetView>
  </sheetViews>
  <sheetFormatPr baseColWidth="10" defaultColWidth="9.140625" defaultRowHeight="15" x14ac:dyDescent="0.25"/>
  <cols>
    <col min="1" max="1" width="28" customWidth="1"/>
    <col min="2" max="14" width="16" customWidth="1"/>
  </cols>
  <sheetData>
    <row r="1" spans="1:14" ht="32.25" x14ac:dyDescent="0.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x14ac:dyDescent="0.25">
      <c r="A2" s="18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4" spans="1:14" x14ac:dyDescent="0.25">
      <c r="A4" s="1" t="s">
        <v>2</v>
      </c>
      <c r="B4" s="2" t="s">
        <v>3</v>
      </c>
    </row>
    <row r="6" spans="1:14" x14ac:dyDescent="0.25">
      <c r="A6" s="16" t="s">
        <v>4</v>
      </c>
      <c r="B6" s="17"/>
      <c r="C6" s="17"/>
      <c r="D6" s="17"/>
    </row>
    <row r="7" spans="1:14" x14ac:dyDescent="0.25">
      <c r="A7" s="3" t="s">
        <v>5</v>
      </c>
      <c r="B7" s="4">
        <f>Eingaben!N10</f>
        <v>43200</v>
      </c>
    </row>
    <row r="8" spans="1:14" x14ac:dyDescent="0.25">
      <c r="A8" s="3" t="s">
        <v>6</v>
      </c>
      <c r="B8" s="4">
        <f>Eingaben!N47</f>
        <v>43340</v>
      </c>
    </row>
    <row r="9" spans="1:14" x14ac:dyDescent="0.25">
      <c r="A9" s="3" t="s">
        <v>7</v>
      </c>
      <c r="B9" s="4">
        <f>Eingaben!N37</f>
        <v>29305</v>
      </c>
    </row>
    <row r="10" spans="1:14" x14ac:dyDescent="0.25">
      <c r="A10" s="3" t="s">
        <v>8</v>
      </c>
      <c r="B10" s="4">
        <f>Eingaben!N74</f>
        <v>29898</v>
      </c>
    </row>
    <row r="11" spans="1:14" x14ac:dyDescent="0.25">
      <c r="A11" s="3" t="s">
        <v>9</v>
      </c>
      <c r="B11" s="4">
        <f>Eingaben!N35</f>
        <v>6830</v>
      </c>
    </row>
    <row r="12" spans="1:14" x14ac:dyDescent="0.25">
      <c r="A12" s="3" t="s">
        <v>10</v>
      </c>
      <c r="B12" s="4">
        <f>Eingaben!N72</f>
        <v>7020</v>
      </c>
    </row>
    <row r="13" spans="1:14" x14ac:dyDescent="0.25">
      <c r="A13" s="3" t="s">
        <v>11</v>
      </c>
      <c r="B13" s="4">
        <f>Eingaben!N38</f>
        <v>7065</v>
      </c>
    </row>
    <row r="14" spans="1:14" x14ac:dyDescent="0.25">
      <c r="A14" s="3" t="s">
        <v>12</v>
      </c>
      <c r="B14" s="4">
        <f>Eingaben!N75</f>
        <v>6422</v>
      </c>
    </row>
    <row r="16" spans="1:14" x14ac:dyDescent="0.25">
      <c r="A16" s="5" t="s">
        <v>13</v>
      </c>
      <c r="B16" s="5" t="s">
        <v>14</v>
      </c>
      <c r="C16" s="5" t="s">
        <v>15</v>
      </c>
      <c r="D16" s="5" t="s">
        <v>3</v>
      </c>
      <c r="E16" s="5" t="s">
        <v>16</v>
      </c>
      <c r="F16" s="5" t="s">
        <v>17</v>
      </c>
      <c r="G16" s="5" t="s">
        <v>18</v>
      </c>
      <c r="H16" s="5" t="s">
        <v>19</v>
      </c>
      <c r="I16" s="5" t="s">
        <v>20</v>
      </c>
      <c r="J16" s="5" t="s">
        <v>21</v>
      </c>
      <c r="K16" s="5" t="s">
        <v>22</v>
      </c>
      <c r="L16" s="5" t="s">
        <v>23</v>
      </c>
      <c r="M16" s="5" t="s">
        <v>24</v>
      </c>
      <c r="N16" s="5" t="s">
        <v>25</v>
      </c>
    </row>
    <row r="17" spans="1:14" x14ac:dyDescent="0.25">
      <c r="A17" s="6" t="s">
        <v>26</v>
      </c>
      <c r="B17" s="7">
        <f>Eingaben!B10</f>
        <v>3450</v>
      </c>
      <c r="C17" s="7">
        <f>Eingaben!C10</f>
        <v>3450</v>
      </c>
      <c r="D17" s="7">
        <f>Eingaben!D10</f>
        <v>3750</v>
      </c>
      <c r="E17" s="7">
        <f>Eingaben!E10</f>
        <v>3500</v>
      </c>
      <c r="F17" s="7">
        <f>Eingaben!F10</f>
        <v>3500</v>
      </c>
      <c r="G17" s="7">
        <f>Eingaben!G10</f>
        <v>3550</v>
      </c>
      <c r="H17" s="7">
        <f>Eingaben!H10</f>
        <v>3700</v>
      </c>
      <c r="I17" s="7">
        <f>Eingaben!I10</f>
        <v>3550</v>
      </c>
      <c r="J17" s="7">
        <f>Eingaben!J10</f>
        <v>3500</v>
      </c>
      <c r="K17" s="7">
        <f>Eingaben!K10</f>
        <v>3500</v>
      </c>
      <c r="L17" s="7">
        <f>Eingaben!L10</f>
        <v>3750</v>
      </c>
      <c r="M17" s="7">
        <f>Eingaben!M10</f>
        <v>4000</v>
      </c>
      <c r="N17" s="7">
        <f>Eingaben!N10</f>
        <v>43200</v>
      </c>
    </row>
    <row r="18" spans="1:14" x14ac:dyDescent="0.25">
      <c r="A18" s="6" t="s">
        <v>27</v>
      </c>
      <c r="B18" s="7">
        <f>Eingaben!B47</f>
        <v>3420</v>
      </c>
      <c r="C18" s="7">
        <f>Eingaben!C47</f>
        <v>3480</v>
      </c>
      <c r="D18" s="7">
        <f>Eingaben!D47</f>
        <v>3720</v>
      </c>
      <c r="E18" s="7">
        <f>Eingaben!E47</f>
        <v>3510</v>
      </c>
      <c r="F18" s="7">
        <f>Eingaben!F47</f>
        <v>3590</v>
      </c>
      <c r="G18" s="7">
        <f>Eingaben!G47</f>
        <v>3560</v>
      </c>
      <c r="H18" s="7">
        <f>Eingaben!H47</f>
        <v>3610</v>
      </c>
      <c r="I18" s="7">
        <f>Eingaben!I47</f>
        <v>3590</v>
      </c>
      <c r="J18" s="7">
        <f>Eingaben!J47</f>
        <v>3480</v>
      </c>
      <c r="K18" s="7">
        <f>Eingaben!K47</f>
        <v>3560</v>
      </c>
      <c r="L18" s="7">
        <f>Eingaben!L47</f>
        <v>3690</v>
      </c>
      <c r="M18" s="7">
        <f>Eingaben!M47</f>
        <v>4130</v>
      </c>
      <c r="N18" s="7">
        <f>Eingaben!N47</f>
        <v>43340</v>
      </c>
    </row>
    <row r="19" spans="1:14" x14ac:dyDescent="0.25">
      <c r="A19" s="6" t="s">
        <v>28</v>
      </c>
      <c r="B19" s="7">
        <f>Eingaben!B19</f>
        <v>1500</v>
      </c>
      <c r="C19" s="7">
        <f>Eingaben!C19</f>
        <v>1500</v>
      </c>
      <c r="D19" s="7">
        <f>Eingaben!D19</f>
        <v>1490</v>
      </c>
      <c r="E19" s="7">
        <f>Eingaben!E19</f>
        <v>1480</v>
      </c>
      <c r="F19" s="7">
        <f>Eingaben!F19</f>
        <v>1475</v>
      </c>
      <c r="G19" s="7">
        <f>Eingaben!G19</f>
        <v>1470</v>
      </c>
      <c r="H19" s="7">
        <f>Eingaben!H19</f>
        <v>1470</v>
      </c>
      <c r="I19" s="7">
        <f>Eingaben!I19</f>
        <v>1475</v>
      </c>
      <c r="J19" s="7">
        <f>Eingaben!J19</f>
        <v>1480</v>
      </c>
      <c r="K19" s="7">
        <f>Eingaben!K19</f>
        <v>1490</v>
      </c>
      <c r="L19" s="7">
        <f>Eingaben!L19</f>
        <v>1500</v>
      </c>
      <c r="M19" s="7">
        <f>Eingaben!M19</f>
        <v>1510</v>
      </c>
      <c r="N19" s="7">
        <f>Eingaben!N19</f>
        <v>17840</v>
      </c>
    </row>
    <row r="20" spans="1:14" x14ac:dyDescent="0.25">
      <c r="A20" s="6" t="s">
        <v>29</v>
      </c>
      <c r="B20" s="7">
        <f>Eingaben!B56</f>
        <v>1515</v>
      </c>
      <c r="C20" s="7">
        <f>Eingaben!C56</f>
        <v>1495</v>
      </c>
      <c r="D20" s="7">
        <f>Eingaben!D56</f>
        <v>1488</v>
      </c>
      <c r="E20" s="7">
        <f>Eingaben!E56</f>
        <v>1478</v>
      </c>
      <c r="F20" s="7">
        <f>Eingaben!F56</f>
        <v>1485</v>
      </c>
      <c r="G20" s="7">
        <f>Eingaben!G56</f>
        <v>1475</v>
      </c>
      <c r="H20" s="7">
        <f>Eingaben!H56</f>
        <v>1468</v>
      </c>
      <c r="I20" s="7">
        <f>Eingaben!I56</f>
        <v>1485</v>
      </c>
      <c r="J20" s="7">
        <f>Eingaben!J56</f>
        <v>1485</v>
      </c>
      <c r="K20" s="7">
        <f>Eingaben!K56</f>
        <v>1498</v>
      </c>
      <c r="L20" s="7">
        <f>Eingaben!L56</f>
        <v>1510</v>
      </c>
      <c r="M20" s="7">
        <f>Eingaben!M56</f>
        <v>1520</v>
      </c>
      <c r="N20" s="7">
        <f>Eingaben!N56</f>
        <v>17902</v>
      </c>
    </row>
    <row r="21" spans="1:14" x14ac:dyDescent="0.25">
      <c r="A21" s="6" t="s">
        <v>30</v>
      </c>
      <c r="B21" s="7">
        <f>Eingaben!B29</f>
        <v>900</v>
      </c>
      <c r="C21" s="7">
        <f>Eingaben!C29</f>
        <v>840</v>
      </c>
      <c r="D21" s="7">
        <f>Eingaben!D29</f>
        <v>930</v>
      </c>
      <c r="E21" s="7">
        <f>Eingaben!E29</f>
        <v>915</v>
      </c>
      <c r="F21" s="7">
        <f>Eingaben!F29</f>
        <v>960</v>
      </c>
      <c r="G21" s="7">
        <f>Eingaben!G29</f>
        <v>1010</v>
      </c>
      <c r="H21" s="7">
        <f>Eingaben!H29</f>
        <v>1055</v>
      </c>
      <c r="I21" s="7">
        <f>Eingaben!I29</f>
        <v>1025</v>
      </c>
      <c r="J21" s="7">
        <f>Eingaben!J29</f>
        <v>945</v>
      </c>
      <c r="K21" s="7">
        <f>Eingaben!K29</f>
        <v>920</v>
      </c>
      <c r="L21" s="7">
        <f>Eingaben!L29</f>
        <v>935</v>
      </c>
      <c r="M21" s="7">
        <f>Eingaben!M29</f>
        <v>1030</v>
      </c>
      <c r="N21" s="7">
        <f>Eingaben!N29</f>
        <v>11465</v>
      </c>
    </row>
    <row r="22" spans="1:14" x14ac:dyDescent="0.25">
      <c r="A22" s="6" t="s">
        <v>31</v>
      </c>
      <c r="B22" s="7">
        <f>Eingaben!B66</f>
        <v>910</v>
      </c>
      <c r="C22" s="7">
        <f>Eingaben!C66</f>
        <v>845</v>
      </c>
      <c r="D22" s="7">
        <f>Eingaben!D66</f>
        <v>990</v>
      </c>
      <c r="E22" s="7">
        <f>Eingaben!E66</f>
        <v>935</v>
      </c>
      <c r="F22" s="7">
        <f>Eingaben!F66</f>
        <v>1000</v>
      </c>
      <c r="G22" s="7">
        <f>Eingaben!G66</f>
        <v>1085</v>
      </c>
      <c r="H22" s="7">
        <f>Eingaben!H66</f>
        <v>1160</v>
      </c>
      <c r="I22" s="7">
        <f>Eingaben!I66</f>
        <v>1100</v>
      </c>
      <c r="J22" s="7">
        <f>Eingaben!J66</f>
        <v>965</v>
      </c>
      <c r="K22" s="7">
        <f>Eingaben!K66</f>
        <v>931</v>
      </c>
      <c r="L22" s="7">
        <f>Eingaben!L66</f>
        <v>942</v>
      </c>
      <c r="M22" s="7">
        <f>Eingaben!M66</f>
        <v>1133</v>
      </c>
      <c r="N22" s="7">
        <f>Eingaben!N66</f>
        <v>11996</v>
      </c>
    </row>
    <row r="23" spans="1:14" x14ac:dyDescent="0.25">
      <c r="A23" s="6" t="s">
        <v>32</v>
      </c>
      <c r="B23" s="7">
        <f>Eingaben!B35</f>
        <v>550</v>
      </c>
      <c r="C23" s="7">
        <f>Eingaben!C35</f>
        <v>550</v>
      </c>
      <c r="D23" s="7">
        <f>Eingaben!D35</f>
        <v>550</v>
      </c>
      <c r="E23" s="7">
        <f>Eingaben!E35</f>
        <v>570</v>
      </c>
      <c r="F23" s="7">
        <f>Eingaben!F35</f>
        <v>570</v>
      </c>
      <c r="G23" s="7">
        <f>Eingaben!G35</f>
        <v>600</v>
      </c>
      <c r="H23" s="7">
        <f>Eingaben!H35</f>
        <v>600</v>
      </c>
      <c r="I23" s="7">
        <f>Eingaben!I35</f>
        <v>600</v>
      </c>
      <c r="J23" s="7">
        <f>Eingaben!J35</f>
        <v>570</v>
      </c>
      <c r="K23" s="7">
        <f>Eingaben!K35</f>
        <v>570</v>
      </c>
      <c r="L23" s="7">
        <f>Eingaben!L35</f>
        <v>550</v>
      </c>
      <c r="M23" s="7">
        <f>Eingaben!M35</f>
        <v>550</v>
      </c>
      <c r="N23" s="7">
        <f>Eingaben!N35</f>
        <v>6830</v>
      </c>
    </row>
    <row r="24" spans="1:14" x14ac:dyDescent="0.25">
      <c r="A24" s="6" t="s">
        <v>33</v>
      </c>
      <c r="B24" s="7">
        <f>Eingaben!B72</f>
        <v>550</v>
      </c>
      <c r="C24" s="7">
        <f>Eingaben!C72</f>
        <v>550</v>
      </c>
      <c r="D24" s="7">
        <f>Eingaben!D72</f>
        <v>550</v>
      </c>
      <c r="E24" s="7">
        <f>Eingaben!E72</f>
        <v>550</v>
      </c>
      <c r="F24" s="7">
        <f>Eingaben!F72</f>
        <v>550</v>
      </c>
      <c r="G24" s="7">
        <f>Eingaben!G72</f>
        <v>650</v>
      </c>
      <c r="H24" s="7">
        <f>Eingaben!H72</f>
        <v>660</v>
      </c>
      <c r="I24" s="7">
        <f>Eingaben!I72</f>
        <v>630</v>
      </c>
      <c r="J24" s="7">
        <f>Eingaben!J72</f>
        <v>560</v>
      </c>
      <c r="K24" s="7">
        <f>Eingaben!K72</f>
        <v>590</v>
      </c>
      <c r="L24" s="7">
        <f>Eingaben!L72</f>
        <v>550</v>
      </c>
      <c r="M24" s="7">
        <f>Eingaben!M72</f>
        <v>630</v>
      </c>
      <c r="N24" s="7">
        <f>Eingaben!N72</f>
        <v>7020</v>
      </c>
    </row>
    <row r="25" spans="1:14" x14ac:dyDescent="0.25">
      <c r="A25" s="6" t="s">
        <v>34</v>
      </c>
      <c r="B25" s="7">
        <f>Eingaben!B37</f>
        <v>2400</v>
      </c>
      <c r="C25" s="7">
        <f>Eingaben!C37</f>
        <v>2340</v>
      </c>
      <c r="D25" s="7">
        <f>Eingaben!D37</f>
        <v>2420</v>
      </c>
      <c r="E25" s="7">
        <f>Eingaben!E37</f>
        <v>2395</v>
      </c>
      <c r="F25" s="7">
        <f>Eingaben!F37</f>
        <v>2435</v>
      </c>
      <c r="G25" s="7">
        <f>Eingaben!G37</f>
        <v>2480</v>
      </c>
      <c r="H25" s="7">
        <f>Eingaben!H37</f>
        <v>2525</v>
      </c>
      <c r="I25" s="7">
        <f>Eingaben!I37</f>
        <v>2500</v>
      </c>
      <c r="J25" s="7">
        <f>Eingaben!J37</f>
        <v>2425</v>
      </c>
      <c r="K25" s="7">
        <f>Eingaben!K37</f>
        <v>2410</v>
      </c>
      <c r="L25" s="7">
        <f>Eingaben!L37</f>
        <v>2435</v>
      </c>
      <c r="M25" s="7">
        <f>Eingaben!M37</f>
        <v>2540</v>
      </c>
      <c r="N25" s="7">
        <f>Eingaben!N37</f>
        <v>29305</v>
      </c>
    </row>
    <row r="26" spans="1:14" x14ac:dyDescent="0.25">
      <c r="A26" s="6" t="s">
        <v>35</v>
      </c>
      <c r="B26" s="7">
        <f>Eingaben!B74</f>
        <v>2425</v>
      </c>
      <c r="C26" s="7">
        <f>Eingaben!C74</f>
        <v>2340</v>
      </c>
      <c r="D26" s="7">
        <f>Eingaben!D74</f>
        <v>2478</v>
      </c>
      <c r="E26" s="7">
        <f>Eingaben!E74</f>
        <v>2413</v>
      </c>
      <c r="F26" s="7">
        <f>Eingaben!F74</f>
        <v>2485</v>
      </c>
      <c r="G26" s="7">
        <f>Eingaben!G74</f>
        <v>2560</v>
      </c>
      <c r="H26" s="7">
        <f>Eingaben!H74</f>
        <v>2628</v>
      </c>
      <c r="I26" s="7">
        <f>Eingaben!I74</f>
        <v>2585</v>
      </c>
      <c r="J26" s="7">
        <f>Eingaben!J74</f>
        <v>2450</v>
      </c>
      <c r="K26" s="7">
        <f>Eingaben!K74</f>
        <v>2429</v>
      </c>
      <c r="L26" s="7">
        <f>Eingaben!L74</f>
        <v>2452</v>
      </c>
      <c r="M26" s="7">
        <f>Eingaben!M74</f>
        <v>2653</v>
      </c>
      <c r="N26" s="7">
        <f>Eingaben!N74</f>
        <v>29898</v>
      </c>
    </row>
    <row r="27" spans="1:14" x14ac:dyDescent="0.25">
      <c r="A27" s="8" t="s">
        <v>36</v>
      </c>
      <c r="B27" s="4">
        <f>Eingaben!B38</f>
        <v>500</v>
      </c>
      <c r="C27" s="4">
        <f>Eingaben!C38</f>
        <v>560</v>
      </c>
      <c r="D27" s="4">
        <f>Eingaben!D38</f>
        <v>780</v>
      </c>
      <c r="E27" s="4">
        <f>Eingaben!E38</f>
        <v>535</v>
      </c>
      <c r="F27" s="4">
        <f>Eingaben!F38</f>
        <v>495</v>
      </c>
      <c r="G27" s="4">
        <f>Eingaben!G38</f>
        <v>470</v>
      </c>
      <c r="H27" s="4">
        <f>Eingaben!H38</f>
        <v>575</v>
      </c>
      <c r="I27" s="4">
        <f>Eingaben!I38</f>
        <v>450</v>
      </c>
      <c r="J27" s="4">
        <f>Eingaben!J38</f>
        <v>505</v>
      </c>
      <c r="K27" s="4">
        <f>Eingaben!K38</f>
        <v>520</v>
      </c>
      <c r="L27" s="4">
        <f>Eingaben!L38</f>
        <v>765</v>
      </c>
      <c r="M27" s="4">
        <f>Eingaben!M38</f>
        <v>910</v>
      </c>
      <c r="N27" s="4">
        <f>Eingaben!N38</f>
        <v>7065</v>
      </c>
    </row>
    <row r="28" spans="1:14" x14ac:dyDescent="0.25">
      <c r="A28" s="8" t="s">
        <v>37</v>
      </c>
      <c r="B28" s="4">
        <f>Eingaben!B75</f>
        <v>445</v>
      </c>
      <c r="C28" s="4">
        <f>Eingaben!C75</f>
        <v>590</v>
      </c>
      <c r="D28" s="4">
        <f>Eingaben!D75</f>
        <v>692</v>
      </c>
      <c r="E28" s="4">
        <f>Eingaben!E75</f>
        <v>547</v>
      </c>
      <c r="F28" s="4">
        <f>Eingaben!F75</f>
        <v>555</v>
      </c>
      <c r="G28" s="4">
        <f>Eingaben!G75</f>
        <v>350</v>
      </c>
      <c r="H28" s="4">
        <f>Eingaben!H75</f>
        <v>322</v>
      </c>
      <c r="I28" s="4">
        <f>Eingaben!I75</f>
        <v>375</v>
      </c>
      <c r="J28" s="4">
        <f>Eingaben!J75</f>
        <v>470</v>
      </c>
      <c r="K28" s="4">
        <f>Eingaben!K75</f>
        <v>541</v>
      </c>
      <c r="L28" s="4">
        <f>Eingaben!L75</f>
        <v>688</v>
      </c>
      <c r="M28" s="4">
        <f>Eingaben!M75</f>
        <v>847</v>
      </c>
      <c r="N28" s="4">
        <f>Eingaben!N75</f>
        <v>6422</v>
      </c>
    </row>
    <row r="29" spans="1:14" x14ac:dyDescent="0.25">
      <c r="A29" s="6" t="s">
        <v>38</v>
      </c>
      <c r="B29" s="9">
        <f t="shared" ref="B29:M29" si="0">IF(B24=0,0,B24/B18)</f>
        <v>0.16081871345029239</v>
      </c>
      <c r="C29" s="9">
        <f t="shared" si="0"/>
        <v>0.15804597701149425</v>
      </c>
      <c r="D29" s="9">
        <f t="shared" si="0"/>
        <v>0.14784946236559141</v>
      </c>
      <c r="E29" s="9">
        <f t="shared" si="0"/>
        <v>0.15669515669515668</v>
      </c>
      <c r="F29" s="9">
        <f t="shared" si="0"/>
        <v>0.15320334261838439</v>
      </c>
      <c r="G29" s="9">
        <f t="shared" si="0"/>
        <v>0.18258426966292135</v>
      </c>
      <c r="H29" s="9">
        <f t="shared" si="0"/>
        <v>0.18282548476454294</v>
      </c>
      <c r="I29" s="9">
        <f t="shared" si="0"/>
        <v>0.17548746518105848</v>
      </c>
      <c r="J29" s="9">
        <f t="shared" si="0"/>
        <v>0.16091954022988506</v>
      </c>
      <c r="K29" s="9">
        <f t="shared" si="0"/>
        <v>0.16573033707865167</v>
      </c>
      <c r="L29" s="9">
        <f t="shared" si="0"/>
        <v>0.14905149051490515</v>
      </c>
      <c r="M29" s="9">
        <f t="shared" si="0"/>
        <v>0.15254237288135594</v>
      </c>
      <c r="N29" s="9">
        <f>IF(N18=0,0,N24/N18)</f>
        <v>0.16197508075680664</v>
      </c>
    </row>
    <row r="32" spans="1:14" x14ac:dyDescent="0.25">
      <c r="A32" s="16" t="s">
        <v>39</v>
      </c>
      <c r="B32" s="17"/>
      <c r="C32" s="17"/>
      <c r="D32" s="17"/>
      <c r="E32" s="17"/>
      <c r="F32" s="17"/>
    </row>
    <row r="33" spans="1:6" x14ac:dyDescent="0.25">
      <c r="A33" s="5" t="s">
        <v>40</v>
      </c>
      <c r="B33" s="5" t="s">
        <v>41</v>
      </c>
      <c r="C33" s="5" t="s">
        <v>42</v>
      </c>
      <c r="D33" s="5" t="s">
        <v>43</v>
      </c>
      <c r="E33" s="5" t="s">
        <v>44</v>
      </c>
      <c r="F33" s="5" t="s">
        <v>45</v>
      </c>
    </row>
    <row r="34" spans="1:6" x14ac:dyDescent="0.25">
      <c r="A34" s="10" t="s">
        <v>46</v>
      </c>
      <c r="B34" s="10" t="s">
        <v>47</v>
      </c>
      <c r="C34" s="11">
        <f>INDEX(Eingaben!$B$7:$M$7,1,MATCH($B$4,Eingaben!$B$4:$M$4,0))</f>
        <v>3200</v>
      </c>
      <c r="D34" s="11">
        <f>INDEX(Eingaben!$B$44:$M$44,1,MATCH($B$4,Eingaben!$B$4:$M$4,0))</f>
        <v>3200</v>
      </c>
      <c r="E34" s="11">
        <f t="shared" ref="E34:E52" si="1">IF(B34="Einnahmen",D34-C34,IF(B34="Sparen",D34-C34,C34-D34))</f>
        <v>0</v>
      </c>
      <c r="F34" s="12" t="str">
        <f t="shared" ref="F34:F52" si="2">IF(B34="Einnahmen",IF(E34&gt;=0,"OK","Unter Plan"),IF(B34="Sparen",IF(E34&gt;=0,"OK","Unter Sparziel"),IF(E34&gt;=0,"OK","Über Budget")))</f>
        <v>OK</v>
      </c>
    </row>
    <row r="35" spans="1:6" x14ac:dyDescent="0.25">
      <c r="A35" s="10" t="s">
        <v>48</v>
      </c>
      <c r="B35" s="10" t="s">
        <v>47</v>
      </c>
      <c r="C35" s="11">
        <f>INDEX(Eingaben!$B$8:$M$8,1,MATCH($B$4,Eingaben!$B$4:$M$4,0))</f>
        <v>300</v>
      </c>
      <c r="D35" s="11">
        <f>INDEX(Eingaben!$B$45:$M$45,1,MATCH($B$4,Eingaben!$B$4:$M$4,0))</f>
        <v>320</v>
      </c>
      <c r="E35" s="11">
        <f t="shared" si="1"/>
        <v>20</v>
      </c>
      <c r="F35" s="12" t="str">
        <f t="shared" si="2"/>
        <v>OK</v>
      </c>
    </row>
    <row r="36" spans="1:6" x14ac:dyDescent="0.25">
      <c r="A36" s="10" t="s">
        <v>49</v>
      </c>
      <c r="B36" s="10" t="s">
        <v>47</v>
      </c>
      <c r="C36" s="11">
        <f>INDEX(Eingaben!$B$9:$M$9,1,MATCH($B$4,Eingaben!$B$4:$M$4,0))</f>
        <v>250</v>
      </c>
      <c r="D36" s="11">
        <f>INDEX(Eingaben!$B$46:$M$46,1,MATCH($B$4,Eingaben!$B$4:$M$4,0))</f>
        <v>200</v>
      </c>
      <c r="E36" s="11">
        <f t="shared" si="1"/>
        <v>-50</v>
      </c>
      <c r="F36" s="12" t="str">
        <f t="shared" si="2"/>
        <v>Unter Plan</v>
      </c>
    </row>
    <row r="37" spans="1:6" x14ac:dyDescent="0.25">
      <c r="A37" s="10" t="s">
        <v>50</v>
      </c>
      <c r="B37" s="10" t="s">
        <v>51</v>
      </c>
      <c r="C37" s="11">
        <f>INDEX(Eingaben!$B$13:$M$13,1,MATCH($B$4,Eingaben!$B$4:$M$4,0))</f>
        <v>950</v>
      </c>
      <c r="D37" s="11">
        <f>INDEX(Eingaben!$B$50:$M$50,1,MATCH($B$4,Eingaben!$B$4:$M$4,0))</f>
        <v>950</v>
      </c>
      <c r="E37" s="11">
        <f t="shared" si="1"/>
        <v>0</v>
      </c>
      <c r="F37" s="12" t="str">
        <f t="shared" si="2"/>
        <v>OK</v>
      </c>
    </row>
    <row r="38" spans="1:6" x14ac:dyDescent="0.25">
      <c r="A38" s="10" t="s">
        <v>52</v>
      </c>
      <c r="B38" s="10" t="s">
        <v>51</v>
      </c>
      <c r="C38" s="11">
        <f>INDEX(Eingaben!$B$14:$M$14,1,MATCH($B$4,Eingaben!$B$4:$M$4,0))</f>
        <v>160</v>
      </c>
      <c r="D38" s="11">
        <f>INDEX(Eingaben!$B$51:$M$51,1,MATCH($B$4,Eingaben!$B$4:$M$4,0))</f>
        <v>158</v>
      </c>
      <c r="E38" s="11">
        <f t="shared" si="1"/>
        <v>2</v>
      </c>
      <c r="F38" s="12" t="str">
        <f t="shared" si="2"/>
        <v>OK</v>
      </c>
    </row>
    <row r="39" spans="1:6" x14ac:dyDescent="0.25">
      <c r="A39" s="10" t="s">
        <v>53</v>
      </c>
      <c r="B39" s="10" t="s">
        <v>51</v>
      </c>
      <c r="C39" s="11">
        <f>INDEX(Eingaben!$B$15:$M$15,1,MATCH($B$4,Eingaben!$B$4:$M$4,0))</f>
        <v>45</v>
      </c>
      <c r="D39" s="11">
        <f>INDEX(Eingaben!$B$52:$M$52,1,MATCH($B$4,Eingaben!$B$4:$M$4,0))</f>
        <v>45</v>
      </c>
      <c r="E39" s="11">
        <f t="shared" si="1"/>
        <v>0</v>
      </c>
      <c r="F39" s="12" t="str">
        <f t="shared" si="2"/>
        <v>OK</v>
      </c>
    </row>
    <row r="40" spans="1:6" x14ac:dyDescent="0.25">
      <c r="A40" s="10" t="s">
        <v>54</v>
      </c>
      <c r="B40" s="10" t="s">
        <v>51</v>
      </c>
      <c r="C40" s="11">
        <f>INDEX(Eingaben!$B$16:$M$16,1,MATCH($B$4,Eingaben!$B$4:$M$4,0))</f>
        <v>120</v>
      </c>
      <c r="D40" s="11">
        <f>INDEX(Eingaben!$B$53:$M$53,1,MATCH($B$4,Eingaben!$B$4:$M$4,0))</f>
        <v>120</v>
      </c>
      <c r="E40" s="11">
        <f t="shared" si="1"/>
        <v>0</v>
      </c>
      <c r="F40" s="12" t="str">
        <f t="shared" si="2"/>
        <v>OK</v>
      </c>
    </row>
    <row r="41" spans="1:6" x14ac:dyDescent="0.25">
      <c r="A41" s="10" t="s">
        <v>55</v>
      </c>
      <c r="B41" s="10" t="s">
        <v>51</v>
      </c>
      <c r="C41" s="11">
        <f>INDEX(Eingaben!$B$17:$M$17,1,MATCH($B$4,Eingaben!$B$4:$M$4,0))</f>
        <v>180</v>
      </c>
      <c r="D41" s="11">
        <f>INDEX(Eingaben!$B$54:$M$54,1,MATCH($B$4,Eingaben!$B$4:$M$4,0))</f>
        <v>180</v>
      </c>
      <c r="E41" s="11">
        <f t="shared" si="1"/>
        <v>0</v>
      </c>
      <c r="F41" s="12" t="str">
        <f t="shared" si="2"/>
        <v>OK</v>
      </c>
    </row>
    <row r="42" spans="1:6" x14ac:dyDescent="0.25">
      <c r="A42" s="10" t="s">
        <v>56</v>
      </c>
      <c r="B42" s="10" t="s">
        <v>51</v>
      </c>
      <c r="C42" s="11">
        <f>INDEX(Eingaben!$B$18:$M$18,1,MATCH($B$4,Eingaben!$B$4:$M$4,0))</f>
        <v>35</v>
      </c>
      <c r="D42" s="11">
        <f>INDEX(Eingaben!$B$55:$M$55,1,MATCH($B$4,Eingaben!$B$4:$M$4,0))</f>
        <v>35</v>
      </c>
      <c r="E42" s="11">
        <f t="shared" si="1"/>
        <v>0</v>
      </c>
      <c r="F42" s="12" t="str">
        <f t="shared" si="2"/>
        <v>OK</v>
      </c>
    </row>
    <row r="43" spans="1:6" x14ac:dyDescent="0.25">
      <c r="A43" s="10" t="s">
        <v>57</v>
      </c>
      <c r="B43" s="10" t="s">
        <v>58</v>
      </c>
      <c r="C43" s="11">
        <f>INDEX(Eingaben!$B$22:$M$22,1,MATCH($B$4,Eingaben!$B$4:$M$4,0))</f>
        <v>360</v>
      </c>
      <c r="D43" s="11">
        <f>INDEX(Eingaben!$B$59:$M$59,1,MATCH($B$4,Eingaben!$B$4:$M$4,0))</f>
        <v>375</v>
      </c>
      <c r="E43" s="11">
        <f t="shared" si="1"/>
        <v>-15</v>
      </c>
      <c r="F43" s="12" t="str">
        <f t="shared" si="2"/>
        <v>Über Budget</v>
      </c>
    </row>
    <row r="44" spans="1:6" x14ac:dyDescent="0.25">
      <c r="A44" s="10" t="s">
        <v>59</v>
      </c>
      <c r="B44" s="10" t="s">
        <v>58</v>
      </c>
      <c r="C44" s="11">
        <f>INDEX(Eingaben!$B$23:$M$23,1,MATCH($B$4,Eingaben!$B$4:$M$4,0))</f>
        <v>130</v>
      </c>
      <c r="D44" s="11">
        <f>INDEX(Eingaben!$B$60:$M$60,1,MATCH($B$4,Eingaben!$B$4:$M$4,0))</f>
        <v>125</v>
      </c>
      <c r="E44" s="11">
        <f t="shared" si="1"/>
        <v>5</v>
      </c>
      <c r="F44" s="12" t="str">
        <f t="shared" si="2"/>
        <v>OK</v>
      </c>
    </row>
    <row r="45" spans="1:6" x14ac:dyDescent="0.25">
      <c r="A45" s="10" t="s">
        <v>60</v>
      </c>
      <c r="B45" s="10" t="s">
        <v>58</v>
      </c>
      <c r="C45" s="11">
        <f>INDEX(Eingaben!$B$24:$M$24,1,MATCH($B$4,Eingaben!$B$4:$M$4,0))</f>
        <v>65</v>
      </c>
      <c r="D45" s="11">
        <f>INDEX(Eingaben!$B$61:$M$61,1,MATCH($B$4,Eingaben!$B$4:$M$4,0))</f>
        <v>50</v>
      </c>
      <c r="E45" s="11">
        <f t="shared" si="1"/>
        <v>15</v>
      </c>
      <c r="F45" s="12" t="str">
        <f t="shared" si="2"/>
        <v>OK</v>
      </c>
    </row>
    <row r="46" spans="1:6" x14ac:dyDescent="0.25">
      <c r="A46" s="10" t="s">
        <v>61</v>
      </c>
      <c r="B46" s="10" t="s">
        <v>58</v>
      </c>
      <c r="C46" s="11">
        <f>INDEX(Eingaben!$B$25:$M$25,1,MATCH($B$4,Eingaben!$B$4:$M$4,0))</f>
        <v>40</v>
      </c>
      <c r="D46" s="11">
        <f>INDEX(Eingaben!$B$62:$M$62,1,MATCH($B$4,Eingaben!$B$4:$M$4,0))</f>
        <v>40</v>
      </c>
      <c r="E46" s="11">
        <f t="shared" si="1"/>
        <v>0</v>
      </c>
      <c r="F46" s="12" t="str">
        <f t="shared" si="2"/>
        <v>OK</v>
      </c>
    </row>
    <row r="47" spans="1:6" x14ac:dyDescent="0.25">
      <c r="A47" s="10" t="s">
        <v>62</v>
      </c>
      <c r="B47" s="10" t="s">
        <v>58</v>
      </c>
      <c r="C47" s="11">
        <f>INDEX(Eingaben!$B$26:$M$26,1,MATCH($B$4,Eingaben!$B$4:$M$4,0))</f>
        <v>170</v>
      </c>
      <c r="D47" s="11">
        <f>INDEX(Eingaben!$B$63:$M$63,1,MATCH($B$4,Eingaben!$B$4:$M$4,0))</f>
        <v>190</v>
      </c>
      <c r="E47" s="11">
        <f t="shared" si="1"/>
        <v>-20</v>
      </c>
      <c r="F47" s="12" t="str">
        <f t="shared" si="2"/>
        <v>Über Budget</v>
      </c>
    </row>
    <row r="48" spans="1:6" x14ac:dyDescent="0.25">
      <c r="A48" s="10" t="s">
        <v>63</v>
      </c>
      <c r="B48" s="10" t="s">
        <v>58</v>
      </c>
      <c r="C48" s="11">
        <f>INDEX(Eingaben!$B$27:$M$27,1,MATCH($B$4,Eingaben!$B$4:$M$4,0))</f>
        <v>70</v>
      </c>
      <c r="D48" s="11">
        <f>INDEX(Eingaben!$B$64:$M$64,1,MATCH($B$4,Eingaben!$B$4:$M$4,0))</f>
        <v>90</v>
      </c>
      <c r="E48" s="11">
        <f t="shared" si="1"/>
        <v>-20</v>
      </c>
      <c r="F48" s="12" t="str">
        <f t="shared" si="2"/>
        <v>Über Budget</v>
      </c>
    </row>
    <row r="49" spans="1:6" x14ac:dyDescent="0.25">
      <c r="A49" s="10" t="s">
        <v>64</v>
      </c>
      <c r="B49" s="10" t="s">
        <v>58</v>
      </c>
      <c r="C49" s="11">
        <f>INDEX(Eingaben!$B$28:$M$28,1,MATCH($B$4,Eingaben!$B$4:$M$4,0))</f>
        <v>95</v>
      </c>
      <c r="D49" s="11">
        <f>INDEX(Eingaben!$B$65:$M$65,1,MATCH($B$4,Eingaben!$B$4:$M$4,0))</f>
        <v>120</v>
      </c>
      <c r="E49" s="11">
        <f t="shared" si="1"/>
        <v>-25</v>
      </c>
      <c r="F49" s="12" t="str">
        <f t="shared" si="2"/>
        <v>Über Budget</v>
      </c>
    </row>
    <row r="50" spans="1:6" x14ac:dyDescent="0.25">
      <c r="A50" s="10" t="s">
        <v>65</v>
      </c>
      <c r="B50" s="10" t="s">
        <v>66</v>
      </c>
      <c r="C50" s="11">
        <f>INDEX(Eingaben!$B$32:$M$32,1,MATCH($B$4,Eingaben!$B$4:$M$4,0))</f>
        <v>200</v>
      </c>
      <c r="D50" s="11">
        <f>INDEX(Eingaben!$B$69:$M$69,1,MATCH($B$4,Eingaben!$B$4:$M$4,0))</f>
        <v>200</v>
      </c>
      <c r="E50" s="11">
        <f t="shared" si="1"/>
        <v>0</v>
      </c>
      <c r="F50" s="12" t="str">
        <f t="shared" si="2"/>
        <v>OK</v>
      </c>
    </row>
    <row r="51" spans="1:6" x14ac:dyDescent="0.25">
      <c r="A51" s="10" t="s">
        <v>67</v>
      </c>
      <c r="B51" s="10" t="s">
        <v>66</v>
      </c>
      <c r="C51" s="11">
        <f>INDEX(Eingaben!$B$33:$M$33,1,MATCH($B$4,Eingaben!$B$4:$M$4,0))</f>
        <v>100</v>
      </c>
      <c r="D51" s="11">
        <f>INDEX(Eingaben!$B$70:$M$70,1,MATCH($B$4,Eingaben!$B$4:$M$4,0))</f>
        <v>100</v>
      </c>
      <c r="E51" s="11">
        <f t="shared" si="1"/>
        <v>0</v>
      </c>
      <c r="F51" s="12" t="str">
        <f t="shared" si="2"/>
        <v>OK</v>
      </c>
    </row>
    <row r="52" spans="1:6" x14ac:dyDescent="0.25">
      <c r="A52" s="10" t="s">
        <v>68</v>
      </c>
      <c r="B52" s="10" t="s">
        <v>66</v>
      </c>
      <c r="C52" s="11">
        <f>INDEX(Eingaben!$B$34:$M$34,1,MATCH($B$4,Eingaben!$B$4:$M$4,0))</f>
        <v>250</v>
      </c>
      <c r="D52" s="11">
        <f>INDEX(Eingaben!$B$71:$M$71,1,MATCH($B$4,Eingaben!$B$4:$M$4,0))</f>
        <v>250</v>
      </c>
      <c r="E52" s="11">
        <f t="shared" si="1"/>
        <v>0</v>
      </c>
      <c r="F52" s="12" t="str">
        <f t="shared" si="2"/>
        <v>OK</v>
      </c>
    </row>
  </sheetData>
  <mergeCells count="4">
    <mergeCell ref="A6:D6"/>
    <mergeCell ref="A2:N2"/>
    <mergeCell ref="A32:F32"/>
    <mergeCell ref="A1:N1"/>
  </mergeCells>
  <conditionalFormatting sqref="B14">
    <cfRule type="cellIs" dxfId="11" priority="1" operator="lessThan">
      <formula>0</formula>
    </cfRule>
    <cfRule type="cellIs" dxfId="10" priority="2" operator="greaterThanOrEqual">
      <formula>0</formula>
    </cfRule>
  </conditionalFormatting>
  <conditionalFormatting sqref="B27:N28">
    <cfRule type="cellIs" dxfId="9" priority="3" operator="lessThan">
      <formula>0</formula>
    </cfRule>
    <cfRule type="cellIs" dxfId="8" priority="4" operator="greaterThanOrEqual">
      <formula>0</formula>
    </cfRule>
  </conditionalFormatting>
  <conditionalFormatting sqref="E34:E52">
    <cfRule type="cellIs" dxfId="7" priority="9" operator="lessThan">
      <formula>0</formula>
    </cfRule>
    <cfRule type="cellIs" dxfId="6" priority="10" operator="greaterThanOrEqual">
      <formula>0</formula>
    </cfRule>
  </conditionalFormatting>
  <conditionalFormatting sqref="F34:F52">
    <cfRule type="cellIs" dxfId="5" priority="7" operator="equal">
      <formula>"OK"</formula>
    </cfRule>
    <cfRule type="cellIs" dxfId="4" priority="8" operator="notEqual">
      <formula>"OK"</formula>
    </cfRule>
  </conditionalFormatting>
  <dataValidations count="1">
    <dataValidation type="list" sqref="B4" xr:uid="{00000000-0002-0000-0000-000000000000}">
      <formula1>"Januar,Februar,März,April,Mai,Juni,Juli,August,September,Oktober,November,Dezember"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5"/>
  <sheetViews>
    <sheetView showGridLines="0" tabSelected="1" workbookViewId="0">
      <selection sqref="A1:N1"/>
    </sheetView>
  </sheetViews>
  <sheetFormatPr baseColWidth="10" defaultColWidth="9.140625" defaultRowHeight="15" x14ac:dyDescent="0.25"/>
  <cols>
    <col min="1" max="1" width="28" customWidth="1"/>
    <col min="2" max="13" width="12" customWidth="1"/>
    <col min="14" max="14" width="14" customWidth="1"/>
  </cols>
  <sheetData>
    <row r="1" spans="1:14" ht="20.100000000000001" customHeight="1" x14ac:dyDescent="0.25">
      <c r="A1" s="19" t="s">
        <v>69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20.100000000000001" customHeight="1" x14ac:dyDescent="0.25">
      <c r="A2" s="18" t="s">
        <v>70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20.100000000000001" customHeight="1" x14ac:dyDescent="0.25"/>
    <row r="4" spans="1:14" ht="20.100000000000001" customHeight="1" x14ac:dyDescent="0.25">
      <c r="B4" s="5" t="s">
        <v>14</v>
      </c>
      <c r="C4" s="5" t="s">
        <v>15</v>
      </c>
      <c r="D4" s="5" t="s">
        <v>3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23</v>
      </c>
      <c r="M4" s="5" t="s">
        <v>24</v>
      </c>
      <c r="N4" s="5" t="s">
        <v>25</v>
      </c>
    </row>
    <row r="5" spans="1:14" ht="20.100000000000001" customHeight="1" x14ac:dyDescent="0.25">
      <c r="A5" s="16" t="s">
        <v>71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4" ht="20.100000000000001" customHeight="1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0.100000000000001" customHeight="1" x14ac:dyDescent="0.25">
      <c r="A7" s="10" t="s">
        <v>46</v>
      </c>
      <c r="B7" s="13">
        <v>3200</v>
      </c>
      <c r="C7" s="13">
        <v>3200</v>
      </c>
      <c r="D7" s="13">
        <v>3200</v>
      </c>
      <c r="E7" s="13">
        <v>3200</v>
      </c>
      <c r="F7" s="13">
        <v>3200</v>
      </c>
      <c r="G7" s="13">
        <v>3200</v>
      </c>
      <c r="H7" s="13">
        <v>3200</v>
      </c>
      <c r="I7" s="13">
        <v>3200</v>
      </c>
      <c r="J7" s="13">
        <v>3200</v>
      </c>
      <c r="K7" s="13">
        <v>3200</v>
      </c>
      <c r="L7" s="13">
        <v>3200</v>
      </c>
      <c r="M7" s="13">
        <v>3200</v>
      </c>
      <c r="N7" s="7">
        <f>SUM(B7:M7)</f>
        <v>38400</v>
      </c>
    </row>
    <row r="8" spans="1:14" ht="20.100000000000001" customHeight="1" x14ac:dyDescent="0.25">
      <c r="A8" s="10" t="s">
        <v>48</v>
      </c>
      <c r="B8" s="13">
        <v>250</v>
      </c>
      <c r="C8" s="13">
        <v>250</v>
      </c>
      <c r="D8" s="13">
        <v>300</v>
      </c>
      <c r="E8" s="13">
        <v>300</v>
      </c>
      <c r="F8" s="13">
        <v>300</v>
      </c>
      <c r="G8" s="13">
        <v>350</v>
      </c>
      <c r="H8" s="13">
        <v>350</v>
      </c>
      <c r="I8" s="13">
        <v>350</v>
      </c>
      <c r="J8" s="13">
        <v>300</v>
      </c>
      <c r="K8" s="13">
        <v>300</v>
      </c>
      <c r="L8" s="13">
        <v>250</v>
      </c>
      <c r="M8" s="13">
        <v>300</v>
      </c>
      <c r="N8" s="7">
        <f>SUM(B8:M8)</f>
        <v>3600</v>
      </c>
    </row>
    <row r="9" spans="1:14" ht="20.100000000000001" customHeight="1" x14ac:dyDescent="0.25">
      <c r="A9" s="10" t="s">
        <v>49</v>
      </c>
      <c r="B9" s="13">
        <v>0</v>
      </c>
      <c r="C9" s="13">
        <v>0</v>
      </c>
      <c r="D9" s="13">
        <v>250</v>
      </c>
      <c r="E9" s="13">
        <v>0</v>
      </c>
      <c r="F9" s="13">
        <v>0</v>
      </c>
      <c r="G9" s="13">
        <v>0</v>
      </c>
      <c r="H9" s="13">
        <v>150</v>
      </c>
      <c r="I9" s="13">
        <v>0</v>
      </c>
      <c r="J9" s="13">
        <v>0</v>
      </c>
      <c r="K9" s="13">
        <v>0</v>
      </c>
      <c r="L9" s="13">
        <v>300</v>
      </c>
      <c r="M9" s="13">
        <v>500</v>
      </c>
      <c r="N9" s="7">
        <f>SUM(B9:M9)</f>
        <v>1200</v>
      </c>
    </row>
    <row r="10" spans="1:14" ht="20.100000000000001" customHeight="1" x14ac:dyDescent="0.25">
      <c r="A10" s="14" t="s">
        <v>72</v>
      </c>
      <c r="B10" s="15">
        <f t="shared" ref="B10:M10" si="0">SUM(B7:B9)</f>
        <v>3450</v>
      </c>
      <c r="C10" s="15">
        <f t="shared" si="0"/>
        <v>3450</v>
      </c>
      <c r="D10" s="15">
        <f t="shared" si="0"/>
        <v>3750</v>
      </c>
      <c r="E10" s="15">
        <f t="shared" si="0"/>
        <v>3500</v>
      </c>
      <c r="F10" s="15">
        <f t="shared" si="0"/>
        <v>3500</v>
      </c>
      <c r="G10" s="15">
        <f t="shared" si="0"/>
        <v>3550</v>
      </c>
      <c r="H10" s="15">
        <f t="shared" si="0"/>
        <v>3700</v>
      </c>
      <c r="I10" s="15">
        <f t="shared" si="0"/>
        <v>3550</v>
      </c>
      <c r="J10" s="15">
        <f t="shared" si="0"/>
        <v>3500</v>
      </c>
      <c r="K10" s="15">
        <f t="shared" si="0"/>
        <v>3500</v>
      </c>
      <c r="L10" s="15">
        <f t="shared" si="0"/>
        <v>3750</v>
      </c>
      <c r="M10" s="15">
        <f t="shared" si="0"/>
        <v>4000</v>
      </c>
      <c r="N10" s="15">
        <f>SUM(B10:M10)</f>
        <v>43200</v>
      </c>
    </row>
    <row r="11" spans="1:14" ht="20.100000000000001" customHeight="1" x14ac:dyDescent="0.25"/>
    <row r="12" spans="1:14" ht="20.100000000000001" customHeight="1" x14ac:dyDescent="0.25">
      <c r="A12" s="16" t="s">
        <v>51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</row>
    <row r="13" spans="1:14" ht="20.100000000000001" customHeight="1" x14ac:dyDescent="0.25">
      <c r="A13" s="10" t="s">
        <v>50</v>
      </c>
      <c r="B13" s="13">
        <v>950</v>
      </c>
      <c r="C13" s="13">
        <v>950</v>
      </c>
      <c r="D13" s="13">
        <v>950</v>
      </c>
      <c r="E13" s="13">
        <v>950</v>
      </c>
      <c r="F13" s="13">
        <v>950</v>
      </c>
      <c r="G13" s="13">
        <v>950</v>
      </c>
      <c r="H13" s="13">
        <v>950</v>
      </c>
      <c r="I13" s="13">
        <v>950</v>
      </c>
      <c r="J13" s="13">
        <v>950</v>
      </c>
      <c r="K13" s="13">
        <v>950</v>
      </c>
      <c r="L13" s="13">
        <v>950</v>
      </c>
      <c r="M13" s="13">
        <v>950</v>
      </c>
      <c r="N13" s="7">
        <f t="shared" ref="N13:N19" si="1">SUM(B13:M13)</f>
        <v>11400</v>
      </c>
    </row>
    <row r="14" spans="1:14" ht="20.100000000000001" customHeight="1" x14ac:dyDescent="0.25">
      <c r="A14" s="10" t="s">
        <v>52</v>
      </c>
      <c r="B14" s="13">
        <v>170</v>
      </c>
      <c r="C14" s="13">
        <v>170</v>
      </c>
      <c r="D14" s="13">
        <v>160</v>
      </c>
      <c r="E14" s="13">
        <v>150</v>
      </c>
      <c r="F14" s="13">
        <v>145</v>
      </c>
      <c r="G14" s="13">
        <v>140</v>
      </c>
      <c r="H14" s="13">
        <v>140</v>
      </c>
      <c r="I14" s="13">
        <v>145</v>
      </c>
      <c r="J14" s="13">
        <v>150</v>
      </c>
      <c r="K14" s="13">
        <v>160</v>
      </c>
      <c r="L14" s="13">
        <v>170</v>
      </c>
      <c r="M14" s="13">
        <v>180</v>
      </c>
      <c r="N14" s="7">
        <f t="shared" si="1"/>
        <v>1880</v>
      </c>
    </row>
    <row r="15" spans="1:14" ht="20.100000000000001" customHeight="1" x14ac:dyDescent="0.25">
      <c r="A15" s="10" t="s">
        <v>53</v>
      </c>
      <c r="B15" s="13">
        <v>45</v>
      </c>
      <c r="C15" s="13">
        <v>45</v>
      </c>
      <c r="D15" s="13">
        <v>45</v>
      </c>
      <c r="E15" s="13">
        <v>45</v>
      </c>
      <c r="F15" s="13">
        <v>45</v>
      </c>
      <c r="G15" s="13">
        <v>45</v>
      </c>
      <c r="H15" s="13">
        <v>45</v>
      </c>
      <c r="I15" s="13">
        <v>45</v>
      </c>
      <c r="J15" s="13">
        <v>45</v>
      </c>
      <c r="K15" s="13">
        <v>45</v>
      </c>
      <c r="L15" s="13">
        <v>45</v>
      </c>
      <c r="M15" s="13">
        <v>45</v>
      </c>
      <c r="N15" s="7">
        <f t="shared" si="1"/>
        <v>540</v>
      </c>
    </row>
    <row r="16" spans="1:14" ht="20.100000000000001" customHeight="1" x14ac:dyDescent="0.25">
      <c r="A16" s="10" t="s">
        <v>54</v>
      </c>
      <c r="B16" s="13">
        <v>120</v>
      </c>
      <c r="C16" s="13">
        <v>120</v>
      </c>
      <c r="D16" s="13">
        <v>120</v>
      </c>
      <c r="E16" s="13">
        <v>120</v>
      </c>
      <c r="F16" s="13">
        <v>120</v>
      </c>
      <c r="G16" s="13">
        <v>120</v>
      </c>
      <c r="H16" s="13">
        <v>120</v>
      </c>
      <c r="I16" s="13">
        <v>120</v>
      </c>
      <c r="J16" s="13">
        <v>120</v>
      </c>
      <c r="K16" s="13">
        <v>120</v>
      </c>
      <c r="L16" s="13">
        <v>120</v>
      </c>
      <c r="M16" s="13">
        <v>120</v>
      </c>
      <c r="N16" s="7">
        <f t="shared" si="1"/>
        <v>1440</v>
      </c>
    </row>
    <row r="17" spans="1:14" ht="20.100000000000001" customHeight="1" x14ac:dyDescent="0.25">
      <c r="A17" s="10" t="s">
        <v>55</v>
      </c>
      <c r="B17" s="13">
        <v>180</v>
      </c>
      <c r="C17" s="13">
        <v>180</v>
      </c>
      <c r="D17" s="13">
        <v>180</v>
      </c>
      <c r="E17" s="13">
        <v>180</v>
      </c>
      <c r="F17" s="13">
        <v>180</v>
      </c>
      <c r="G17" s="13">
        <v>180</v>
      </c>
      <c r="H17" s="13">
        <v>180</v>
      </c>
      <c r="I17" s="13">
        <v>180</v>
      </c>
      <c r="J17" s="13">
        <v>180</v>
      </c>
      <c r="K17" s="13">
        <v>180</v>
      </c>
      <c r="L17" s="13">
        <v>180</v>
      </c>
      <c r="M17" s="13">
        <v>180</v>
      </c>
      <c r="N17" s="7">
        <f t="shared" si="1"/>
        <v>2160</v>
      </c>
    </row>
    <row r="18" spans="1:14" ht="20.100000000000001" customHeight="1" x14ac:dyDescent="0.25">
      <c r="A18" s="10" t="s">
        <v>56</v>
      </c>
      <c r="B18" s="13">
        <v>35</v>
      </c>
      <c r="C18" s="13">
        <v>35</v>
      </c>
      <c r="D18" s="13">
        <v>35</v>
      </c>
      <c r="E18" s="13">
        <v>35</v>
      </c>
      <c r="F18" s="13">
        <v>35</v>
      </c>
      <c r="G18" s="13">
        <v>35</v>
      </c>
      <c r="H18" s="13">
        <v>35</v>
      </c>
      <c r="I18" s="13">
        <v>35</v>
      </c>
      <c r="J18" s="13">
        <v>35</v>
      </c>
      <c r="K18" s="13">
        <v>35</v>
      </c>
      <c r="L18" s="13">
        <v>35</v>
      </c>
      <c r="M18" s="13">
        <v>35</v>
      </c>
      <c r="N18" s="7">
        <f t="shared" si="1"/>
        <v>420</v>
      </c>
    </row>
    <row r="19" spans="1:14" ht="20.100000000000001" customHeight="1" x14ac:dyDescent="0.25">
      <c r="A19" s="14" t="s">
        <v>73</v>
      </c>
      <c r="B19" s="15">
        <f t="shared" ref="B19:M19" si="2">SUM(B13:B18)</f>
        <v>1500</v>
      </c>
      <c r="C19" s="15">
        <f t="shared" si="2"/>
        <v>1500</v>
      </c>
      <c r="D19" s="15">
        <f t="shared" si="2"/>
        <v>1490</v>
      </c>
      <c r="E19" s="15">
        <f t="shared" si="2"/>
        <v>1480</v>
      </c>
      <c r="F19" s="15">
        <f t="shared" si="2"/>
        <v>1475</v>
      </c>
      <c r="G19" s="15">
        <f t="shared" si="2"/>
        <v>1470</v>
      </c>
      <c r="H19" s="15">
        <f t="shared" si="2"/>
        <v>1470</v>
      </c>
      <c r="I19" s="15">
        <f t="shared" si="2"/>
        <v>1475</v>
      </c>
      <c r="J19" s="15">
        <f t="shared" si="2"/>
        <v>1480</v>
      </c>
      <c r="K19" s="15">
        <f t="shared" si="2"/>
        <v>1490</v>
      </c>
      <c r="L19" s="15">
        <f t="shared" si="2"/>
        <v>1500</v>
      </c>
      <c r="M19" s="15">
        <f t="shared" si="2"/>
        <v>1510</v>
      </c>
      <c r="N19" s="15">
        <f t="shared" si="1"/>
        <v>17840</v>
      </c>
    </row>
    <row r="20" spans="1:14" ht="20.100000000000001" customHeight="1" x14ac:dyDescent="0.25"/>
    <row r="21" spans="1:14" ht="20.100000000000001" customHeight="1" x14ac:dyDescent="0.25">
      <c r="A21" s="16" t="s">
        <v>58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</row>
    <row r="22" spans="1:14" ht="20.100000000000001" customHeight="1" x14ac:dyDescent="0.25">
      <c r="A22" s="10" t="s">
        <v>57</v>
      </c>
      <c r="B22" s="13">
        <v>360</v>
      </c>
      <c r="C22" s="13">
        <v>350</v>
      </c>
      <c r="D22" s="13">
        <v>360</v>
      </c>
      <c r="E22" s="13">
        <v>370</v>
      </c>
      <c r="F22" s="13">
        <v>365</v>
      </c>
      <c r="G22" s="13">
        <v>380</v>
      </c>
      <c r="H22" s="13">
        <v>390</v>
      </c>
      <c r="I22" s="13">
        <v>395</v>
      </c>
      <c r="J22" s="13">
        <v>370</v>
      </c>
      <c r="K22" s="13">
        <v>365</v>
      </c>
      <c r="L22" s="13">
        <v>360</v>
      </c>
      <c r="M22" s="13">
        <v>380</v>
      </c>
      <c r="N22" s="7">
        <f t="shared" ref="N22:N29" si="3">SUM(B22:M22)</f>
        <v>4445</v>
      </c>
    </row>
    <row r="23" spans="1:14" ht="20.100000000000001" customHeight="1" x14ac:dyDescent="0.25">
      <c r="A23" s="10" t="s">
        <v>59</v>
      </c>
      <c r="B23" s="13">
        <v>130</v>
      </c>
      <c r="C23" s="13">
        <v>125</v>
      </c>
      <c r="D23" s="13">
        <v>130</v>
      </c>
      <c r="E23" s="13">
        <v>140</v>
      </c>
      <c r="F23" s="13">
        <v>145</v>
      </c>
      <c r="G23" s="13">
        <v>150</v>
      </c>
      <c r="H23" s="13">
        <v>155</v>
      </c>
      <c r="I23" s="13">
        <v>150</v>
      </c>
      <c r="J23" s="13">
        <v>145</v>
      </c>
      <c r="K23" s="13">
        <v>140</v>
      </c>
      <c r="L23" s="13">
        <v>130</v>
      </c>
      <c r="M23" s="13">
        <v>125</v>
      </c>
      <c r="N23" s="7">
        <f t="shared" si="3"/>
        <v>1665</v>
      </c>
    </row>
    <row r="24" spans="1:14" ht="20.100000000000001" customHeight="1" x14ac:dyDescent="0.25">
      <c r="A24" s="10" t="s">
        <v>60</v>
      </c>
      <c r="B24" s="13">
        <v>60</v>
      </c>
      <c r="C24" s="13">
        <v>40</v>
      </c>
      <c r="D24" s="13">
        <v>65</v>
      </c>
      <c r="E24" s="13">
        <v>45</v>
      </c>
      <c r="F24" s="13">
        <v>55</v>
      </c>
      <c r="G24" s="13">
        <v>50</v>
      </c>
      <c r="H24" s="13">
        <v>70</v>
      </c>
      <c r="I24" s="13">
        <v>45</v>
      </c>
      <c r="J24" s="13">
        <v>60</v>
      </c>
      <c r="K24" s="13">
        <v>50</v>
      </c>
      <c r="L24" s="13">
        <v>65</v>
      </c>
      <c r="M24" s="13">
        <v>55</v>
      </c>
      <c r="N24" s="7">
        <f t="shared" si="3"/>
        <v>660</v>
      </c>
    </row>
    <row r="25" spans="1:14" ht="20.100000000000001" customHeight="1" x14ac:dyDescent="0.25">
      <c r="A25" s="10" t="s">
        <v>61</v>
      </c>
      <c r="B25" s="13">
        <v>40</v>
      </c>
      <c r="C25" s="13">
        <v>40</v>
      </c>
      <c r="D25" s="13">
        <v>40</v>
      </c>
      <c r="E25" s="13">
        <v>40</v>
      </c>
      <c r="F25" s="13">
        <v>40</v>
      </c>
      <c r="G25" s="13">
        <v>40</v>
      </c>
      <c r="H25" s="13">
        <v>40</v>
      </c>
      <c r="I25" s="13">
        <v>40</v>
      </c>
      <c r="J25" s="13">
        <v>40</v>
      </c>
      <c r="K25" s="13">
        <v>40</v>
      </c>
      <c r="L25" s="13">
        <v>40</v>
      </c>
      <c r="M25" s="13">
        <v>40</v>
      </c>
      <c r="N25" s="7">
        <f t="shared" si="3"/>
        <v>480</v>
      </c>
    </row>
    <row r="26" spans="1:14" ht="20.100000000000001" customHeight="1" x14ac:dyDescent="0.25">
      <c r="A26" s="10" t="s">
        <v>62</v>
      </c>
      <c r="B26" s="13">
        <v>160</v>
      </c>
      <c r="C26" s="13">
        <v>150</v>
      </c>
      <c r="D26" s="13">
        <v>170</v>
      </c>
      <c r="E26" s="13">
        <v>180</v>
      </c>
      <c r="F26" s="13">
        <v>190</v>
      </c>
      <c r="G26" s="13">
        <v>210</v>
      </c>
      <c r="H26" s="13">
        <v>230</v>
      </c>
      <c r="I26" s="13">
        <v>220</v>
      </c>
      <c r="J26" s="13">
        <v>180</v>
      </c>
      <c r="K26" s="13">
        <v>170</v>
      </c>
      <c r="L26" s="13">
        <v>160</v>
      </c>
      <c r="M26" s="13">
        <v>200</v>
      </c>
      <c r="N26" s="7">
        <f t="shared" si="3"/>
        <v>2220</v>
      </c>
    </row>
    <row r="27" spans="1:14" ht="20.100000000000001" customHeight="1" x14ac:dyDescent="0.25">
      <c r="A27" s="10" t="s">
        <v>63</v>
      </c>
      <c r="B27" s="13">
        <v>60</v>
      </c>
      <c r="C27" s="13">
        <v>50</v>
      </c>
      <c r="D27" s="13">
        <v>70</v>
      </c>
      <c r="E27" s="13">
        <v>60</v>
      </c>
      <c r="F27" s="13">
        <v>80</v>
      </c>
      <c r="G27" s="13">
        <v>90</v>
      </c>
      <c r="H27" s="13">
        <v>70</v>
      </c>
      <c r="I27" s="13">
        <v>80</v>
      </c>
      <c r="J27" s="13">
        <v>60</v>
      </c>
      <c r="K27" s="13">
        <v>70</v>
      </c>
      <c r="L27" s="13">
        <v>90</v>
      </c>
      <c r="M27" s="13">
        <v>120</v>
      </c>
      <c r="N27" s="7">
        <f t="shared" si="3"/>
        <v>900</v>
      </c>
    </row>
    <row r="28" spans="1:14" ht="20.100000000000001" customHeight="1" x14ac:dyDescent="0.25">
      <c r="A28" s="10" t="s">
        <v>64</v>
      </c>
      <c r="B28" s="13">
        <v>90</v>
      </c>
      <c r="C28" s="13">
        <v>85</v>
      </c>
      <c r="D28" s="13">
        <v>95</v>
      </c>
      <c r="E28" s="13">
        <v>80</v>
      </c>
      <c r="F28" s="13">
        <v>85</v>
      </c>
      <c r="G28" s="13">
        <v>90</v>
      </c>
      <c r="H28" s="13">
        <v>100</v>
      </c>
      <c r="I28" s="13">
        <v>95</v>
      </c>
      <c r="J28" s="13">
        <v>90</v>
      </c>
      <c r="K28" s="13">
        <v>85</v>
      </c>
      <c r="L28" s="13">
        <v>90</v>
      </c>
      <c r="M28" s="13">
        <v>110</v>
      </c>
      <c r="N28" s="7">
        <f t="shared" si="3"/>
        <v>1095</v>
      </c>
    </row>
    <row r="29" spans="1:14" ht="20.100000000000001" customHeight="1" x14ac:dyDescent="0.25">
      <c r="A29" s="14" t="s">
        <v>74</v>
      </c>
      <c r="B29" s="15">
        <f t="shared" ref="B29:M29" si="4">SUM(B22:B28)</f>
        <v>900</v>
      </c>
      <c r="C29" s="15">
        <f t="shared" si="4"/>
        <v>840</v>
      </c>
      <c r="D29" s="15">
        <f t="shared" si="4"/>
        <v>930</v>
      </c>
      <c r="E29" s="15">
        <f t="shared" si="4"/>
        <v>915</v>
      </c>
      <c r="F29" s="15">
        <f t="shared" si="4"/>
        <v>960</v>
      </c>
      <c r="G29" s="15">
        <f t="shared" si="4"/>
        <v>1010</v>
      </c>
      <c r="H29" s="15">
        <f t="shared" si="4"/>
        <v>1055</v>
      </c>
      <c r="I29" s="15">
        <f t="shared" si="4"/>
        <v>1025</v>
      </c>
      <c r="J29" s="15">
        <f t="shared" si="4"/>
        <v>945</v>
      </c>
      <c r="K29" s="15">
        <f t="shared" si="4"/>
        <v>920</v>
      </c>
      <c r="L29" s="15">
        <f t="shared" si="4"/>
        <v>935</v>
      </c>
      <c r="M29" s="15">
        <f t="shared" si="4"/>
        <v>1030</v>
      </c>
      <c r="N29" s="15">
        <f t="shared" si="3"/>
        <v>11465</v>
      </c>
    </row>
    <row r="30" spans="1:14" ht="20.100000000000001" customHeight="1" x14ac:dyDescent="0.25"/>
    <row r="31" spans="1:14" ht="20.100000000000001" customHeight="1" x14ac:dyDescent="0.25">
      <c r="A31" s="16" t="s">
        <v>66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</row>
    <row r="32" spans="1:14" ht="20.100000000000001" customHeight="1" x14ac:dyDescent="0.25">
      <c r="A32" s="10" t="s">
        <v>65</v>
      </c>
      <c r="B32" s="13">
        <v>200</v>
      </c>
      <c r="C32" s="13">
        <v>200</v>
      </c>
      <c r="D32" s="13">
        <v>200</v>
      </c>
      <c r="E32" s="13">
        <v>200</v>
      </c>
      <c r="F32" s="13">
        <v>200</v>
      </c>
      <c r="G32" s="13">
        <v>200</v>
      </c>
      <c r="H32" s="13">
        <v>200</v>
      </c>
      <c r="I32" s="13">
        <v>200</v>
      </c>
      <c r="J32" s="13">
        <v>200</v>
      </c>
      <c r="K32" s="13">
        <v>200</v>
      </c>
      <c r="L32" s="13">
        <v>200</v>
      </c>
      <c r="M32" s="13">
        <v>200</v>
      </c>
      <c r="N32" s="7">
        <f>SUM(B32:M32)</f>
        <v>2400</v>
      </c>
    </row>
    <row r="33" spans="1:14" ht="20.100000000000001" customHeight="1" x14ac:dyDescent="0.25">
      <c r="A33" s="10" t="s">
        <v>67</v>
      </c>
      <c r="B33" s="13">
        <v>100</v>
      </c>
      <c r="C33" s="13">
        <v>100</v>
      </c>
      <c r="D33" s="13">
        <v>100</v>
      </c>
      <c r="E33" s="13">
        <v>120</v>
      </c>
      <c r="F33" s="13">
        <v>120</v>
      </c>
      <c r="G33" s="13">
        <v>150</v>
      </c>
      <c r="H33" s="13">
        <v>150</v>
      </c>
      <c r="I33" s="13">
        <v>150</v>
      </c>
      <c r="J33" s="13">
        <v>120</v>
      </c>
      <c r="K33" s="13">
        <v>120</v>
      </c>
      <c r="L33" s="13">
        <v>100</v>
      </c>
      <c r="M33" s="13">
        <v>100</v>
      </c>
      <c r="N33" s="7">
        <f>SUM(B33:M33)</f>
        <v>1430</v>
      </c>
    </row>
    <row r="34" spans="1:14" ht="20.100000000000001" customHeight="1" x14ac:dyDescent="0.25">
      <c r="A34" s="10" t="s">
        <v>68</v>
      </c>
      <c r="B34" s="13">
        <v>250</v>
      </c>
      <c r="C34" s="13">
        <v>250</v>
      </c>
      <c r="D34" s="13">
        <v>250</v>
      </c>
      <c r="E34" s="13">
        <v>250</v>
      </c>
      <c r="F34" s="13">
        <v>250</v>
      </c>
      <c r="G34" s="13">
        <v>250</v>
      </c>
      <c r="H34" s="13">
        <v>250</v>
      </c>
      <c r="I34" s="13">
        <v>250</v>
      </c>
      <c r="J34" s="13">
        <v>250</v>
      </c>
      <c r="K34" s="13">
        <v>250</v>
      </c>
      <c r="L34" s="13">
        <v>250</v>
      </c>
      <c r="M34" s="13">
        <v>250</v>
      </c>
      <c r="N34" s="7">
        <f>SUM(B34:M34)</f>
        <v>3000</v>
      </c>
    </row>
    <row r="35" spans="1:14" ht="20.100000000000001" customHeight="1" x14ac:dyDescent="0.25">
      <c r="A35" s="14" t="s">
        <v>75</v>
      </c>
      <c r="B35" s="15">
        <f t="shared" ref="B35:M35" si="5">SUM(B32:B34)</f>
        <v>550</v>
      </c>
      <c r="C35" s="15">
        <f t="shared" si="5"/>
        <v>550</v>
      </c>
      <c r="D35" s="15">
        <f t="shared" si="5"/>
        <v>550</v>
      </c>
      <c r="E35" s="15">
        <f t="shared" si="5"/>
        <v>570</v>
      </c>
      <c r="F35" s="15">
        <f t="shared" si="5"/>
        <v>570</v>
      </c>
      <c r="G35" s="15">
        <f t="shared" si="5"/>
        <v>600</v>
      </c>
      <c r="H35" s="15">
        <f t="shared" si="5"/>
        <v>600</v>
      </c>
      <c r="I35" s="15">
        <f t="shared" si="5"/>
        <v>600</v>
      </c>
      <c r="J35" s="15">
        <f t="shared" si="5"/>
        <v>570</v>
      </c>
      <c r="K35" s="15">
        <f t="shared" si="5"/>
        <v>570</v>
      </c>
      <c r="L35" s="15">
        <f t="shared" si="5"/>
        <v>550</v>
      </c>
      <c r="M35" s="15">
        <f t="shared" si="5"/>
        <v>550</v>
      </c>
      <c r="N35" s="15">
        <f>SUM(B35:M35)</f>
        <v>6830</v>
      </c>
    </row>
    <row r="36" spans="1:14" ht="20.100000000000001" customHeight="1" x14ac:dyDescent="0.25"/>
    <row r="37" spans="1:14" ht="20.100000000000001" customHeight="1" x14ac:dyDescent="0.25">
      <c r="A37" s="14" t="s">
        <v>76</v>
      </c>
      <c r="B37" s="15">
        <f t="shared" ref="B37:M37" si="6">B19+B29</f>
        <v>2400</v>
      </c>
      <c r="C37" s="15">
        <f t="shared" si="6"/>
        <v>2340</v>
      </c>
      <c r="D37" s="15">
        <f t="shared" si="6"/>
        <v>2420</v>
      </c>
      <c r="E37" s="15">
        <f t="shared" si="6"/>
        <v>2395</v>
      </c>
      <c r="F37" s="15">
        <f t="shared" si="6"/>
        <v>2435</v>
      </c>
      <c r="G37" s="15">
        <f t="shared" si="6"/>
        <v>2480</v>
      </c>
      <c r="H37" s="15">
        <f t="shared" si="6"/>
        <v>2525</v>
      </c>
      <c r="I37" s="15">
        <f t="shared" si="6"/>
        <v>2500</v>
      </c>
      <c r="J37" s="15">
        <f t="shared" si="6"/>
        <v>2425</v>
      </c>
      <c r="K37" s="15">
        <f t="shared" si="6"/>
        <v>2410</v>
      </c>
      <c r="L37" s="15">
        <f t="shared" si="6"/>
        <v>2435</v>
      </c>
      <c r="M37" s="15">
        <f t="shared" si="6"/>
        <v>2540</v>
      </c>
      <c r="N37" s="15">
        <f>SUM(B37:M37)</f>
        <v>29305</v>
      </c>
    </row>
    <row r="38" spans="1:14" ht="20.100000000000001" customHeight="1" x14ac:dyDescent="0.25">
      <c r="A38" s="14" t="s">
        <v>77</v>
      </c>
      <c r="B38" s="15">
        <f t="shared" ref="B38:M38" si="7">B10-B37-B35</f>
        <v>500</v>
      </c>
      <c r="C38" s="15">
        <f t="shared" si="7"/>
        <v>560</v>
      </c>
      <c r="D38" s="15">
        <f t="shared" si="7"/>
        <v>780</v>
      </c>
      <c r="E38" s="15">
        <f t="shared" si="7"/>
        <v>535</v>
      </c>
      <c r="F38" s="15">
        <f t="shared" si="7"/>
        <v>495</v>
      </c>
      <c r="G38" s="15">
        <f t="shared" si="7"/>
        <v>470</v>
      </c>
      <c r="H38" s="15">
        <f t="shared" si="7"/>
        <v>575</v>
      </c>
      <c r="I38" s="15">
        <f t="shared" si="7"/>
        <v>450</v>
      </c>
      <c r="J38" s="15">
        <f t="shared" si="7"/>
        <v>505</v>
      </c>
      <c r="K38" s="15">
        <f t="shared" si="7"/>
        <v>520</v>
      </c>
      <c r="L38" s="15">
        <f t="shared" si="7"/>
        <v>765</v>
      </c>
      <c r="M38" s="15">
        <f t="shared" si="7"/>
        <v>910</v>
      </c>
      <c r="N38" s="15">
        <f>SUM(B38:M38)</f>
        <v>7065</v>
      </c>
    </row>
    <row r="39" spans="1:14" ht="20.100000000000001" customHeight="1" x14ac:dyDescent="0.25"/>
    <row r="40" spans="1:14" ht="20.100000000000001" customHeight="1" x14ac:dyDescent="0.25"/>
    <row r="41" spans="1:14" ht="20.100000000000001" customHeight="1" x14ac:dyDescent="0.25"/>
    <row r="42" spans="1:14" ht="20.100000000000001" customHeight="1" x14ac:dyDescent="0.25">
      <c r="A42" s="16" t="s">
        <v>78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</row>
    <row r="43" spans="1:14" ht="20.100000000000001" customHeight="1" x14ac:dyDescent="0.25">
      <c r="A43" s="16" t="s">
        <v>47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</row>
    <row r="44" spans="1:14" ht="20.100000000000001" customHeight="1" x14ac:dyDescent="0.25">
      <c r="A44" s="10" t="s">
        <v>46</v>
      </c>
      <c r="B44" s="13">
        <v>3200</v>
      </c>
      <c r="C44" s="13">
        <v>3200</v>
      </c>
      <c r="D44" s="13">
        <v>3200</v>
      </c>
      <c r="E44" s="13">
        <v>3250</v>
      </c>
      <c r="F44" s="13">
        <v>3200</v>
      </c>
      <c r="G44" s="13">
        <v>3200</v>
      </c>
      <c r="H44" s="13">
        <v>3200</v>
      </c>
      <c r="I44" s="13">
        <v>3200</v>
      </c>
      <c r="J44" s="13">
        <v>3200</v>
      </c>
      <c r="K44" s="13">
        <v>3250</v>
      </c>
      <c r="L44" s="13">
        <v>3200</v>
      </c>
      <c r="M44" s="13">
        <v>3200</v>
      </c>
      <c r="N44" s="7">
        <f>SUM(B44:M44)</f>
        <v>38500</v>
      </c>
    </row>
    <row r="45" spans="1:14" ht="20.100000000000001" customHeight="1" x14ac:dyDescent="0.25">
      <c r="A45" s="10" t="s">
        <v>48</v>
      </c>
      <c r="B45" s="13">
        <v>220</v>
      </c>
      <c r="C45" s="13">
        <v>280</v>
      </c>
      <c r="D45" s="13">
        <v>320</v>
      </c>
      <c r="E45" s="13">
        <v>260</v>
      </c>
      <c r="F45" s="13">
        <v>340</v>
      </c>
      <c r="G45" s="13">
        <v>360</v>
      </c>
      <c r="H45" s="13">
        <v>310</v>
      </c>
      <c r="I45" s="13">
        <v>390</v>
      </c>
      <c r="J45" s="13">
        <v>280</v>
      </c>
      <c r="K45" s="13">
        <v>310</v>
      </c>
      <c r="L45" s="13">
        <v>240</v>
      </c>
      <c r="M45" s="13">
        <v>330</v>
      </c>
      <c r="N45" s="7">
        <f>SUM(B45:M45)</f>
        <v>3640</v>
      </c>
    </row>
    <row r="46" spans="1:14" ht="20.100000000000001" customHeight="1" x14ac:dyDescent="0.25">
      <c r="A46" s="10" t="s">
        <v>49</v>
      </c>
      <c r="B46" s="13">
        <v>0</v>
      </c>
      <c r="C46" s="13">
        <v>0</v>
      </c>
      <c r="D46" s="13">
        <v>200</v>
      </c>
      <c r="E46" s="13">
        <v>0</v>
      </c>
      <c r="F46" s="13">
        <v>50</v>
      </c>
      <c r="G46" s="13">
        <v>0</v>
      </c>
      <c r="H46" s="13">
        <v>100</v>
      </c>
      <c r="I46" s="13">
        <v>0</v>
      </c>
      <c r="J46" s="13">
        <v>0</v>
      </c>
      <c r="K46" s="13">
        <v>0</v>
      </c>
      <c r="L46" s="13">
        <v>250</v>
      </c>
      <c r="M46" s="13">
        <v>600</v>
      </c>
      <c r="N46" s="7">
        <f>SUM(B46:M46)</f>
        <v>1200</v>
      </c>
    </row>
    <row r="47" spans="1:14" ht="20.100000000000001" customHeight="1" x14ac:dyDescent="0.25">
      <c r="A47" s="14" t="s">
        <v>72</v>
      </c>
      <c r="B47" s="15">
        <f t="shared" ref="B47:M47" si="8">SUM(B44:B46)</f>
        <v>3420</v>
      </c>
      <c r="C47" s="15">
        <f t="shared" si="8"/>
        <v>3480</v>
      </c>
      <c r="D47" s="15">
        <f t="shared" si="8"/>
        <v>3720</v>
      </c>
      <c r="E47" s="15">
        <f t="shared" si="8"/>
        <v>3510</v>
      </c>
      <c r="F47" s="15">
        <f t="shared" si="8"/>
        <v>3590</v>
      </c>
      <c r="G47" s="15">
        <f t="shared" si="8"/>
        <v>3560</v>
      </c>
      <c r="H47" s="15">
        <f t="shared" si="8"/>
        <v>3610</v>
      </c>
      <c r="I47" s="15">
        <f t="shared" si="8"/>
        <v>3590</v>
      </c>
      <c r="J47" s="15">
        <f t="shared" si="8"/>
        <v>3480</v>
      </c>
      <c r="K47" s="15">
        <f t="shared" si="8"/>
        <v>3560</v>
      </c>
      <c r="L47" s="15">
        <f t="shared" si="8"/>
        <v>3690</v>
      </c>
      <c r="M47" s="15">
        <f t="shared" si="8"/>
        <v>4130</v>
      </c>
      <c r="N47" s="15">
        <f>SUM(B47:M47)</f>
        <v>43340</v>
      </c>
    </row>
    <row r="48" spans="1:14" ht="20.100000000000001" customHeight="1" x14ac:dyDescent="0.25"/>
    <row r="49" spans="1:14" ht="20.100000000000001" customHeight="1" x14ac:dyDescent="0.25">
      <c r="A49" s="16" t="s">
        <v>51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</row>
    <row r="50" spans="1:14" ht="20.100000000000001" customHeight="1" x14ac:dyDescent="0.25">
      <c r="A50" s="10" t="s">
        <v>50</v>
      </c>
      <c r="B50" s="13">
        <v>950</v>
      </c>
      <c r="C50" s="13">
        <v>950</v>
      </c>
      <c r="D50" s="13">
        <v>950</v>
      </c>
      <c r="E50" s="13">
        <v>950</v>
      </c>
      <c r="F50" s="13">
        <v>950</v>
      </c>
      <c r="G50" s="13">
        <v>950</v>
      </c>
      <c r="H50" s="13">
        <v>950</v>
      </c>
      <c r="I50" s="13">
        <v>950</v>
      </c>
      <c r="J50" s="13">
        <v>950</v>
      </c>
      <c r="K50" s="13">
        <v>950</v>
      </c>
      <c r="L50" s="13">
        <v>950</v>
      </c>
      <c r="M50" s="13">
        <v>950</v>
      </c>
      <c r="N50" s="7">
        <f t="shared" ref="N50:N56" si="9">SUM(B50:M50)</f>
        <v>11400</v>
      </c>
    </row>
    <row r="51" spans="1:14" ht="20.100000000000001" customHeight="1" x14ac:dyDescent="0.25">
      <c r="A51" s="10" t="s">
        <v>52</v>
      </c>
      <c r="B51" s="13">
        <v>180</v>
      </c>
      <c r="C51" s="13">
        <v>165</v>
      </c>
      <c r="D51" s="13">
        <v>158</v>
      </c>
      <c r="E51" s="13">
        <v>148</v>
      </c>
      <c r="F51" s="13">
        <v>150</v>
      </c>
      <c r="G51" s="13">
        <v>145</v>
      </c>
      <c r="H51" s="13">
        <v>138</v>
      </c>
      <c r="I51" s="13">
        <v>150</v>
      </c>
      <c r="J51" s="13">
        <v>155</v>
      </c>
      <c r="K51" s="13">
        <v>168</v>
      </c>
      <c r="L51" s="13">
        <v>175</v>
      </c>
      <c r="M51" s="13">
        <v>190</v>
      </c>
      <c r="N51" s="7">
        <f t="shared" si="9"/>
        <v>1922</v>
      </c>
    </row>
    <row r="52" spans="1:14" ht="20.100000000000001" customHeight="1" x14ac:dyDescent="0.25">
      <c r="A52" s="10" t="s">
        <v>53</v>
      </c>
      <c r="B52" s="13">
        <v>45</v>
      </c>
      <c r="C52" s="13">
        <v>45</v>
      </c>
      <c r="D52" s="13">
        <v>45</v>
      </c>
      <c r="E52" s="13">
        <v>45</v>
      </c>
      <c r="F52" s="13">
        <v>45</v>
      </c>
      <c r="G52" s="13">
        <v>45</v>
      </c>
      <c r="H52" s="13">
        <v>45</v>
      </c>
      <c r="I52" s="13">
        <v>45</v>
      </c>
      <c r="J52" s="13">
        <v>45</v>
      </c>
      <c r="K52" s="13">
        <v>45</v>
      </c>
      <c r="L52" s="13">
        <v>45</v>
      </c>
      <c r="M52" s="13">
        <v>45</v>
      </c>
      <c r="N52" s="7">
        <f t="shared" si="9"/>
        <v>540</v>
      </c>
    </row>
    <row r="53" spans="1:14" ht="20.100000000000001" customHeight="1" x14ac:dyDescent="0.25">
      <c r="A53" s="10" t="s">
        <v>54</v>
      </c>
      <c r="B53" s="13">
        <v>120</v>
      </c>
      <c r="C53" s="13">
        <v>120</v>
      </c>
      <c r="D53" s="13">
        <v>120</v>
      </c>
      <c r="E53" s="13">
        <v>120</v>
      </c>
      <c r="F53" s="13">
        <v>120</v>
      </c>
      <c r="G53" s="13">
        <v>120</v>
      </c>
      <c r="H53" s="13">
        <v>120</v>
      </c>
      <c r="I53" s="13">
        <v>120</v>
      </c>
      <c r="J53" s="13">
        <v>120</v>
      </c>
      <c r="K53" s="13">
        <v>120</v>
      </c>
      <c r="L53" s="13">
        <v>120</v>
      </c>
      <c r="M53" s="13">
        <v>120</v>
      </c>
      <c r="N53" s="7">
        <f t="shared" si="9"/>
        <v>1440</v>
      </c>
    </row>
    <row r="54" spans="1:14" ht="20.100000000000001" customHeight="1" x14ac:dyDescent="0.25">
      <c r="A54" s="10" t="s">
        <v>55</v>
      </c>
      <c r="B54" s="13">
        <v>180</v>
      </c>
      <c r="C54" s="13">
        <v>180</v>
      </c>
      <c r="D54" s="13">
        <v>180</v>
      </c>
      <c r="E54" s="13">
        <v>180</v>
      </c>
      <c r="F54" s="13">
        <v>180</v>
      </c>
      <c r="G54" s="13">
        <v>180</v>
      </c>
      <c r="H54" s="13">
        <v>180</v>
      </c>
      <c r="I54" s="13">
        <v>180</v>
      </c>
      <c r="J54" s="13">
        <v>180</v>
      </c>
      <c r="K54" s="13">
        <v>180</v>
      </c>
      <c r="L54" s="13">
        <v>180</v>
      </c>
      <c r="M54" s="13">
        <v>180</v>
      </c>
      <c r="N54" s="7">
        <f t="shared" si="9"/>
        <v>2160</v>
      </c>
    </row>
    <row r="55" spans="1:14" ht="20.100000000000001" customHeight="1" x14ac:dyDescent="0.25">
      <c r="A55" s="10" t="s">
        <v>56</v>
      </c>
      <c r="B55" s="13">
        <v>40</v>
      </c>
      <c r="C55" s="13">
        <v>35</v>
      </c>
      <c r="D55" s="13">
        <v>35</v>
      </c>
      <c r="E55" s="13">
        <v>35</v>
      </c>
      <c r="F55" s="13">
        <v>40</v>
      </c>
      <c r="G55" s="13">
        <v>35</v>
      </c>
      <c r="H55" s="13">
        <v>35</v>
      </c>
      <c r="I55" s="13">
        <v>40</v>
      </c>
      <c r="J55" s="13">
        <v>35</v>
      </c>
      <c r="K55" s="13">
        <v>35</v>
      </c>
      <c r="L55" s="13">
        <v>40</v>
      </c>
      <c r="M55" s="13">
        <v>35</v>
      </c>
      <c r="N55" s="7">
        <f t="shared" si="9"/>
        <v>440</v>
      </c>
    </row>
    <row r="56" spans="1:14" ht="20.100000000000001" customHeight="1" x14ac:dyDescent="0.25">
      <c r="A56" s="14" t="s">
        <v>73</v>
      </c>
      <c r="B56" s="15">
        <f t="shared" ref="B56:M56" si="10">SUM(B50:B55)</f>
        <v>1515</v>
      </c>
      <c r="C56" s="15">
        <f t="shared" si="10"/>
        <v>1495</v>
      </c>
      <c r="D56" s="15">
        <f t="shared" si="10"/>
        <v>1488</v>
      </c>
      <c r="E56" s="15">
        <f t="shared" si="10"/>
        <v>1478</v>
      </c>
      <c r="F56" s="15">
        <f t="shared" si="10"/>
        <v>1485</v>
      </c>
      <c r="G56" s="15">
        <f t="shared" si="10"/>
        <v>1475</v>
      </c>
      <c r="H56" s="15">
        <f t="shared" si="10"/>
        <v>1468</v>
      </c>
      <c r="I56" s="15">
        <f t="shared" si="10"/>
        <v>1485</v>
      </c>
      <c r="J56" s="15">
        <f t="shared" si="10"/>
        <v>1485</v>
      </c>
      <c r="K56" s="15">
        <f t="shared" si="10"/>
        <v>1498</v>
      </c>
      <c r="L56" s="15">
        <f t="shared" si="10"/>
        <v>1510</v>
      </c>
      <c r="M56" s="15">
        <f t="shared" si="10"/>
        <v>1520</v>
      </c>
      <c r="N56" s="15">
        <f t="shared" si="9"/>
        <v>17902</v>
      </c>
    </row>
    <row r="57" spans="1:14" ht="20.100000000000001" customHeight="1" x14ac:dyDescent="0.25"/>
    <row r="58" spans="1:14" ht="20.100000000000001" customHeight="1" x14ac:dyDescent="0.25">
      <c r="A58" s="16" t="s">
        <v>58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</row>
    <row r="59" spans="1:14" ht="20.100000000000001" customHeight="1" x14ac:dyDescent="0.25">
      <c r="A59" s="10" t="s">
        <v>57</v>
      </c>
      <c r="B59" s="13">
        <v>380</v>
      </c>
      <c r="C59" s="13">
        <v>340</v>
      </c>
      <c r="D59" s="13">
        <v>375</v>
      </c>
      <c r="E59" s="13">
        <v>390</v>
      </c>
      <c r="F59" s="13">
        <v>355</v>
      </c>
      <c r="G59" s="13">
        <v>410</v>
      </c>
      <c r="H59" s="13">
        <v>430</v>
      </c>
      <c r="I59" s="13">
        <v>420</v>
      </c>
      <c r="J59" s="13">
        <v>385</v>
      </c>
      <c r="K59" s="13">
        <v>360</v>
      </c>
      <c r="L59" s="13">
        <v>370</v>
      </c>
      <c r="M59" s="13">
        <v>405</v>
      </c>
      <c r="N59" s="7">
        <f t="shared" ref="N59:N66" si="11">SUM(B59:M59)</f>
        <v>4620</v>
      </c>
    </row>
    <row r="60" spans="1:14" ht="20.100000000000001" customHeight="1" x14ac:dyDescent="0.25">
      <c r="A60" s="10" t="s">
        <v>59</v>
      </c>
      <c r="B60" s="13">
        <v>120</v>
      </c>
      <c r="C60" s="13">
        <v>130</v>
      </c>
      <c r="D60" s="13">
        <v>125</v>
      </c>
      <c r="E60" s="13">
        <v>150</v>
      </c>
      <c r="F60" s="13">
        <v>140</v>
      </c>
      <c r="G60" s="13">
        <v>160</v>
      </c>
      <c r="H60" s="13">
        <v>170</v>
      </c>
      <c r="I60" s="13">
        <v>145</v>
      </c>
      <c r="J60" s="13">
        <v>150</v>
      </c>
      <c r="K60" s="13">
        <v>138</v>
      </c>
      <c r="L60" s="13">
        <v>132</v>
      </c>
      <c r="M60" s="13">
        <v>128</v>
      </c>
      <c r="N60" s="7">
        <f t="shared" si="11"/>
        <v>1688</v>
      </c>
    </row>
    <row r="61" spans="1:14" ht="20.100000000000001" customHeight="1" x14ac:dyDescent="0.25">
      <c r="A61" s="10" t="s">
        <v>60</v>
      </c>
      <c r="B61" s="13">
        <v>75</v>
      </c>
      <c r="C61" s="13">
        <v>35</v>
      </c>
      <c r="D61" s="13">
        <v>50</v>
      </c>
      <c r="E61" s="13">
        <v>60</v>
      </c>
      <c r="F61" s="13">
        <v>45</v>
      </c>
      <c r="G61" s="13">
        <v>55</v>
      </c>
      <c r="H61" s="13">
        <v>90</v>
      </c>
      <c r="I61" s="13">
        <v>50</v>
      </c>
      <c r="J61" s="13">
        <v>65</v>
      </c>
      <c r="K61" s="13">
        <v>48</v>
      </c>
      <c r="L61" s="13">
        <v>70</v>
      </c>
      <c r="M61" s="13">
        <v>60</v>
      </c>
      <c r="N61" s="7">
        <f t="shared" si="11"/>
        <v>703</v>
      </c>
    </row>
    <row r="62" spans="1:14" ht="20.100000000000001" customHeight="1" x14ac:dyDescent="0.25">
      <c r="A62" s="10" t="s">
        <v>61</v>
      </c>
      <c r="B62" s="13">
        <v>40</v>
      </c>
      <c r="C62" s="13">
        <v>40</v>
      </c>
      <c r="D62" s="13">
        <v>40</v>
      </c>
      <c r="E62" s="13">
        <v>40</v>
      </c>
      <c r="F62" s="13">
        <v>55</v>
      </c>
      <c r="G62" s="13">
        <v>40</v>
      </c>
      <c r="H62" s="13">
        <v>40</v>
      </c>
      <c r="I62" s="13">
        <v>40</v>
      </c>
      <c r="J62" s="13">
        <v>40</v>
      </c>
      <c r="K62" s="13">
        <v>40</v>
      </c>
      <c r="L62" s="13">
        <v>40</v>
      </c>
      <c r="M62" s="13">
        <v>40</v>
      </c>
      <c r="N62" s="7">
        <f t="shared" si="11"/>
        <v>495</v>
      </c>
    </row>
    <row r="63" spans="1:14" ht="20.100000000000001" customHeight="1" x14ac:dyDescent="0.25">
      <c r="A63" s="10" t="s">
        <v>62</v>
      </c>
      <c r="B63" s="13">
        <v>150</v>
      </c>
      <c r="C63" s="13">
        <v>165</v>
      </c>
      <c r="D63" s="13">
        <v>190</v>
      </c>
      <c r="E63" s="13">
        <v>170</v>
      </c>
      <c r="F63" s="13">
        <v>205</v>
      </c>
      <c r="G63" s="13">
        <v>240</v>
      </c>
      <c r="H63" s="13">
        <v>260</v>
      </c>
      <c r="I63" s="13">
        <v>235</v>
      </c>
      <c r="J63" s="13">
        <v>175</v>
      </c>
      <c r="K63" s="13">
        <v>165</v>
      </c>
      <c r="L63" s="13">
        <v>150</v>
      </c>
      <c r="M63" s="13">
        <v>220</v>
      </c>
      <c r="N63" s="7">
        <f t="shared" si="11"/>
        <v>2325</v>
      </c>
    </row>
    <row r="64" spans="1:14" ht="20.100000000000001" customHeight="1" x14ac:dyDescent="0.25">
      <c r="A64" s="10" t="s">
        <v>63</v>
      </c>
      <c r="B64" s="13">
        <v>45</v>
      </c>
      <c r="C64" s="13">
        <v>55</v>
      </c>
      <c r="D64" s="13">
        <v>90</v>
      </c>
      <c r="E64" s="13">
        <v>50</v>
      </c>
      <c r="F64" s="13">
        <v>110</v>
      </c>
      <c r="G64" s="13">
        <v>85</v>
      </c>
      <c r="H64" s="13">
        <v>65</v>
      </c>
      <c r="I64" s="13">
        <v>120</v>
      </c>
      <c r="J64" s="13">
        <v>55</v>
      </c>
      <c r="K64" s="13">
        <v>80</v>
      </c>
      <c r="L64" s="13">
        <v>95</v>
      </c>
      <c r="M64" s="13">
        <v>140</v>
      </c>
      <c r="N64" s="7">
        <f t="shared" si="11"/>
        <v>990</v>
      </c>
    </row>
    <row r="65" spans="1:14" ht="20.100000000000001" customHeight="1" x14ac:dyDescent="0.25">
      <c r="A65" s="10" t="s">
        <v>64</v>
      </c>
      <c r="B65" s="13">
        <v>100</v>
      </c>
      <c r="C65" s="13">
        <v>80</v>
      </c>
      <c r="D65" s="13">
        <v>120</v>
      </c>
      <c r="E65" s="13">
        <v>75</v>
      </c>
      <c r="F65" s="13">
        <v>90</v>
      </c>
      <c r="G65" s="13">
        <v>95</v>
      </c>
      <c r="H65" s="13">
        <v>105</v>
      </c>
      <c r="I65" s="13">
        <v>90</v>
      </c>
      <c r="J65" s="13">
        <v>95</v>
      </c>
      <c r="K65" s="13">
        <v>100</v>
      </c>
      <c r="L65" s="13">
        <v>85</v>
      </c>
      <c r="M65" s="13">
        <v>140</v>
      </c>
      <c r="N65" s="7">
        <f t="shared" si="11"/>
        <v>1175</v>
      </c>
    </row>
    <row r="66" spans="1:14" ht="20.100000000000001" customHeight="1" x14ac:dyDescent="0.25">
      <c r="A66" s="14" t="s">
        <v>74</v>
      </c>
      <c r="B66" s="15">
        <f t="shared" ref="B66:M66" si="12">SUM(B59:B65)</f>
        <v>910</v>
      </c>
      <c r="C66" s="15">
        <f t="shared" si="12"/>
        <v>845</v>
      </c>
      <c r="D66" s="15">
        <f t="shared" si="12"/>
        <v>990</v>
      </c>
      <c r="E66" s="15">
        <f t="shared" si="12"/>
        <v>935</v>
      </c>
      <c r="F66" s="15">
        <f t="shared" si="12"/>
        <v>1000</v>
      </c>
      <c r="G66" s="15">
        <f t="shared" si="12"/>
        <v>1085</v>
      </c>
      <c r="H66" s="15">
        <f t="shared" si="12"/>
        <v>1160</v>
      </c>
      <c r="I66" s="15">
        <f t="shared" si="12"/>
        <v>1100</v>
      </c>
      <c r="J66" s="15">
        <f t="shared" si="12"/>
        <v>965</v>
      </c>
      <c r="K66" s="15">
        <f t="shared" si="12"/>
        <v>931</v>
      </c>
      <c r="L66" s="15">
        <f t="shared" si="12"/>
        <v>942</v>
      </c>
      <c r="M66" s="15">
        <f t="shared" si="12"/>
        <v>1133</v>
      </c>
      <c r="N66" s="15">
        <f t="shared" si="11"/>
        <v>11996</v>
      </c>
    </row>
    <row r="67" spans="1:14" ht="20.100000000000001" customHeight="1" x14ac:dyDescent="0.25"/>
    <row r="68" spans="1:14" ht="20.100000000000001" customHeight="1" x14ac:dyDescent="0.25">
      <c r="A68" s="16" t="s">
        <v>66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</row>
    <row r="69" spans="1:14" ht="20.100000000000001" customHeight="1" x14ac:dyDescent="0.25">
      <c r="A69" s="10" t="s">
        <v>65</v>
      </c>
      <c r="B69" s="13">
        <v>220</v>
      </c>
      <c r="C69" s="13">
        <v>200</v>
      </c>
      <c r="D69" s="13">
        <v>200</v>
      </c>
      <c r="E69" s="13">
        <v>180</v>
      </c>
      <c r="F69" s="13">
        <v>200</v>
      </c>
      <c r="G69" s="13">
        <v>220</v>
      </c>
      <c r="H69" s="13">
        <v>200</v>
      </c>
      <c r="I69" s="13">
        <v>200</v>
      </c>
      <c r="J69" s="13">
        <v>200</v>
      </c>
      <c r="K69" s="13">
        <v>220</v>
      </c>
      <c r="L69" s="13">
        <v>200</v>
      </c>
      <c r="M69" s="13">
        <v>250</v>
      </c>
      <c r="N69" s="7">
        <f>SUM(B69:M69)</f>
        <v>2490</v>
      </c>
    </row>
    <row r="70" spans="1:14" ht="20.100000000000001" customHeight="1" x14ac:dyDescent="0.25">
      <c r="A70" s="10" t="s">
        <v>67</v>
      </c>
      <c r="B70" s="13">
        <v>80</v>
      </c>
      <c r="C70" s="13">
        <v>100</v>
      </c>
      <c r="D70" s="13">
        <v>100</v>
      </c>
      <c r="E70" s="13">
        <v>120</v>
      </c>
      <c r="F70" s="13">
        <v>100</v>
      </c>
      <c r="G70" s="13">
        <v>180</v>
      </c>
      <c r="H70" s="13">
        <v>200</v>
      </c>
      <c r="I70" s="13">
        <v>180</v>
      </c>
      <c r="J70" s="13">
        <v>110</v>
      </c>
      <c r="K70" s="13">
        <v>120</v>
      </c>
      <c r="L70" s="13">
        <v>100</v>
      </c>
      <c r="M70" s="13">
        <v>80</v>
      </c>
      <c r="N70" s="7">
        <f>SUM(B70:M70)</f>
        <v>1470</v>
      </c>
    </row>
    <row r="71" spans="1:14" ht="20.100000000000001" customHeight="1" x14ac:dyDescent="0.25">
      <c r="A71" s="10" t="s">
        <v>68</v>
      </c>
      <c r="B71" s="13">
        <v>250</v>
      </c>
      <c r="C71" s="13">
        <v>250</v>
      </c>
      <c r="D71" s="13">
        <v>250</v>
      </c>
      <c r="E71" s="13">
        <v>250</v>
      </c>
      <c r="F71" s="13">
        <v>250</v>
      </c>
      <c r="G71" s="13">
        <v>250</v>
      </c>
      <c r="H71" s="13">
        <v>260</v>
      </c>
      <c r="I71" s="13">
        <v>250</v>
      </c>
      <c r="J71" s="13">
        <v>250</v>
      </c>
      <c r="K71" s="13">
        <v>250</v>
      </c>
      <c r="L71" s="13">
        <v>250</v>
      </c>
      <c r="M71" s="13">
        <v>300</v>
      </c>
      <c r="N71" s="7">
        <f>SUM(B71:M71)</f>
        <v>3060</v>
      </c>
    </row>
    <row r="72" spans="1:14" ht="20.100000000000001" customHeight="1" x14ac:dyDescent="0.25">
      <c r="A72" s="14" t="s">
        <v>75</v>
      </c>
      <c r="B72" s="15">
        <f t="shared" ref="B72:M72" si="13">SUM(B69:B71)</f>
        <v>550</v>
      </c>
      <c r="C72" s="15">
        <f t="shared" si="13"/>
        <v>550</v>
      </c>
      <c r="D72" s="15">
        <f t="shared" si="13"/>
        <v>550</v>
      </c>
      <c r="E72" s="15">
        <f t="shared" si="13"/>
        <v>550</v>
      </c>
      <c r="F72" s="15">
        <f t="shared" si="13"/>
        <v>550</v>
      </c>
      <c r="G72" s="15">
        <f t="shared" si="13"/>
        <v>650</v>
      </c>
      <c r="H72" s="15">
        <f t="shared" si="13"/>
        <v>660</v>
      </c>
      <c r="I72" s="15">
        <f t="shared" si="13"/>
        <v>630</v>
      </c>
      <c r="J72" s="15">
        <f t="shared" si="13"/>
        <v>560</v>
      </c>
      <c r="K72" s="15">
        <f t="shared" si="13"/>
        <v>590</v>
      </c>
      <c r="L72" s="15">
        <f t="shared" si="13"/>
        <v>550</v>
      </c>
      <c r="M72" s="15">
        <f t="shared" si="13"/>
        <v>630</v>
      </c>
      <c r="N72" s="15">
        <f>SUM(B72:M72)</f>
        <v>7020</v>
      </c>
    </row>
    <row r="73" spans="1:14" ht="20.100000000000001" customHeight="1" x14ac:dyDescent="0.25"/>
    <row r="74" spans="1:14" ht="20.100000000000001" customHeight="1" x14ac:dyDescent="0.25">
      <c r="A74" s="14" t="s">
        <v>76</v>
      </c>
      <c r="B74" s="15">
        <f t="shared" ref="B74:M74" si="14">B56+B66</f>
        <v>2425</v>
      </c>
      <c r="C74" s="15">
        <f t="shared" si="14"/>
        <v>2340</v>
      </c>
      <c r="D74" s="15">
        <f t="shared" si="14"/>
        <v>2478</v>
      </c>
      <c r="E74" s="15">
        <f t="shared" si="14"/>
        <v>2413</v>
      </c>
      <c r="F74" s="15">
        <f t="shared" si="14"/>
        <v>2485</v>
      </c>
      <c r="G74" s="15">
        <f t="shared" si="14"/>
        <v>2560</v>
      </c>
      <c r="H74" s="15">
        <f t="shared" si="14"/>
        <v>2628</v>
      </c>
      <c r="I74" s="15">
        <f t="shared" si="14"/>
        <v>2585</v>
      </c>
      <c r="J74" s="15">
        <f t="shared" si="14"/>
        <v>2450</v>
      </c>
      <c r="K74" s="15">
        <f t="shared" si="14"/>
        <v>2429</v>
      </c>
      <c r="L74" s="15">
        <f t="shared" si="14"/>
        <v>2452</v>
      </c>
      <c r="M74" s="15">
        <f t="shared" si="14"/>
        <v>2653</v>
      </c>
      <c r="N74" s="15">
        <f>SUM(B74:M74)</f>
        <v>29898</v>
      </c>
    </row>
    <row r="75" spans="1:14" ht="20.100000000000001" customHeight="1" x14ac:dyDescent="0.25">
      <c r="A75" s="14" t="s">
        <v>77</v>
      </c>
      <c r="B75" s="15">
        <f t="shared" ref="B75:M75" si="15">B47-B74-B72</f>
        <v>445</v>
      </c>
      <c r="C75" s="15">
        <f t="shared" si="15"/>
        <v>590</v>
      </c>
      <c r="D75" s="15">
        <f t="shared" si="15"/>
        <v>692</v>
      </c>
      <c r="E75" s="15">
        <f t="shared" si="15"/>
        <v>547</v>
      </c>
      <c r="F75" s="15">
        <f t="shared" si="15"/>
        <v>555</v>
      </c>
      <c r="G75" s="15">
        <f t="shared" si="15"/>
        <v>350</v>
      </c>
      <c r="H75" s="15">
        <f t="shared" si="15"/>
        <v>322</v>
      </c>
      <c r="I75" s="15">
        <f t="shared" si="15"/>
        <v>375</v>
      </c>
      <c r="J75" s="15">
        <f t="shared" si="15"/>
        <v>470</v>
      </c>
      <c r="K75" s="15">
        <f t="shared" si="15"/>
        <v>541</v>
      </c>
      <c r="L75" s="15">
        <f t="shared" si="15"/>
        <v>688</v>
      </c>
      <c r="M75" s="15">
        <f t="shared" si="15"/>
        <v>847</v>
      </c>
      <c r="N75" s="15">
        <f>SUM(B75:M75)</f>
        <v>6422</v>
      </c>
    </row>
  </sheetData>
  <mergeCells count="12">
    <mergeCell ref="A1:N1"/>
    <mergeCell ref="A43:N43"/>
    <mergeCell ref="A68:N68"/>
    <mergeCell ref="A49:N49"/>
    <mergeCell ref="A42:N42"/>
    <mergeCell ref="A5:N5"/>
    <mergeCell ref="A58:N58"/>
    <mergeCell ref="A31:N31"/>
    <mergeCell ref="A6:N6"/>
    <mergeCell ref="A12:N12"/>
    <mergeCell ref="A21:N21"/>
    <mergeCell ref="A2:N2"/>
  </mergeCells>
  <conditionalFormatting sqref="B38:N38">
    <cfRule type="cellIs" dxfId="3" priority="1" operator="lessThan">
      <formula>0</formula>
    </cfRule>
    <cfRule type="cellIs" dxfId="2" priority="2" operator="greaterThanOrEqual">
      <formula>0</formula>
    </cfRule>
  </conditionalFormatting>
  <conditionalFormatting sqref="B75:N75">
    <cfRule type="cellIs" dxfId="1" priority="3" operator="lessThan">
      <formula>0</formula>
    </cfRule>
    <cfRule type="cellIs" dxfId="0" priority="4" operator="greaterThanOr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Übersicht</vt:lpstr>
      <vt:lpstr>Eingaben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2026-03-09T08:55:46Z</dcterms:modified>
</cp:coreProperties>
</file>