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budgetplanung\"/>
    </mc:Choice>
  </mc:AlternateContent>
  <xr:revisionPtr revIDLastSave="0" documentId="13_ncr:1_{078CE078-A806-46FF-BA0D-CDBD2B17DE7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udgetplanung" sheetId="1" r:id="rId1"/>
  </sheets>
  <definedNames>
    <definedName name="_xlnm._FilterDatabase" localSheetId="0" hidden="1">Budgetplanung!$A$13:$G$32</definedName>
  </definedNames>
  <calcPr calcId="191029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9" i="1" l="1"/>
  <c r="B39" i="1"/>
  <c r="D39" i="1" s="1"/>
  <c r="C38" i="1"/>
  <c r="B38" i="1"/>
  <c r="D38" i="1" s="1"/>
  <c r="C37" i="1"/>
  <c r="B37" i="1"/>
  <c r="C36" i="1"/>
  <c r="B36" i="1"/>
  <c r="D36" i="1" s="1"/>
  <c r="F32" i="1"/>
  <c r="E32" i="1"/>
  <c r="F31" i="1"/>
  <c r="E31" i="1"/>
  <c r="F30" i="1"/>
  <c r="E30" i="1"/>
  <c r="F29" i="1"/>
  <c r="E29" i="1"/>
  <c r="F28" i="1"/>
  <c r="E28" i="1"/>
  <c r="F27" i="1"/>
  <c r="E27" i="1"/>
  <c r="F26" i="1"/>
  <c r="E26" i="1"/>
  <c r="F25" i="1"/>
  <c r="E25" i="1"/>
  <c r="F24" i="1"/>
  <c r="E24" i="1"/>
  <c r="F23" i="1"/>
  <c r="E23" i="1"/>
  <c r="F22" i="1"/>
  <c r="E22" i="1"/>
  <c r="F21" i="1"/>
  <c r="E21" i="1"/>
  <c r="F20" i="1"/>
  <c r="E20" i="1"/>
  <c r="F19" i="1"/>
  <c r="E19" i="1"/>
  <c r="F18" i="1"/>
  <c r="E18" i="1"/>
  <c r="F17" i="1"/>
  <c r="E17" i="1"/>
  <c r="F16" i="1"/>
  <c r="E16" i="1"/>
  <c r="F15" i="1"/>
  <c r="E15" i="1"/>
  <c r="F14" i="1"/>
  <c r="E14" i="1"/>
  <c r="F10" i="1"/>
  <c r="F11" i="1" s="1"/>
  <c r="F9" i="1"/>
  <c r="F7" i="1"/>
  <c r="F6" i="1"/>
  <c r="F5" i="1"/>
  <c r="F8" i="1" s="1"/>
  <c r="D37" i="1" l="1"/>
  <c r="B7" i="1"/>
</calcChain>
</file>

<file path=xl/sharedStrings.xml><?xml version="1.0" encoding="utf-8"?>
<sst xmlns="http://schemas.openxmlformats.org/spreadsheetml/2006/main" count="84" uniqueCount="61">
  <si>
    <t>Budgetplanung</t>
  </si>
  <si>
    <t>Einfache monatliche Budgetvorlage mit Beispielwerten</t>
  </si>
  <si>
    <t>Einstellungen</t>
  </si>
  <si>
    <t>Kurzübersicht</t>
  </si>
  <si>
    <t>Monat</t>
  </si>
  <si>
    <t>März</t>
  </si>
  <si>
    <t>Gesamteinnahmen</t>
  </si>
  <si>
    <t>Jahr</t>
  </si>
  <si>
    <t>Geplante Ausgaben</t>
  </si>
  <si>
    <t>Verfügbares Einkommen</t>
  </si>
  <si>
    <t>Tatsächliche Ausgaben</t>
  </si>
  <si>
    <t>Sparziel</t>
  </si>
  <si>
    <t>Verbleibendes Budget</t>
  </si>
  <si>
    <t>Geplante Ersparnis</t>
  </si>
  <si>
    <t>Tatsächliche Ersparnis</t>
  </si>
  <si>
    <t>Abweichung zum Sparziel</t>
  </si>
  <si>
    <t>Trage Plan- und Ist-Werte in die Tabelle ein. Status und Zusammenfassung aktualisieren sich automatisch.</t>
  </si>
  <si>
    <t>Bereich</t>
  </si>
  <si>
    <t>Kategorie</t>
  </si>
  <si>
    <t>Geplant (€)</t>
  </si>
  <si>
    <t>Tatsächlich (€)</t>
  </si>
  <si>
    <t>Abweichung (€)</t>
  </si>
  <si>
    <t>Status</t>
  </si>
  <si>
    <t>Notizen</t>
  </si>
  <si>
    <t>Einnahmen</t>
  </si>
  <si>
    <t>Gehalt</t>
  </si>
  <si>
    <t>Fixgehalt</t>
  </si>
  <si>
    <t>Nebenjob</t>
  </si>
  <si>
    <t>leichte Schwankung</t>
  </si>
  <si>
    <t>Sonstige Einnahmen</t>
  </si>
  <si>
    <t>Rückerstattung / Bonus</t>
  </si>
  <si>
    <t>Fixkosten</t>
  </si>
  <si>
    <t>Miete</t>
  </si>
  <si>
    <t>pünktlich bezahlt</t>
  </si>
  <si>
    <t>Strom</t>
  </si>
  <si>
    <t>etwas niedriger als geplant</t>
  </si>
  <si>
    <t>Internet</t>
  </si>
  <si>
    <t>Versicherungen</t>
  </si>
  <si>
    <t>Handy</t>
  </si>
  <si>
    <t>Abos</t>
  </si>
  <si>
    <t>neues Streaming-Abo</t>
  </si>
  <si>
    <t>Variable Kosten</t>
  </si>
  <si>
    <t>Lebensmittel</t>
  </si>
  <si>
    <t>höhere Wocheneinkäufe</t>
  </si>
  <si>
    <t>Transport</t>
  </si>
  <si>
    <t>Freizeit</t>
  </si>
  <si>
    <t>Wochenendtrip</t>
  </si>
  <si>
    <t>Restaurants</t>
  </si>
  <si>
    <t>zwei Abendessen außer Haus</t>
  </si>
  <si>
    <t>Kleidung</t>
  </si>
  <si>
    <t>Gesundheit</t>
  </si>
  <si>
    <t>Sparen &amp; Ziele</t>
  </si>
  <si>
    <t>Notgroschen</t>
  </si>
  <si>
    <t>automatische Überweisung</t>
  </si>
  <si>
    <t>Investitionen</t>
  </si>
  <si>
    <t>ETF-Sparplan</t>
  </si>
  <si>
    <t>Urlaub</t>
  </si>
  <si>
    <t>Sonderzahlung</t>
  </si>
  <si>
    <t>Sonstige Sparziele</t>
  </si>
  <si>
    <t>Summen nach Bereich</t>
  </si>
  <si>
    <t>Hinweis: Alles bleibt bewusst auf einer einzigen, leicht nutzbaren Seite.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</si>
</sst>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€-407];[Red]\-#,##0.00\ [$€-407]"/>
  </numFmts>
  <fonts count="9" x14ac:knownFonts="1">
    <font>
      <sz val="11"/>
      <color theme="1"/>
      <name val="Calibri"/>
      <family val="2"/>
      <scheme val="minor"/>
    </font>
    <font>
      <i/>
      <sz val="11"/>
      <color rgb="FF1F415A"/>
      <name val="Calibri"/>
    </font>
    <font>
      <b/>
      <sz val="11"/>
      <color rgb="FFFFFFFF"/>
      <name val="Calibri"/>
    </font>
    <font>
      <b/>
      <sz val="11"/>
      <color rgb="FF1F415A"/>
      <name val="Calibri"/>
    </font>
    <font>
      <i/>
      <sz val="9"/>
      <color rgb="FF5F6B72"/>
      <name val="Calibri"/>
    </font>
    <font>
      <b/>
      <sz val="11"/>
      <color rgb="FF1F1F1F"/>
      <name val="Calibri"/>
    </font>
    <font>
      <i/>
      <sz val="11"/>
      <color rgb="FF5F6B72"/>
      <name val="Calibri"/>
    </font>
    <font>
      <b/>
      <sz val="22"/>
      <color rgb="FFFFFFFF"/>
      <name val="Calibri"/>
      <family val="2"/>
    </font>
    <font>
      <sz val="2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E7F0F1"/>
      </patternFill>
    </fill>
    <fill>
      <patternFill patternType="solid">
        <fgColor rgb="FF1F415A"/>
      </patternFill>
    </fill>
    <fill>
      <patternFill patternType="solid">
        <fgColor rgb="FFF7FBFC"/>
      </patternFill>
    </fill>
    <fill>
      <patternFill patternType="solid">
        <fgColor rgb="FFEAF1F7"/>
      </patternFill>
    </fill>
  </fills>
  <borders count="2">
    <border>
      <left/>
      <right/>
      <top/>
      <bottom/>
      <diagonal/>
    </border>
    <border>
      <left style="thin">
        <color rgb="FFB9C6CC"/>
      </left>
      <right style="thin">
        <color rgb="FFB9C6CC"/>
      </right>
      <top style="thin">
        <color rgb="FFB9C6CC"/>
      </top>
      <bottom style="thin">
        <color rgb="FFB9C6CC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4" borderId="1" xfId="0" applyFont="1" applyFill="1" applyBorder="1"/>
    <xf numFmtId="0" fontId="3" fillId="3" borderId="1" xfId="0" applyFont="1" applyFill="1" applyBorder="1"/>
    <xf numFmtId="0" fontId="0" fillId="5" borderId="1" xfId="0" applyFill="1" applyBorder="1"/>
    <xf numFmtId="164" fontId="0" fillId="5" borderId="1" xfId="0" applyNumberFormat="1" applyFill="1" applyBorder="1"/>
    <xf numFmtId="1" fontId="0" fillId="5" borderId="1" xfId="0" applyNumberFormat="1" applyFill="1" applyBorder="1"/>
    <xf numFmtId="0" fontId="4" fillId="0" borderId="0" xfId="0" applyFont="1"/>
    <xf numFmtId="164" fontId="5" fillId="5" borderId="1" xfId="0" applyNumberFormat="1" applyFont="1" applyFill="1" applyBorder="1"/>
    <xf numFmtId="0" fontId="2" fillId="2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164" fontId="0" fillId="0" borderId="1" xfId="0" applyNumberFormat="1" applyBorder="1" applyAlignment="1">
      <alignment vertical="center"/>
    </xf>
    <xf numFmtId="0" fontId="0" fillId="0" borderId="1" xfId="0" applyBorder="1" applyAlignment="1">
      <alignment horizontal="center"/>
    </xf>
    <xf numFmtId="0" fontId="6" fillId="0" borderId="1" xfId="0" applyFont="1" applyBorder="1" applyAlignment="1">
      <alignment vertical="center"/>
    </xf>
    <xf numFmtId="164" fontId="0" fillId="0" borderId="1" xfId="0" applyNumberFormat="1" applyBorder="1"/>
    <xf numFmtId="0" fontId="6" fillId="0" borderId="0" xfId="0" applyFont="1"/>
    <xf numFmtId="0" fontId="0" fillId="0" borderId="0" xfId="0"/>
    <xf numFmtId="0" fontId="1" fillId="3" borderId="0" xfId="0" applyFont="1" applyFill="1"/>
    <xf numFmtId="0" fontId="7" fillId="2" borderId="0" xfId="0" applyFont="1" applyFill="1" applyAlignment="1">
      <alignment horizontal="center" vertical="center"/>
    </xf>
    <xf numFmtId="0" fontId="8" fillId="0" borderId="0" xfId="0" applyFont="1"/>
  </cellXfs>
  <cellStyles count="1">
    <cellStyle name="Normal" xfId="0" builtinId="0"/>
  </cellStyles>
  <dxfs count="4">
    <dxf>
      <fill>
        <patternFill patternType="solid">
          <fgColor rgb="FFFDEAEA"/>
        </patternFill>
      </fill>
    </dxf>
    <dxf>
      <fill>
        <patternFill patternType="solid">
          <fgColor rgb="FFEAF6EA"/>
        </patternFill>
      </fill>
    </dxf>
    <dxf>
      <fill>
        <patternFill patternType="solid">
          <fgColor rgb="FFFDEAEA"/>
        </patternFill>
      </fill>
    </dxf>
    <dxf>
      <fill>
        <patternFill patternType="solid">
          <fgColor rgb="FFFDEAEA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pPr>
              <a:defRPr/>
            </a:pPr>
            <a:r>
              <a:rPr lang="es-ES"/>
              <a:t>Geplant vs. Tatsächlich nach Bereich</a:t>
            </a:r>
          </a:p>
        </c:rich>
      </c:tx>
      <c:overlay val="1"/>
    </c:title>
    <c:autoTitleDeleted val="0"/>
    <c:plotArea>
      <c:layout/>
      <c:barChart>
        <c:barDir val="bar"/>
        <c:grouping val="clustered"/>
        <c:varyColors val="1"/>
        <c:ser>
          <c:idx val="0"/>
          <c:order val="0"/>
          <c:tx>
            <c:strRef>
              <c:f>Budgetplanung!$B$35</c:f>
              <c:strCache>
                <c:ptCount val="1"/>
                <c:pt idx="0">
                  <c:v>Geplant (€)</c:v>
                </c:pt>
              </c:strCache>
            </c:strRef>
          </c:tx>
          <c:spPr>
            <a:ln>
              <a:prstDash val="solid"/>
            </a:ln>
          </c:spPr>
          <c:invertIfNegative val="1"/>
          <c:cat>
            <c:strRef>
              <c:f>Budgetplanung!$A$36:$A$39</c:f>
              <c:strCache>
                <c:ptCount val="4"/>
                <c:pt idx="0">
                  <c:v>Einnahmen</c:v>
                </c:pt>
                <c:pt idx="1">
                  <c:v>Fixkosten</c:v>
                </c:pt>
                <c:pt idx="2">
                  <c:v>Variable Kosten</c:v>
                </c:pt>
                <c:pt idx="3">
                  <c:v>Sparen &amp; Ziele</c:v>
                </c:pt>
              </c:strCache>
            </c:strRef>
          </c:cat>
          <c:val>
            <c:numRef>
              <c:f>Budgetplanung!$B$36:$B$39</c:f>
              <c:numCache>
                <c:formatCode>#,##0.00\ [$€-407];[Red]\-#,##0.00\ [$€-407]</c:formatCode>
                <c:ptCount val="4"/>
                <c:pt idx="0">
                  <c:v>3500</c:v>
                </c:pt>
                <c:pt idx="1">
                  <c:v>1240</c:v>
                </c:pt>
                <c:pt idx="2">
                  <c:v>840</c:v>
                </c:pt>
                <c:pt idx="3">
                  <c:v>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480-4D29-B399-689B9FA9D274}"/>
            </c:ext>
          </c:extLst>
        </c:ser>
        <c:ser>
          <c:idx val="1"/>
          <c:order val="1"/>
          <c:tx>
            <c:strRef>
              <c:f>Budgetplanung!$C$35</c:f>
              <c:strCache>
                <c:ptCount val="1"/>
                <c:pt idx="0">
                  <c:v>Tatsächlich (€)</c:v>
                </c:pt>
              </c:strCache>
            </c:strRef>
          </c:tx>
          <c:spPr>
            <a:ln>
              <a:prstDash val="solid"/>
            </a:ln>
          </c:spPr>
          <c:invertIfNegative val="1"/>
          <c:cat>
            <c:strRef>
              <c:f>Budgetplanung!$A$36:$A$39</c:f>
              <c:strCache>
                <c:ptCount val="4"/>
                <c:pt idx="0">
                  <c:v>Einnahmen</c:v>
                </c:pt>
                <c:pt idx="1">
                  <c:v>Fixkosten</c:v>
                </c:pt>
                <c:pt idx="2">
                  <c:v>Variable Kosten</c:v>
                </c:pt>
                <c:pt idx="3">
                  <c:v>Sparen &amp; Ziele</c:v>
                </c:pt>
              </c:strCache>
            </c:strRef>
          </c:cat>
          <c:val>
            <c:numRef>
              <c:f>Budgetplanung!$C$36:$C$39</c:f>
              <c:numCache>
                <c:formatCode>#,##0.00\ [$€-407];[Red]\-#,##0.00\ [$€-407]</c:formatCode>
                <c:ptCount val="4"/>
                <c:pt idx="0">
                  <c:v>3400</c:v>
                </c:pt>
                <c:pt idx="1">
                  <c:v>1248</c:v>
                </c:pt>
                <c:pt idx="2">
                  <c:v>900</c:v>
                </c:pt>
                <c:pt idx="3">
                  <c:v>510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480-4D29-B399-689B9FA9D2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"/>
        <c:axId val="100"/>
      </c:barChart>
      <c:catAx>
        <c:axId val="10"/>
        <c:scaling>
          <c:orientation val="minMax"/>
        </c:scaling>
        <c:delete val="1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Betrag in €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b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Bereich</a:t>
                </a:r>
              </a:p>
            </c:rich>
          </c:tx>
          <c:overlay val="1"/>
        </c:title>
        <c:numFmt formatCode="#,##0.00\ [$€-407];[Red]\-#,##0.00\ [$€-407]" sourceLinked="1"/>
        <c:majorTickMark val="none"/>
        <c:minorTickMark val="none"/>
        <c:tickLblPos val="nextTo"/>
        <c:crossAx val="10"/>
        <c:crosses val="autoZero"/>
        <c:crossBetween val="between"/>
      </c:valAx>
      <c:spPr>
        <a:solidFill>
          <a:schemeClr val="bg2"/>
        </a:solidFill>
      </c:spPr>
    </c:plotArea>
    <c:legend>
      <c:legendPos val="r"/>
      <c:overlay val="1"/>
    </c:legend>
    <c:plotVisOnly val="1"/>
    <c:dispBlanksAs val="gap"/>
    <c:showDLblsOverMax val="1"/>
  </c:chart>
  <c:spPr>
    <a:solidFill>
      <a:schemeClr val="bg2"/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0</xdr:colOff>
      <xdr:row>12</xdr:row>
      <xdr:rowOff>0</xdr:rowOff>
    </xdr:from>
    <xdr:ext cx="5040000" cy="306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2"/>
  <sheetViews>
    <sheetView showGridLines="0" tabSelected="1" zoomScale="80" zoomScaleNormal="80" workbookViewId="0">
      <pane ySplit="13" topLeftCell="A14" activePane="bottomLeft" state="frozen"/>
      <selection pane="bottomLeft" activeCell="R34" sqref="R34"/>
    </sheetView>
  </sheetViews>
  <sheetFormatPr baseColWidth="10" defaultColWidth="9.140625" defaultRowHeight="15" x14ac:dyDescent="0.25"/>
  <cols>
    <col min="1" max="1" width="19" customWidth="1"/>
    <col min="2" max="2" width="24" customWidth="1"/>
    <col min="3" max="4" width="14" customWidth="1"/>
    <col min="5" max="5" width="24" customWidth="1"/>
    <col min="6" max="6" width="17" customWidth="1"/>
    <col min="7" max="7" width="28" customWidth="1"/>
    <col min="8" max="8" width="3" customWidth="1"/>
    <col min="9" max="9" width="18" customWidth="1"/>
    <col min="10" max="12" width="16" customWidth="1"/>
    <col min="13" max="13" width="4" customWidth="1"/>
  </cols>
  <sheetData>
    <row r="1" spans="1:7" ht="24" customHeight="1" x14ac:dyDescent="0.45">
      <c r="A1" s="18" t="s">
        <v>0</v>
      </c>
      <c r="B1" s="19"/>
      <c r="C1" s="19"/>
      <c r="D1" s="19"/>
      <c r="E1" s="19"/>
      <c r="F1" s="19"/>
      <c r="G1" s="19"/>
    </row>
    <row r="2" spans="1:7" ht="20.100000000000001" customHeight="1" x14ac:dyDescent="0.25">
      <c r="A2" s="17" t="s">
        <v>1</v>
      </c>
      <c r="B2" s="16"/>
      <c r="C2" s="16"/>
      <c r="D2" s="16"/>
      <c r="E2" s="16"/>
      <c r="F2" s="16"/>
      <c r="G2" s="16"/>
    </row>
    <row r="3" spans="1:7" ht="11.25" customHeight="1" x14ac:dyDescent="0.25"/>
    <row r="4" spans="1:7" ht="20.100000000000001" customHeight="1" x14ac:dyDescent="0.25">
      <c r="A4" s="1" t="s">
        <v>2</v>
      </c>
      <c r="E4" s="1" t="s">
        <v>3</v>
      </c>
    </row>
    <row r="5" spans="1:7" ht="20.100000000000001" customHeight="1" x14ac:dyDescent="0.25">
      <c r="A5" s="2" t="s">
        <v>4</v>
      </c>
      <c r="B5" s="3" t="s">
        <v>5</v>
      </c>
      <c r="E5" s="2" t="s">
        <v>6</v>
      </c>
      <c r="F5" s="4">
        <f>SUMIF($A$14:$A$32,"Einnahmen",$D$14:$D$32)</f>
        <v>3400</v>
      </c>
    </row>
    <row r="6" spans="1:7" ht="20.100000000000001" customHeight="1" x14ac:dyDescent="0.25">
      <c r="A6" s="2" t="s">
        <v>7</v>
      </c>
      <c r="B6" s="5">
        <v>2026</v>
      </c>
      <c r="E6" s="2" t="s">
        <v>8</v>
      </c>
      <c r="F6" s="4">
        <f>SUM(SUMIF($A$14:$A$32,"Fixkosten",$C$14:$C$32),SUMIF($A$14:$A$32,"Variable Kosten",$C$14:$C$32))</f>
        <v>2080</v>
      </c>
    </row>
    <row r="7" spans="1:7" ht="20.100000000000001" customHeight="1" x14ac:dyDescent="0.25">
      <c r="A7" s="2" t="s">
        <v>9</v>
      </c>
      <c r="B7" s="4">
        <f>F5</f>
        <v>3400</v>
      </c>
      <c r="C7" s="6"/>
      <c r="E7" s="2" t="s">
        <v>10</v>
      </c>
      <c r="F7" s="4">
        <f>SUM(SUMIF($A$14:$A$32,"Fixkosten",$D$14:$D$32),SUMIF($A$14:$A$32,"Variable Kosten",$D$14:$D$32))</f>
        <v>2148</v>
      </c>
    </row>
    <row r="8" spans="1:7" ht="20.100000000000001" customHeight="1" x14ac:dyDescent="0.25">
      <c r="A8" s="2" t="s">
        <v>11</v>
      </c>
      <c r="B8" s="4">
        <v>500</v>
      </c>
      <c r="E8" s="2" t="s">
        <v>12</v>
      </c>
      <c r="F8" s="7">
        <f>F5-F7-F10</f>
        <v>742</v>
      </c>
    </row>
    <row r="9" spans="1:7" ht="20.100000000000001" customHeight="1" x14ac:dyDescent="0.25">
      <c r="E9" s="2" t="s">
        <v>13</v>
      </c>
      <c r="F9" s="4">
        <f>SUMIF($A$14:$A$32,"Sparen &amp; Ziele",$C$14:$C$32)</f>
        <v>500</v>
      </c>
    </row>
    <row r="10" spans="1:7" ht="20.100000000000001" customHeight="1" x14ac:dyDescent="0.25">
      <c r="E10" s="2" t="s">
        <v>14</v>
      </c>
      <c r="F10" s="7">
        <f>SUMIF($A$14:$A$32,"Sparen &amp; Ziele",$D$14:$D$32)</f>
        <v>510</v>
      </c>
    </row>
    <row r="11" spans="1:7" ht="20.100000000000001" customHeight="1" x14ac:dyDescent="0.25">
      <c r="E11" s="2" t="s">
        <v>15</v>
      </c>
      <c r="F11" s="7">
        <f>F10-$B$8</f>
        <v>10</v>
      </c>
    </row>
    <row r="12" spans="1:7" ht="18" customHeight="1" x14ac:dyDescent="0.25">
      <c r="A12" s="15" t="s">
        <v>16</v>
      </c>
      <c r="B12" s="16"/>
      <c r="C12" s="16"/>
      <c r="D12" s="16"/>
      <c r="E12" s="16"/>
      <c r="F12" s="16"/>
      <c r="G12" s="16"/>
    </row>
    <row r="13" spans="1:7" ht="21.95" customHeight="1" x14ac:dyDescent="0.25">
      <c r="A13" s="8" t="s">
        <v>17</v>
      </c>
      <c r="B13" s="8" t="s">
        <v>18</v>
      </c>
      <c r="C13" s="8" t="s">
        <v>19</v>
      </c>
      <c r="D13" s="8" t="s">
        <v>20</v>
      </c>
      <c r="E13" s="8" t="s">
        <v>21</v>
      </c>
      <c r="F13" s="8" t="s">
        <v>22</v>
      </c>
      <c r="G13" s="8" t="s">
        <v>23</v>
      </c>
    </row>
    <row r="14" spans="1:7" ht="20.100000000000001" customHeight="1" x14ac:dyDescent="0.25">
      <c r="A14" s="9" t="s">
        <v>24</v>
      </c>
      <c r="B14" s="10" t="s">
        <v>25</v>
      </c>
      <c r="C14" s="11">
        <v>3000</v>
      </c>
      <c r="D14" s="11">
        <v>3000</v>
      </c>
      <c r="E14" s="11">
        <f t="shared" ref="E14:E32" si="0">C14-D14</f>
        <v>0</v>
      </c>
      <c r="F14" s="12" t="str">
        <f t="shared" ref="F14:F32" si="1">IF(D14="","",IF(D14&lt;=C14,"Im Rahmen","Über Budget"))</f>
        <v>Im Rahmen</v>
      </c>
      <c r="G14" s="13" t="s">
        <v>26</v>
      </c>
    </row>
    <row r="15" spans="1:7" ht="20.100000000000001" customHeight="1" x14ac:dyDescent="0.25">
      <c r="A15" s="9" t="s">
        <v>24</v>
      </c>
      <c r="B15" s="10" t="s">
        <v>27</v>
      </c>
      <c r="C15" s="11">
        <v>300</v>
      </c>
      <c r="D15" s="11">
        <v>250</v>
      </c>
      <c r="E15" s="11">
        <f t="shared" si="0"/>
        <v>50</v>
      </c>
      <c r="F15" s="12" t="str">
        <f t="shared" si="1"/>
        <v>Im Rahmen</v>
      </c>
      <c r="G15" s="13" t="s">
        <v>28</v>
      </c>
    </row>
    <row r="16" spans="1:7" ht="20.100000000000001" customHeight="1" x14ac:dyDescent="0.25">
      <c r="A16" s="9" t="s">
        <v>24</v>
      </c>
      <c r="B16" s="10" t="s">
        <v>29</v>
      </c>
      <c r="C16" s="11">
        <v>200</v>
      </c>
      <c r="D16" s="11">
        <v>150</v>
      </c>
      <c r="E16" s="11">
        <f t="shared" si="0"/>
        <v>50</v>
      </c>
      <c r="F16" s="12" t="str">
        <f t="shared" si="1"/>
        <v>Im Rahmen</v>
      </c>
      <c r="G16" s="13" t="s">
        <v>30</v>
      </c>
    </row>
    <row r="17" spans="1:7" ht="20.100000000000001" customHeight="1" x14ac:dyDescent="0.25">
      <c r="A17" s="9" t="s">
        <v>31</v>
      </c>
      <c r="B17" s="10" t="s">
        <v>32</v>
      </c>
      <c r="C17" s="11">
        <v>950</v>
      </c>
      <c r="D17" s="11">
        <v>950</v>
      </c>
      <c r="E17" s="11">
        <f t="shared" si="0"/>
        <v>0</v>
      </c>
      <c r="F17" s="12" t="str">
        <f t="shared" si="1"/>
        <v>Im Rahmen</v>
      </c>
      <c r="G17" s="13" t="s">
        <v>33</v>
      </c>
    </row>
    <row r="18" spans="1:7" ht="20.100000000000001" customHeight="1" x14ac:dyDescent="0.25">
      <c r="A18" s="9" t="s">
        <v>31</v>
      </c>
      <c r="B18" s="10" t="s">
        <v>34</v>
      </c>
      <c r="C18" s="11">
        <v>80</v>
      </c>
      <c r="D18" s="11">
        <v>76</v>
      </c>
      <c r="E18" s="11">
        <f t="shared" si="0"/>
        <v>4</v>
      </c>
      <c r="F18" s="12" t="str">
        <f t="shared" si="1"/>
        <v>Im Rahmen</v>
      </c>
      <c r="G18" s="13" t="s">
        <v>35</v>
      </c>
    </row>
    <row r="19" spans="1:7" ht="20.100000000000001" customHeight="1" x14ac:dyDescent="0.25">
      <c r="A19" s="9" t="s">
        <v>31</v>
      </c>
      <c r="B19" s="10" t="s">
        <v>36</v>
      </c>
      <c r="C19" s="11">
        <v>35</v>
      </c>
      <c r="D19" s="11">
        <v>35</v>
      </c>
      <c r="E19" s="11">
        <f t="shared" si="0"/>
        <v>0</v>
      </c>
      <c r="F19" s="12" t="str">
        <f t="shared" si="1"/>
        <v>Im Rahmen</v>
      </c>
      <c r="G19" s="10"/>
    </row>
    <row r="20" spans="1:7" ht="20.100000000000001" customHeight="1" x14ac:dyDescent="0.25">
      <c r="A20" s="9" t="s">
        <v>31</v>
      </c>
      <c r="B20" s="10" t="s">
        <v>37</v>
      </c>
      <c r="C20" s="11">
        <v>120</v>
      </c>
      <c r="D20" s="11">
        <v>120</v>
      </c>
      <c r="E20" s="11">
        <f t="shared" si="0"/>
        <v>0</v>
      </c>
      <c r="F20" s="12" t="str">
        <f t="shared" si="1"/>
        <v>Im Rahmen</v>
      </c>
      <c r="G20" s="10"/>
    </row>
    <row r="21" spans="1:7" ht="20.100000000000001" customHeight="1" x14ac:dyDescent="0.25">
      <c r="A21" s="9" t="s">
        <v>31</v>
      </c>
      <c r="B21" s="10" t="s">
        <v>38</v>
      </c>
      <c r="C21" s="11">
        <v>25</v>
      </c>
      <c r="D21" s="11">
        <v>25</v>
      </c>
      <c r="E21" s="11">
        <f t="shared" si="0"/>
        <v>0</v>
      </c>
      <c r="F21" s="12" t="str">
        <f t="shared" si="1"/>
        <v>Im Rahmen</v>
      </c>
      <c r="G21" s="10"/>
    </row>
    <row r="22" spans="1:7" ht="20.100000000000001" customHeight="1" x14ac:dyDescent="0.25">
      <c r="A22" s="9" t="s">
        <v>31</v>
      </c>
      <c r="B22" s="10" t="s">
        <v>39</v>
      </c>
      <c r="C22" s="11">
        <v>30</v>
      </c>
      <c r="D22" s="11">
        <v>42</v>
      </c>
      <c r="E22" s="11">
        <f t="shared" si="0"/>
        <v>-12</v>
      </c>
      <c r="F22" s="12" t="str">
        <f t="shared" si="1"/>
        <v>Über Budget</v>
      </c>
      <c r="G22" s="13" t="s">
        <v>40</v>
      </c>
    </row>
    <row r="23" spans="1:7" ht="20.100000000000001" customHeight="1" x14ac:dyDescent="0.25">
      <c r="A23" s="9" t="s">
        <v>41</v>
      </c>
      <c r="B23" s="10" t="s">
        <v>42</v>
      </c>
      <c r="C23" s="11">
        <v>350</v>
      </c>
      <c r="D23" s="11">
        <v>382</v>
      </c>
      <c r="E23" s="11">
        <f t="shared" si="0"/>
        <v>-32</v>
      </c>
      <c r="F23" s="12" t="str">
        <f t="shared" si="1"/>
        <v>Über Budget</v>
      </c>
      <c r="G23" s="13" t="s">
        <v>43</v>
      </c>
    </row>
    <row r="24" spans="1:7" ht="20.100000000000001" customHeight="1" x14ac:dyDescent="0.25">
      <c r="A24" s="9" t="s">
        <v>41</v>
      </c>
      <c r="B24" s="10" t="s">
        <v>44</v>
      </c>
      <c r="C24" s="11">
        <v>90</v>
      </c>
      <c r="D24" s="11">
        <v>88</v>
      </c>
      <c r="E24" s="11">
        <f t="shared" si="0"/>
        <v>2</v>
      </c>
      <c r="F24" s="12" t="str">
        <f t="shared" si="1"/>
        <v>Im Rahmen</v>
      </c>
      <c r="G24" s="10"/>
    </row>
    <row r="25" spans="1:7" ht="20.100000000000001" customHeight="1" x14ac:dyDescent="0.25">
      <c r="A25" s="9" t="s">
        <v>41</v>
      </c>
      <c r="B25" s="10" t="s">
        <v>45</v>
      </c>
      <c r="C25" s="11">
        <v>150</v>
      </c>
      <c r="D25" s="11">
        <v>190</v>
      </c>
      <c r="E25" s="11">
        <f t="shared" si="0"/>
        <v>-40</v>
      </c>
      <c r="F25" s="12" t="str">
        <f t="shared" si="1"/>
        <v>Über Budget</v>
      </c>
      <c r="G25" s="13" t="s">
        <v>46</v>
      </c>
    </row>
    <row r="26" spans="1:7" ht="20.100000000000001" customHeight="1" x14ac:dyDescent="0.25">
      <c r="A26" s="9" t="s">
        <v>41</v>
      </c>
      <c r="B26" s="10" t="s">
        <v>47</v>
      </c>
      <c r="C26" s="11">
        <v>120</v>
      </c>
      <c r="D26" s="11">
        <v>140</v>
      </c>
      <c r="E26" s="11">
        <f t="shared" si="0"/>
        <v>-20</v>
      </c>
      <c r="F26" s="12" t="str">
        <f t="shared" si="1"/>
        <v>Über Budget</v>
      </c>
      <c r="G26" s="13" t="s">
        <v>48</v>
      </c>
    </row>
    <row r="27" spans="1:7" ht="20.100000000000001" customHeight="1" x14ac:dyDescent="0.25">
      <c r="A27" s="9" t="s">
        <v>41</v>
      </c>
      <c r="B27" s="10" t="s">
        <v>49</v>
      </c>
      <c r="C27" s="11">
        <v>80</v>
      </c>
      <c r="D27" s="11">
        <v>65</v>
      </c>
      <c r="E27" s="11">
        <f t="shared" si="0"/>
        <v>15</v>
      </c>
      <c r="F27" s="12" t="str">
        <f t="shared" si="1"/>
        <v>Im Rahmen</v>
      </c>
      <c r="G27" s="10"/>
    </row>
    <row r="28" spans="1:7" ht="20.100000000000001" customHeight="1" x14ac:dyDescent="0.25">
      <c r="A28" s="9" t="s">
        <v>41</v>
      </c>
      <c r="B28" s="10" t="s">
        <v>50</v>
      </c>
      <c r="C28" s="11">
        <v>50</v>
      </c>
      <c r="D28" s="11">
        <v>35</v>
      </c>
      <c r="E28" s="11">
        <f t="shared" si="0"/>
        <v>15</v>
      </c>
      <c r="F28" s="12" t="str">
        <f t="shared" si="1"/>
        <v>Im Rahmen</v>
      </c>
      <c r="G28" s="10"/>
    </row>
    <row r="29" spans="1:7" ht="20.100000000000001" customHeight="1" x14ac:dyDescent="0.25">
      <c r="A29" s="9" t="s">
        <v>51</v>
      </c>
      <c r="B29" s="10" t="s">
        <v>52</v>
      </c>
      <c r="C29" s="11">
        <v>200</v>
      </c>
      <c r="D29" s="11">
        <v>200</v>
      </c>
      <c r="E29" s="11">
        <f t="shared" si="0"/>
        <v>0</v>
      </c>
      <c r="F29" s="12" t="str">
        <f t="shared" si="1"/>
        <v>Im Rahmen</v>
      </c>
      <c r="G29" s="13" t="s">
        <v>53</v>
      </c>
    </row>
    <row r="30" spans="1:7" ht="20.100000000000001" customHeight="1" x14ac:dyDescent="0.25">
      <c r="A30" s="9" t="s">
        <v>51</v>
      </c>
      <c r="B30" s="10" t="s">
        <v>54</v>
      </c>
      <c r="C30" s="11">
        <v>150</v>
      </c>
      <c r="D30" s="11">
        <v>150</v>
      </c>
      <c r="E30" s="11">
        <f t="shared" si="0"/>
        <v>0</v>
      </c>
      <c r="F30" s="12" t="str">
        <f t="shared" si="1"/>
        <v>Im Rahmen</v>
      </c>
      <c r="G30" s="13" t="s">
        <v>55</v>
      </c>
    </row>
    <row r="31" spans="1:7" ht="20.100000000000001" customHeight="1" x14ac:dyDescent="0.25">
      <c r="A31" s="9" t="s">
        <v>51</v>
      </c>
      <c r="B31" s="10" t="s">
        <v>56</v>
      </c>
      <c r="C31" s="11">
        <v>100</v>
      </c>
      <c r="D31" s="11">
        <v>120</v>
      </c>
      <c r="E31" s="11">
        <f t="shared" si="0"/>
        <v>-20</v>
      </c>
      <c r="F31" s="12" t="str">
        <f t="shared" si="1"/>
        <v>Über Budget</v>
      </c>
      <c r="G31" s="13" t="s">
        <v>57</v>
      </c>
    </row>
    <row r="32" spans="1:7" ht="20.100000000000001" customHeight="1" x14ac:dyDescent="0.25">
      <c r="A32" s="9" t="s">
        <v>51</v>
      </c>
      <c r="B32" s="10" t="s">
        <v>58</v>
      </c>
      <c r="C32" s="11">
        <v>50</v>
      </c>
      <c r="D32" s="11">
        <v>40</v>
      </c>
      <c r="E32" s="11">
        <f t="shared" si="0"/>
        <v>10</v>
      </c>
      <c r="F32" s="12" t="str">
        <f t="shared" si="1"/>
        <v>Im Rahmen</v>
      </c>
      <c r="G32" s="10"/>
    </row>
    <row r="33" spans="1:7" ht="9" customHeight="1" x14ac:dyDescent="0.25"/>
    <row r="34" spans="1:7" ht="20.100000000000001" customHeight="1" x14ac:dyDescent="0.25">
      <c r="A34" s="1" t="s">
        <v>59</v>
      </c>
    </row>
    <row r="35" spans="1:7" ht="20.100000000000001" customHeight="1" x14ac:dyDescent="0.25">
      <c r="A35" s="8" t="s">
        <v>17</v>
      </c>
      <c r="B35" s="8" t="s">
        <v>19</v>
      </c>
      <c r="C35" s="8" t="s">
        <v>20</v>
      </c>
      <c r="D35" s="8" t="s">
        <v>21</v>
      </c>
    </row>
    <row r="36" spans="1:7" ht="20.100000000000001" customHeight="1" x14ac:dyDescent="0.25">
      <c r="A36" s="2" t="s">
        <v>24</v>
      </c>
      <c r="B36" s="14">
        <f>SUMIF($A$14:$A$32,A36,$C$14:$C$32)</f>
        <v>3500</v>
      </c>
      <c r="C36" s="14">
        <f>SUMIF($A$14:$A$32,A36,$D$14:$D$32)</f>
        <v>3400</v>
      </c>
      <c r="D36" s="14">
        <f>B36-C36</f>
        <v>100</v>
      </c>
    </row>
    <row r="37" spans="1:7" ht="20.100000000000001" customHeight="1" x14ac:dyDescent="0.25">
      <c r="A37" s="2" t="s">
        <v>31</v>
      </c>
      <c r="B37" s="14">
        <f>SUMIF($A$14:$A$32,A37,$C$14:$C$32)</f>
        <v>1240</v>
      </c>
      <c r="C37" s="14">
        <f>SUMIF($A$14:$A$32,A37,$D$14:$D$32)</f>
        <v>1248</v>
      </c>
      <c r="D37" s="14">
        <f>B37-C37</f>
        <v>-8</v>
      </c>
    </row>
    <row r="38" spans="1:7" ht="20.100000000000001" customHeight="1" x14ac:dyDescent="0.25">
      <c r="A38" s="2" t="s">
        <v>41</v>
      </c>
      <c r="B38" s="14">
        <f>SUMIF($A$14:$A$32,A38,$C$14:$C$32)</f>
        <v>840</v>
      </c>
      <c r="C38" s="14">
        <f>SUMIF($A$14:$A$32,A38,$D$14:$D$32)</f>
        <v>900</v>
      </c>
      <c r="D38" s="14">
        <f>B38-C38</f>
        <v>-60</v>
      </c>
    </row>
    <row r="39" spans="1:7" ht="20.100000000000001" customHeight="1" x14ac:dyDescent="0.25">
      <c r="A39" s="2" t="s">
        <v>51</v>
      </c>
      <c r="B39" s="14">
        <f>SUMIF($A$14:$A$32,A39,$C$14:$C$32)</f>
        <v>500</v>
      </c>
      <c r="C39" s="14">
        <f>SUMIF($A$14:$A$32,A39,$D$14:$D$32)</f>
        <v>510</v>
      </c>
      <c r="D39" s="14">
        <f>B39-C39</f>
        <v>-10</v>
      </c>
    </row>
    <row r="40" spans="1:7" ht="20.100000000000001" customHeight="1" x14ac:dyDescent="0.25"/>
    <row r="41" spans="1:7" ht="20.100000000000001" customHeight="1" x14ac:dyDescent="0.25"/>
    <row r="42" spans="1:7" ht="20.100000000000001" customHeight="1" x14ac:dyDescent="0.25">
      <c r="A42" s="15" t="s">
        <v>60</v>
      </c>
      <c r="B42" s="16"/>
      <c r="C42" s="16"/>
      <c r="D42" s="16"/>
      <c r="E42" s="16"/>
      <c r="F42" s="16"/>
      <c r="G42" s="16"/>
    </row>
  </sheetData>
  <autoFilter ref="A13:G32" xr:uid="{00000000-0009-0000-0000-000000000000}"/>
  <mergeCells count="4">
    <mergeCell ref="A42:G42"/>
    <mergeCell ref="A2:G2"/>
    <mergeCell ref="A1:G1"/>
    <mergeCell ref="A12:G12"/>
  </mergeCells>
  <conditionalFormatting sqref="A14:G32">
    <cfRule type="expression" dxfId="3" priority="1">
      <formula>$F14="Über Budget"</formula>
    </cfRule>
  </conditionalFormatting>
  <conditionalFormatting sqref="E14:E32">
    <cfRule type="cellIs" dxfId="2" priority="2" operator="lessThan">
      <formula>0</formula>
    </cfRule>
  </conditionalFormatting>
  <conditionalFormatting sqref="F11">
    <cfRule type="cellIs" dxfId="1" priority="3" operator="greaterThan">
      <formula>0</formula>
    </cfRule>
    <cfRule type="cellIs" dxfId="0" priority="4" operator="lessThan">
      <formula>0</formula>
    </cfRule>
  </conditionalFormatting>
  <pageMargins left="0.4" right="0.4" top="0.5" bottom="0.5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Budgetplanung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2026-03-09T08:12:09Z</dcterms:created>
  <dcterms:modified xsi:type="dcterms:W3CDTF">2026-03-09T08:54:36Z</dcterms:modified>
</cp:coreProperties>
</file>