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3DFD6DCD-8A6A-47BA-81DD-DAA949AE98AB}" xr6:coauthVersionLast="47" xr6:coauthVersionMax="47" xr10:uidLastSave="{00000000-0000-0000-0000-000000000000}"/>
  <bookViews>
    <workbookView xWindow="1515" yWindow="1515" windowWidth="23790" windowHeight="13875" activeTab="3" xr2:uid="{00000000-000D-0000-FFFF-FFFF00000000}"/>
  </bookViews>
  <sheets>
    <sheet name="Lies mich!" sheetId="1" r:id="rId1"/>
    <sheet name="Einn" sheetId="2" r:id="rId2"/>
    <sheet name="Ausg" sheetId="3" r:id="rId3"/>
    <sheet name="EÜR" sheetId="4" r:id="rId4"/>
  </sheets>
  <definedNames>
    <definedName name="rngAusgabenArten">Ausg!$J$2:$J$15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0" i="4" l="1"/>
  <c r="O20" i="4"/>
  <c r="N20" i="4"/>
  <c r="M20" i="4"/>
  <c r="L20" i="4"/>
  <c r="K20" i="4"/>
  <c r="J20" i="4"/>
  <c r="I20" i="4"/>
  <c r="H20" i="4"/>
  <c r="G20" i="4"/>
  <c r="F20" i="4"/>
  <c r="E20" i="4"/>
  <c r="C20" i="4"/>
  <c r="P19" i="4"/>
  <c r="O19" i="4"/>
  <c r="N19" i="4"/>
  <c r="M19" i="4"/>
  <c r="L19" i="4"/>
  <c r="K19" i="4"/>
  <c r="J19" i="4"/>
  <c r="I19" i="4"/>
  <c r="H19" i="4"/>
  <c r="G19" i="4"/>
  <c r="F19" i="4"/>
  <c r="E19" i="4"/>
  <c r="C19" i="4"/>
  <c r="P18" i="4"/>
  <c r="O18" i="4"/>
  <c r="N18" i="4"/>
  <c r="M18" i="4"/>
  <c r="L18" i="4"/>
  <c r="K18" i="4"/>
  <c r="J18" i="4"/>
  <c r="I18" i="4"/>
  <c r="H18" i="4"/>
  <c r="G18" i="4"/>
  <c r="F18" i="4"/>
  <c r="E18" i="4"/>
  <c r="C18" i="4"/>
  <c r="P17" i="4"/>
  <c r="O17" i="4"/>
  <c r="N17" i="4"/>
  <c r="M17" i="4"/>
  <c r="L17" i="4"/>
  <c r="K17" i="4"/>
  <c r="J17" i="4"/>
  <c r="I17" i="4"/>
  <c r="H17" i="4"/>
  <c r="G17" i="4"/>
  <c r="F17" i="4"/>
  <c r="E17" i="4"/>
  <c r="C17" i="4"/>
  <c r="P16" i="4"/>
  <c r="O16" i="4"/>
  <c r="N16" i="4"/>
  <c r="M16" i="4"/>
  <c r="L16" i="4"/>
  <c r="K16" i="4"/>
  <c r="J16" i="4"/>
  <c r="I16" i="4"/>
  <c r="H16" i="4"/>
  <c r="G16" i="4"/>
  <c r="F16" i="4"/>
  <c r="E16" i="4"/>
  <c r="C16" i="4"/>
  <c r="P15" i="4"/>
  <c r="O15" i="4"/>
  <c r="N15" i="4"/>
  <c r="M15" i="4"/>
  <c r="L15" i="4"/>
  <c r="K15" i="4"/>
  <c r="J15" i="4"/>
  <c r="I15" i="4"/>
  <c r="H15" i="4"/>
  <c r="G15" i="4"/>
  <c r="F15" i="4"/>
  <c r="E15" i="4"/>
  <c r="C15" i="4"/>
  <c r="P14" i="4"/>
  <c r="O14" i="4"/>
  <c r="N14" i="4"/>
  <c r="M14" i="4"/>
  <c r="L14" i="4"/>
  <c r="K14" i="4"/>
  <c r="J14" i="4"/>
  <c r="I14" i="4"/>
  <c r="H14" i="4"/>
  <c r="G14" i="4"/>
  <c r="F14" i="4"/>
  <c r="E14" i="4"/>
  <c r="C14" i="4"/>
  <c r="P13" i="4"/>
  <c r="O13" i="4"/>
  <c r="N13" i="4"/>
  <c r="M13" i="4"/>
  <c r="L13" i="4"/>
  <c r="K13" i="4"/>
  <c r="J13" i="4"/>
  <c r="I13" i="4"/>
  <c r="H13" i="4"/>
  <c r="G13" i="4"/>
  <c r="F13" i="4"/>
  <c r="E13" i="4"/>
  <c r="C13" i="4"/>
  <c r="P12" i="4"/>
  <c r="O12" i="4"/>
  <c r="N12" i="4"/>
  <c r="M12" i="4"/>
  <c r="L12" i="4"/>
  <c r="K12" i="4"/>
  <c r="J12" i="4"/>
  <c r="I12" i="4"/>
  <c r="H12" i="4"/>
  <c r="G12" i="4"/>
  <c r="F12" i="4"/>
  <c r="E12" i="4"/>
  <c r="C12" i="4"/>
  <c r="P11" i="4"/>
  <c r="O11" i="4"/>
  <c r="N11" i="4"/>
  <c r="M11" i="4"/>
  <c r="L11" i="4"/>
  <c r="K11" i="4"/>
  <c r="J11" i="4"/>
  <c r="I11" i="4"/>
  <c r="H11" i="4"/>
  <c r="G11" i="4"/>
  <c r="F11" i="4"/>
  <c r="E11" i="4"/>
  <c r="C11" i="4"/>
  <c r="P10" i="4"/>
  <c r="O10" i="4"/>
  <c r="N10" i="4"/>
  <c r="M10" i="4"/>
  <c r="L10" i="4"/>
  <c r="K10" i="4"/>
  <c r="J10" i="4"/>
  <c r="I10" i="4"/>
  <c r="H10" i="4"/>
  <c r="G10" i="4"/>
  <c r="F10" i="4"/>
  <c r="E10" i="4"/>
  <c r="C10" i="4"/>
  <c r="P9" i="4"/>
  <c r="O9" i="4"/>
  <c r="N9" i="4"/>
  <c r="M9" i="4"/>
  <c r="L9" i="4"/>
  <c r="K9" i="4"/>
  <c r="J9" i="4"/>
  <c r="I9" i="4"/>
  <c r="H9" i="4"/>
  <c r="G9" i="4"/>
  <c r="F9" i="4"/>
  <c r="E9" i="4"/>
  <c r="C9" i="4"/>
  <c r="P8" i="4"/>
  <c r="O8" i="4"/>
  <c r="N8" i="4"/>
  <c r="M8" i="4"/>
  <c r="L8" i="4"/>
  <c r="K8" i="4"/>
  <c r="J8" i="4"/>
  <c r="I8" i="4"/>
  <c r="H8" i="4"/>
  <c r="G8" i="4"/>
  <c r="F8" i="4"/>
  <c r="E8" i="4"/>
  <c r="C8" i="4"/>
  <c r="P7" i="4"/>
  <c r="O7" i="4"/>
  <c r="N7" i="4"/>
  <c r="M7" i="4"/>
  <c r="L7" i="4"/>
  <c r="K7" i="4"/>
  <c r="J7" i="4"/>
  <c r="I7" i="4"/>
  <c r="H7" i="4"/>
  <c r="G7" i="4"/>
  <c r="F7" i="4"/>
  <c r="E7" i="4"/>
  <c r="C7" i="4"/>
  <c r="P5" i="4"/>
  <c r="P6" i="4" s="1"/>
  <c r="O5" i="4"/>
  <c r="O6" i="4" s="1"/>
  <c r="N5" i="4"/>
  <c r="N6" i="4" s="1"/>
  <c r="M5" i="4"/>
  <c r="M6" i="4" s="1"/>
  <c r="L5" i="4"/>
  <c r="L6" i="4" s="1"/>
  <c r="K5" i="4"/>
  <c r="K6" i="4" s="1"/>
  <c r="J5" i="4"/>
  <c r="J6" i="4" s="1"/>
  <c r="I5" i="4"/>
  <c r="I6" i="4" s="1"/>
  <c r="H5" i="4"/>
  <c r="H6" i="4" s="1"/>
  <c r="G5" i="4"/>
  <c r="G6" i="4" s="1"/>
  <c r="F5" i="4"/>
  <c r="F6" i="4" s="1"/>
  <c r="E5" i="4"/>
  <c r="E6" i="4" s="1"/>
  <c r="C5" i="4"/>
  <c r="C6" i="4" s="1"/>
  <c r="F21" i="4" l="1"/>
  <c r="F22" i="4" s="1"/>
  <c r="P21" i="4"/>
  <c r="P22" i="4" s="1"/>
  <c r="O21" i="4"/>
  <c r="O22" i="4" s="1"/>
  <c r="M21" i="4"/>
  <c r="M22" i="4" s="1"/>
  <c r="N21" i="4"/>
  <c r="N22" i="4" s="1"/>
  <c r="I21" i="4"/>
  <c r="I22" i="4" s="1"/>
  <c r="J21" i="4"/>
  <c r="J22" i="4" s="1"/>
  <c r="G21" i="4"/>
  <c r="G22" i="4" s="1"/>
  <c r="K21" i="4"/>
  <c r="K22" i="4" s="1"/>
  <c r="C21" i="4"/>
  <c r="C22" i="4" s="1"/>
  <c r="H21" i="4"/>
  <c r="H22" i="4" s="1"/>
  <c r="L21" i="4"/>
  <c r="L22" i="4" s="1"/>
  <c r="E21" i="4"/>
  <c r="E22" i="4" s="1"/>
</calcChain>
</file>

<file path=xl/sharedStrings.xml><?xml version="1.0" encoding="utf-8"?>
<sst xmlns="http://schemas.openxmlformats.org/spreadsheetml/2006/main" count="99" uniqueCount="67">
  <si>
    <t>EÜR Light für Kleinunternehmer</t>
  </si>
  <si>
    <t>Wofür ist diese Vorlage gedacht?</t>
  </si>
  <si>
    <t>Diese Excel-Vorlage hilft Kleinunternehmern dabei, Einnahmen und Ausgaben einfach zu erfassen und automatisch als EÜR zusammenzufassen.</t>
  </si>
  <si>
    <t>Die Datei ist bewusst schlank aufgebaut: keine Makros, keine Umsatzsteuer-Logik und keine unnötigen Zusatzblätter.</t>
  </si>
  <si>
    <t>So verwendest du die Datei</t>
  </si>
  <si>
    <t>1. Erfasse alle bezahlten Einnahmen im Blatt „Einn“.</t>
  </si>
  <si>
    <t>2. Erfasse alle bezahlten Ausgaben im Blatt „Ausg“ und wähle die passende Ausgaben-Art aus.</t>
  </si>
  <si>
    <t>3. Prüfe im Blatt „EÜR“ das gewünschte Jahr in Zelle D3.</t>
  </si>
  <si>
    <t>4. Dort siehst du automatisch die Monatswerte, Jahressummen und den Gewinn / Verlust.</t>
  </si>
  <si>
    <t>Hinweise</t>
  </si>
  <si>
    <t>• Einnahmen ohne Zahlungsdatum werden nicht in der EÜR berücksichtigt. Das kann für offene Rechnungen nützlich sein.</t>
  </si>
  <si>
    <t>• Die Vorlage bildet keine Umsatzsteuer, keine Abschreibungen und keine komplexen Sonderfälle ab.</t>
  </si>
  <si>
    <t>• Bitte nur Eingabedaten überschreiben; Formeln und Kategorien möglichst stehen lassen.</t>
  </si>
  <si>
    <t>• Empfohlen ist eine Datei pro Geschäftsjahr.</t>
  </si>
  <si>
    <t>Zahlungs Datum</t>
  </si>
  <si>
    <t>Betrag</t>
  </si>
  <si>
    <t>Buchungstext / Bemerkung</t>
  </si>
  <si>
    <t>Projekt Alpha – Anzahlung</t>
  </si>
  <si>
    <t>Hinweis:</t>
  </si>
  <si>
    <t>Wartungsvertrag Februar</t>
  </si>
  <si>
    <t>Betrag ohne Datum = offen / nicht in der EÜR</t>
  </si>
  <si>
    <t>Website-Relaunch</t>
  </si>
  <si>
    <t>Beratung Onboarding</t>
  </si>
  <si>
    <t>SEO-Paket</t>
  </si>
  <si>
    <t>Workshop Team Branding</t>
  </si>
  <si>
    <t>Design Sprint</t>
  </si>
  <si>
    <t>Projekt Beta – Schlusszahlung</t>
  </si>
  <si>
    <t>Offene Rechnung – noch nicht bezahlt</t>
  </si>
  <si>
    <t>Ausgaben-Art</t>
  </si>
  <si>
    <t>Ausgaben-Arten</t>
  </si>
  <si>
    <t>Freelancer Webentwicklung</t>
  </si>
  <si>
    <t>Bezogene Fremdleistungen</t>
  </si>
  <si>
    <t>Waren, Rohstoffe, Hilfsstoffe</t>
  </si>
  <si>
    <t>Instagram-Anzeigen Januar</t>
  </si>
  <si>
    <t>Werbekosten (z. B. Inserate, Werbespots, Plakate)</t>
  </si>
  <si>
    <t>Warenkauf für Testbestellungen</t>
  </si>
  <si>
    <t>Ausgaben für eigenes Personal</t>
  </si>
  <si>
    <t>Externe SSD</t>
  </si>
  <si>
    <t>Aufwendungen Geringwertige Wirtschaftsgüter</t>
  </si>
  <si>
    <t>Coworking April</t>
  </si>
  <si>
    <t>Aufwendungen für Geschäftsräume &amp; betriebl. genutzte Grundst.</t>
  </si>
  <si>
    <t>Internet &amp; Telefon Mai</t>
  </si>
  <si>
    <t>Telekommunikationskosten</t>
  </si>
  <si>
    <t>Bahnticket Kundentermin</t>
  </si>
  <si>
    <t>Fahrtkosten (ÖPNV, Bahn, Taxi, Flugzeug)</t>
  </si>
  <si>
    <t>Übernachtungs- und Reisenebenkosten bei Geschäftsreisen</t>
  </si>
  <si>
    <t>Hotel für Messebesuch</t>
  </si>
  <si>
    <t>Fortbildungskosten (ohne Reisekosten)</t>
  </si>
  <si>
    <t>Onlinekurs UX Design</t>
  </si>
  <si>
    <t>Rechts- &amp; Steuerberatung, Buchführung</t>
  </si>
  <si>
    <t>Steuerberatung Q2</t>
  </si>
  <si>
    <t>Miete/Leasing für bewegliche Wirtschaftsgüter (ohne Kraftfahrzeuge)</t>
  </si>
  <si>
    <t>Laptop-Leasing September</t>
  </si>
  <si>
    <t>Beiträge, Gebühren, Abgaben und Versicherungen</t>
  </si>
  <si>
    <t>IHK Beitrag</t>
  </si>
  <si>
    <t>Minijob Assistenz Oktober</t>
  </si>
  <si>
    <t>Kontoführungsgebühr</t>
  </si>
  <si>
    <t>Übrige unbeschränkt abziehbare Betriebsausgaben</t>
  </si>
  <si>
    <t>Jahr</t>
  </si>
  <si>
    <t>Bezeichnung</t>
  </si>
  <si>
    <t>Summe</t>
  </si>
  <si>
    <t>Betriebseinnahmen als umsatzsteuerlicher Kleinunternehmer</t>
  </si>
  <si>
    <t>Summe Betriebseinnahmen</t>
  </si>
  <si>
    <t>Summe Betriebsausgaben</t>
  </si>
  <si>
    <t>Gewinn / Verlust</t>
  </si>
  <si>
    <t>Beispieldaten sind eingetragen und können jederzeit überschrieben oder gelöscht werden.</t>
  </si>
  <si>
    <t>Zeile in
Anlage EÜR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</si>
</sst>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&quot;€&quot;;[Red]\(#,##0.00\ &quot;€&quot;\);\-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7"/>
      <name val="Calibri"/>
    </font>
    <font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D7E4EA"/>
      </patternFill>
    </fill>
    <fill>
      <patternFill patternType="solid">
        <fgColor rgb="FFE8EEF2"/>
      </patternFill>
    </fill>
    <fill>
      <patternFill patternType="solid">
        <fgColor rgb="FFFFFDEB"/>
      </patternFill>
    </fill>
    <fill>
      <patternFill patternType="solid">
        <fgColor rgb="FFEAF4F4"/>
      </patternFill>
    </fill>
  </fills>
  <borders count="2">
    <border>
      <left/>
      <right/>
      <top/>
      <bottom/>
      <diagonal/>
    </border>
    <border>
      <left style="thin">
        <color rgb="FF9EAFB8"/>
      </left>
      <right style="thin">
        <color rgb="FF9EAFB8"/>
      </right>
      <top style="thin">
        <color rgb="FF9EAFB8"/>
      </top>
      <bottom style="thin">
        <color rgb="FF9EAFB8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164" fontId="0" fillId="4" borderId="1" xfId="0" applyNumberFormat="1" applyFill="1" applyBorder="1" applyAlignment="1">
      <alignment vertical="center"/>
    </xf>
    <xf numFmtId="165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3" fillId="5" borderId="0" xfId="0" applyFont="1" applyFill="1"/>
    <xf numFmtId="0" fontId="0" fillId="7" borderId="0" xfId="0" applyFill="1"/>
    <xf numFmtId="0" fontId="0" fillId="6" borderId="0" xfId="0" applyFill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65" fontId="0" fillId="6" borderId="1" xfId="0" applyNumberForma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165" fontId="3" fillId="5" borderId="1" xfId="0" applyNumberFormat="1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 wrapText="1"/>
    </xf>
    <xf numFmtId="165" fontId="3" fillId="8" borderId="1" xfId="0" applyNumberFormat="1" applyFont="1" applyFill="1" applyBorder="1" applyAlignment="1">
      <alignment vertical="center"/>
    </xf>
    <xf numFmtId="0" fontId="0" fillId="0" borderId="0" xfId="0" applyAlignment="1">
      <alignment vertical="top" wrapText="1"/>
    </xf>
    <xf numFmtId="0" fontId="0" fillId="0" borderId="0" xfId="0"/>
    <xf numFmtId="0" fontId="2" fillId="3" borderId="0" xfId="0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0" fillId="6" borderId="0" xfId="0" applyFill="1" applyAlignment="1">
      <alignment wrapText="1"/>
    </xf>
    <xf numFmtId="0" fontId="4" fillId="5" borderId="0" xfId="0" applyFont="1" applyFill="1"/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3"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457200</xdr:colOff>
      <xdr:row>40</xdr:row>
      <xdr:rowOff>85725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11128A45-71FC-3B6D-8AC2-740BD0582DFD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inn" displayName="tblEinn" ref="A1:C150">
  <autoFilter ref="A1:C150" xr:uid="{00000000-0009-0000-0100-000001000000}"/>
  <tableColumns count="3">
    <tableColumn id="1" xr3:uid="{00000000-0010-0000-0000-000001000000}" name="Zahlungs Datum"/>
    <tableColumn id="2" xr3:uid="{00000000-0010-0000-0000-000002000000}" name="Betrag"/>
    <tableColumn id="3" xr3:uid="{00000000-0010-0000-0000-000003000000}" name="Buchungstext / Bemerkung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Ausg" displayName="tblAusg" ref="A1:D150">
  <autoFilter ref="A1:D150" xr:uid="{00000000-0009-0000-0100-000002000000}"/>
  <tableColumns count="4">
    <tableColumn id="1" xr3:uid="{00000000-0010-0000-0100-000001000000}" name="Zahlungs Datum"/>
    <tableColumn id="2" xr3:uid="{00000000-0010-0000-0100-000002000000}" name="Betrag"/>
    <tableColumn id="3" xr3:uid="{00000000-0010-0000-0100-000003000000}" name="Buchungstext / Bemerkung"/>
    <tableColumn id="4" xr3:uid="{00000000-0010-0000-0100-000004000000}" name="Ausgaben-Art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showGridLines="0" workbookViewId="0">
      <selection activeCell="I5" sqref="I5"/>
    </sheetView>
  </sheetViews>
  <sheetFormatPr baseColWidth="10" defaultColWidth="9.140625" defaultRowHeight="15" x14ac:dyDescent="0.25"/>
  <cols>
    <col min="1" max="6" width="20" customWidth="1"/>
  </cols>
  <sheetData>
    <row r="1" spans="1:6" ht="24.75" customHeight="1" x14ac:dyDescent="0.25">
      <c r="A1" s="24" t="s">
        <v>0</v>
      </c>
      <c r="B1" s="22"/>
      <c r="C1" s="22"/>
      <c r="D1" s="22"/>
      <c r="E1" s="22"/>
      <c r="F1" s="22"/>
    </row>
    <row r="2" spans="1:6" ht="21.95" customHeight="1" x14ac:dyDescent="0.25">
      <c r="A2" s="1"/>
      <c r="B2" s="1"/>
      <c r="C2" s="1"/>
      <c r="D2" s="1"/>
      <c r="E2" s="1"/>
      <c r="F2" s="1"/>
    </row>
    <row r="3" spans="1:6" ht="21.95" customHeight="1" x14ac:dyDescent="0.25">
      <c r="A3" s="23" t="s">
        <v>1</v>
      </c>
      <c r="B3" s="22"/>
      <c r="C3" s="22"/>
      <c r="D3" s="22"/>
      <c r="E3" s="22"/>
      <c r="F3" s="22"/>
    </row>
    <row r="4" spans="1:6" ht="30" customHeight="1" x14ac:dyDescent="0.25">
      <c r="A4" s="21" t="s">
        <v>2</v>
      </c>
      <c r="B4" s="22"/>
      <c r="C4" s="22"/>
      <c r="D4" s="22"/>
      <c r="E4" s="22"/>
      <c r="F4" s="22"/>
    </row>
    <row r="5" spans="1:6" ht="30" customHeight="1" x14ac:dyDescent="0.25">
      <c r="A5" s="21" t="s">
        <v>3</v>
      </c>
      <c r="B5" s="22"/>
      <c r="C5" s="22"/>
      <c r="D5" s="22"/>
      <c r="E5" s="22"/>
      <c r="F5" s="22"/>
    </row>
    <row r="6" spans="1:6" ht="21.95" customHeight="1" x14ac:dyDescent="0.25">
      <c r="A6" s="1"/>
      <c r="B6" s="1"/>
      <c r="C6" s="1"/>
      <c r="D6" s="1"/>
      <c r="E6" s="1"/>
      <c r="F6" s="1"/>
    </row>
    <row r="7" spans="1:6" ht="21.95" customHeight="1" x14ac:dyDescent="0.25">
      <c r="A7" s="23" t="s">
        <v>4</v>
      </c>
      <c r="B7" s="22"/>
      <c r="C7" s="22"/>
      <c r="D7" s="22"/>
      <c r="E7" s="22"/>
      <c r="F7" s="22"/>
    </row>
    <row r="8" spans="1:6" ht="30" customHeight="1" x14ac:dyDescent="0.25">
      <c r="A8" s="21" t="s">
        <v>5</v>
      </c>
      <c r="B8" s="22"/>
      <c r="C8" s="22"/>
      <c r="D8" s="22"/>
      <c r="E8" s="22"/>
      <c r="F8" s="22"/>
    </row>
    <row r="9" spans="1:6" ht="30" customHeight="1" x14ac:dyDescent="0.25">
      <c r="A9" s="21" t="s">
        <v>6</v>
      </c>
      <c r="B9" s="22"/>
      <c r="C9" s="22"/>
      <c r="D9" s="22"/>
      <c r="E9" s="22"/>
      <c r="F9" s="22"/>
    </row>
    <row r="10" spans="1:6" ht="30" customHeight="1" x14ac:dyDescent="0.25">
      <c r="A10" s="21" t="s">
        <v>7</v>
      </c>
      <c r="B10" s="22"/>
      <c r="C10" s="22"/>
      <c r="D10" s="22"/>
      <c r="E10" s="22"/>
      <c r="F10" s="22"/>
    </row>
    <row r="11" spans="1:6" ht="30" customHeight="1" x14ac:dyDescent="0.25">
      <c r="A11" s="21" t="s">
        <v>8</v>
      </c>
      <c r="B11" s="22"/>
      <c r="C11" s="22"/>
      <c r="D11" s="22"/>
      <c r="E11" s="22"/>
      <c r="F11" s="22"/>
    </row>
    <row r="12" spans="1:6" ht="21.95" customHeight="1" x14ac:dyDescent="0.25">
      <c r="A12" s="1"/>
      <c r="B12" s="1"/>
      <c r="C12" s="1"/>
      <c r="D12" s="1"/>
      <c r="E12" s="1"/>
      <c r="F12" s="1"/>
    </row>
    <row r="13" spans="1:6" ht="21.95" customHeight="1" x14ac:dyDescent="0.25">
      <c r="A13" s="1"/>
      <c r="B13" s="1"/>
      <c r="C13" s="1"/>
      <c r="D13" s="1"/>
      <c r="E13" s="1"/>
      <c r="F13" s="1"/>
    </row>
    <row r="14" spans="1:6" ht="21.95" customHeight="1" x14ac:dyDescent="0.25">
      <c r="A14" s="23" t="s">
        <v>9</v>
      </c>
      <c r="B14" s="22"/>
      <c r="C14" s="22"/>
      <c r="D14" s="22"/>
      <c r="E14" s="22"/>
      <c r="F14" s="22"/>
    </row>
    <row r="15" spans="1:6" ht="30" customHeight="1" x14ac:dyDescent="0.25">
      <c r="A15" s="21" t="s">
        <v>10</v>
      </c>
      <c r="B15" s="22"/>
      <c r="C15" s="22"/>
      <c r="D15" s="22"/>
      <c r="E15" s="22"/>
      <c r="F15" s="22"/>
    </row>
    <row r="16" spans="1:6" ht="30" customHeight="1" x14ac:dyDescent="0.25">
      <c r="A16" s="21" t="s">
        <v>11</v>
      </c>
      <c r="B16" s="22"/>
      <c r="C16" s="22"/>
      <c r="D16" s="22"/>
      <c r="E16" s="22"/>
      <c r="F16" s="22"/>
    </row>
    <row r="17" spans="1:6" ht="30" customHeight="1" x14ac:dyDescent="0.25">
      <c r="A17" s="21" t="s">
        <v>12</v>
      </c>
      <c r="B17" s="22"/>
      <c r="C17" s="22"/>
      <c r="D17" s="22"/>
      <c r="E17" s="22"/>
      <c r="F17" s="22"/>
    </row>
    <row r="18" spans="1:6" ht="30" customHeight="1" x14ac:dyDescent="0.25">
      <c r="A18" s="21" t="s">
        <v>13</v>
      </c>
      <c r="B18" s="22"/>
      <c r="C18" s="22"/>
      <c r="D18" s="22"/>
      <c r="E18" s="22"/>
      <c r="F18" s="22"/>
    </row>
    <row r="19" spans="1:6" ht="21.95" customHeight="1" x14ac:dyDescent="0.25">
      <c r="A19" s="1"/>
      <c r="B19" s="1"/>
      <c r="C19" s="1"/>
      <c r="D19" s="1"/>
      <c r="E19" s="1"/>
      <c r="F19" s="1"/>
    </row>
    <row r="20" spans="1:6" ht="21.95" customHeight="1" x14ac:dyDescent="0.25">
      <c r="A20" s="1"/>
      <c r="B20" s="1"/>
      <c r="C20" s="1"/>
      <c r="D20" s="1"/>
      <c r="E20" s="1"/>
      <c r="F20" s="1"/>
    </row>
    <row r="21" spans="1:6" ht="21.95" customHeight="1" x14ac:dyDescent="0.25">
      <c r="A21" s="1"/>
      <c r="B21" s="1"/>
      <c r="C21" s="1"/>
      <c r="D21" s="1"/>
      <c r="E21" s="1"/>
      <c r="F21" s="1"/>
    </row>
    <row r="22" spans="1:6" ht="21.95" customHeight="1" x14ac:dyDescent="0.25">
      <c r="A22" s="1"/>
      <c r="B22" s="1"/>
      <c r="C22" s="1"/>
      <c r="D22" s="1"/>
      <c r="E22" s="1"/>
      <c r="F22" s="1"/>
    </row>
  </sheetData>
  <mergeCells count="14">
    <mergeCell ref="A17:F17"/>
    <mergeCell ref="A18:F18"/>
    <mergeCell ref="A4:F4"/>
    <mergeCell ref="A3:F3"/>
    <mergeCell ref="A15:F15"/>
    <mergeCell ref="A7:F7"/>
    <mergeCell ref="A16:F16"/>
    <mergeCell ref="A11:F11"/>
    <mergeCell ref="A10:F10"/>
    <mergeCell ref="A14:F14"/>
    <mergeCell ref="A1:F1"/>
    <mergeCell ref="A5:F5"/>
    <mergeCell ref="A9:F9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0"/>
  <sheetViews>
    <sheetView workbookViewId="0">
      <selection activeCell="A2" sqref="A2:A9"/>
    </sheetView>
  </sheetViews>
  <sheetFormatPr baseColWidth="10" defaultColWidth="9.140625" defaultRowHeight="15" x14ac:dyDescent="0.25"/>
  <cols>
    <col min="1" max="1" width="16" customWidth="1"/>
    <col min="2" max="2" width="14" customWidth="1"/>
    <col min="3" max="3" width="55" customWidth="1"/>
    <col min="5" max="5" width="16" customWidth="1"/>
    <col min="6" max="6" width="22" customWidth="1"/>
  </cols>
  <sheetData>
    <row r="1" spans="1:6" ht="33.950000000000003" customHeight="1" x14ac:dyDescent="0.25">
      <c r="A1" s="2" t="s">
        <v>14</v>
      </c>
      <c r="B1" s="2" t="s">
        <v>15</v>
      </c>
      <c r="C1" s="2" t="s">
        <v>16</v>
      </c>
    </row>
    <row r="2" spans="1:6" x14ac:dyDescent="0.25">
      <c r="A2" s="3">
        <v>46037</v>
      </c>
      <c r="B2" s="4">
        <v>1200</v>
      </c>
      <c r="C2" s="5" t="s">
        <v>17</v>
      </c>
      <c r="E2" s="6" t="s">
        <v>18</v>
      </c>
    </row>
    <row r="3" spans="1:6" x14ac:dyDescent="0.25">
      <c r="A3" s="3">
        <v>46067</v>
      </c>
      <c r="B3" s="4">
        <v>850</v>
      </c>
      <c r="C3" s="5" t="s">
        <v>19</v>
      </c>
      <c r="E3" s="25" t="s">
        <v>20</v>
      </c>
      <c r="F3" s="22"/>
    </row>
    <row r="4" spans="1:6" x14ac:dyDescent="0.25">
      <c r="A4" s="3">
        <v>46091</v>
      </c>
      <c r="B4" s="4">
        <v>2400</v>
      </c>
      <c r="C4" s="5" t="s">
        <v>21</v>
      </c>
      <c r="E4" s="22"/>
      <c r="F4" s="22"/>
    </row>
    <row r="5" spans="1:6" x14ac:dyDescent="0.25">
      <c r="A5" s="3">
        <v>46137</v>
      </c>
      <c r="B5" s="4">
        <v>650</v>
      </c>
      <c r="C5" s="5" t="s">
        <v>22</v>
      </c>
    </row>
    <row r="6" spans="1:6" x14ac:dyDescent="0.25">
      <c r="A6" s="3">
        <v>46154</v>
      </c>
      <c r="B6" s="4">
        <v>980</v>
      </c>
      <c r="C6" s="5" t="s">
        <v>23</v>
      </c>
    </row>
    <row r="7" spans="1:6" x14ac:dyDescent="0.25">
      <c r="A7" s="3">
        <v>46210</v>
      </c>
      <c r="B7" s="4">
        <v>1800</v>
      </c>
      <c r="C7" s="5" t="s">
        <v>24</v>
      </c>
    </row>
    <row r="8" spans="1:6" x14ac:dyDescent="0.25">
      <c r="A8" s="3">
        <v>46283</v>
      </c>
      <c r="B8" s="4">
        <v>1400</v>
      </c>
      <c r="C8" s="5" t="s">
        <v>25</v>
      </c>
    </row>
    <row r="9" spans="1:6" x14ac:dyDescent="0.25">
      <c r="A9" s="3">
        <v>46332</v>
      </c>
      <c r="B9" s="4">
        <v>2200</v>
      </c>
      <c r="C9" s="5" t="s">
        <v>26</v>
      </c>
    </row>
    <row r="10" spans="1:6" x14ac:dyDescent="0.25">
      <c r="A10" s="3"/>
      <c r="B10" s="4">
        <v>950</v>
      </c>
      <c r="C10" s="5" t="s">
        <v>27</v>
      </c>
    </row>
    <row r="11" spans="1:6" x14ac:dyDescent="0.25">
      <c r="A11" s="3"/>
      <c r="B11" s="4"/>
      <c r="C11" s="5"/>
    </row>
    <row r="12" spans="1:6" x14ac:dyDescent="0.25">
      <c r="A12" s="3"/>
      <c r="B12" s="4"/>
      <c r="C12" s="5"/>
    </row>
    <row r="13" spans="1:6" x14ac:dyDescent="0.25">
      <c r="A13" s="3"/>
      <c r="B13" s="4"/>
      <c r="C13" s="5"/>
    </row>
    <row r="14" spans="1:6" x14ac:dyDescent="0.25">
      <c r="A14" s="3"/>
      <c r="B14" s="4"/>
      <c r="C14" s="5"/>
    </row>
    <row r="15" spans="1:6" x14ac:dyDescent="0.25">
      <c r="A15" s="3"/>
      <c r="B15" s="4"/>
      <c r="C15" s="5"/>
    </row>
    <row r="16" spans="1:6" x14ac:dyDescent="0.25">
      <c r="A16" s="3"/>
      <c r="B16" s="4"/>
      <c r="C16" s="5"/>
    </row>
    <row r="17" spans="1:3" x14ac:dyDescent="0.25">
      <c r="A17" s="3"/>
      <c r="B17" s="4"/>
      <c r="C17" s="5"/>
    </row>
    <row r="18" spans="1:3" x14ac:dyDescent="0.25">
      <c r="A18" s="3"/>
      <c r="B18" s="4"/>
      <c r="C18" s="5"/>
    </row>
    <row r="19" spans="1:3" x14ac:dyDescent="0.25">
      <c r="A19" s="3"/>
      <c r="B19" s="4"/>
      <c r="C19" s="5"/>
    </row>
    <row r="20" spans="1:3" x14ac:dyDescent="0.25">
      <c r="A20" s="3"/>
      <c r="B20" s="4"/>
      <c r="C20" s="5"/>
    </row>
    <row r="21" spans="1:3" x14ac:dyDescent="0.25">
      <c r="A21" s="3"/>
      <c r="B21" s="4"/>
      <c r="C21" s="5"/>
    </row>
    <row r="22" spans="1:3" x14ac:dyDescent="0.25">
      <c r="A22" s="3"/>
      <c r="B22" s="4"/>
      <c r="C22" s="5"/>
    </row>
    <row r="23" spans="1:3" x14ac:dyDescent="0.25">
      <c r="A23" s="3"/>
      <c r="B23" s="4"/>
      <c r="C23" s="5"/>
    </row>
    <row r="24" spans="1:3" x14ac:dyDescent="0.25">
      <c r="A24" s="3"/>
      <c r="B24" s="4"/>
      <c r="C24" s="5"/>
    </row>
    <row r="25" spans="1:3" x14ac:dyDescent="0.25">
      <c r="A25" s="3"/>
      <c r="B25" s="4"/>
      <c r="C25" s="5"/>
    </row>
    <row r="26" spans="1:3" x14ac:dyDescent="0.25">
      <c r="A26" s="3"/>
      <c r="B26" s="4"/>
      <c r="C26" s="5"/>
    </row>
    <row r="27" spans="1:3" x14ac:dyDescent="0.25">
      <c r="A27" s="3"/>
      <c r="B27" s="4"/>
      <c r="C27" s="5"/>
    </row>
    <row r="28" spans="1:3" x14ac:dyDescent="0.25">
      <c r="A28" s="3"/>
      <c r="B28" s="4"/>
      <c r="C28" s="5"/>
    </row>
    <row r="29" spans="1:3" x14ac:dyDescent="0.25">
      <c r="A29" s="3"/>
      <c r="B29" s="4"/>
      <c r="C29" s="5"/>
    </row>
    <row r="30" spans="1:3" x14ac:dyDescent="0.25">
      <c r="A30" s="3"/>
      <c r="B30" s="4"/>
      <c r="C30" s="5"/>
    </row>
    <row r="31" spans="1:3" x14ac:dyDescent="0.25">
      <c r="A31" s="3"/>
      <c r="B31" s="4"/>
      <c r="C31" s="5"/>
    </row>
    <row r="32" spans="1:3" x14ac:dyDescent="0.25">
      <c r="A32" s="3"/>
      <c r="B32" s="4"/>
      <c r="C32" s="5"/>
    </row>
    <row r="33" spans="1:3" x14ac:dyDescent="0.25">
      <c r="A33" s="3"/>
      <c r="B33" s="4"/>
      <c r="C33" s="5"/>
    </row>
    <row r="34" spans="1:3" x14ac:dyDescent="0.25">
      <c r="A34" s="3"/>
      <c r="B34" s="4"/>
      <c r="C34" s="5"/>
    </row>
    <row r="35" spans="1:3" x14ac:dyDescent="0.25">
      <c r="A35" s="3"/>
      <c r="B35" s="4"/>
      <c r="C35" s="5"/>
    </row>
    <row r="36" spans="1:3" x14ac:dyDescent="0.25">
      <c r="A36" s="3"/>
      <c r="B36" s="4"/>
      <c r="C36" s="5"/>
    </row>
    <row r="37" spans="1:3" x14ac:dyDescent="0.25">
      <c r="A37" s="3"/>
      <c r="B37" s="4"/>
      <c r="C37" s="5"/>
    </row>
    <row r="38" spans="1:3" x14ac:dyDescent="0.25">
      <c r="A38" s="3"/>
      <c r="B38" s="4"/>
      <c r="C38" s="5"/>
    </row>
    <row r="39" spans="1:3" x14ac:dyDescent="0.25">
      <c r="A39" s="3"/>
      <c r="B39" s="4"/>
      <c r="C39" s="5"/>
    </row>
    <row r="40" spans="1:3" x14ac:dyDescent="0.25">
      <c r="A40" s="3"/>
      <c r="B40" s="4"/>
      <c r="C40" s="5"/>
    </row>
    <row r="41" spans="1:3" x14ac:dyDescent="0.25">
      <c r="A41" s="3"/>
      <c r="B41" s="4"/>
      <c r="C41" s="5"/>
    </row>
    <row r="42" spans="1:3" x14ac:dyDescent="0.25">
      <c r="A42" s="3"/>
      <c r="B42" s="4"/>
      <c r="C42" s="5"/>
    </row>
    <row r="43" spans="1:3" x14ac:dyDescent="0.25">
      <c r="A43" s="3"/>
      <c r="B43" s="4"/>
      <c r="C43" s="5"/>
    </row>
    <row r="44" spans="1:3" x14ac:dyDescent="0.25">
      <c r="A44" s="3"/>
      <c r="B44" s="4"/>
      <c r="C44" s="5"/>
    </row>
    <row r="45" spans="1:3" x14ac:dyDescent="0.25">
      <c r="A45" s="3"/>
      <c r="B45" s="4"/>
      <c r="C45" s="5"/>
    </row>
    <row r="46" spans="1:3" x14ac:dyDescent="0.25">
      <c r="A46" s="3"/>
      <c r="B46" s="4"/>
      <c r="C46" s="5"/>
    </row>
    <row r="47" spans="1:3" x14ac:dyDescent="0.25">
      <c r="A47" s="3"/>
      <c r="B47" s="4"/>
      <c r="C47" s="5"/>
    </row>
    <row r="48" spans="1:3" x14ac:dyDescent="0.25">
      <c r="A48" s="3"/>
      <c r="B48" s="4"/>
      <c r="C48" s="5"/>
    </row>
    <row r="49" spans="1:3" x14ac:dyDescent="0.25">
      <c r="A49" s="3"/>
      <c r="B49" s="4"/>
      <c r="C49" s="5"/>
    </row>
    <row r="50" spans="1:3" x14ac:dyDescent="0.25">
      <c r="A50" s="3"/>
      <c r="B50" s="4"/>
      <c r="C50" s="5"/>
    </row>
    <row r="51" spans="1:3" x14ac:dyDescent="0.25">
      <c r="A51" s="3"/>
      <c r="B51" s="4"/>
      <c r="C51" s="5"/>
    </row>
    <row r="52" spans="1:3" x14ac:dyDescent="0.25">
      <c r="A52" s="3"/>
      <c r="B52" s="4"/>
      <c r="C52" s="5"/>
    </row>
    <row r="53" spans="1:3" x14ac:dyDescent="0.25">
      <c r="A53" s="3"/>
      <c r="B53" s="4"/>
      <c r="C53" s="5"/>
    </row>
    <row r="54" spans="1:3" x14ac:dyDescent="0.25">
      <c r="A54" s="3"/>
      <c r="B54" s="4"/>
      <c r="C54" s="5"/>
    </row>
    <row r="55" spans="1:3" x14ac:dyDescent="0.25">
      <c r="A55" s="3"/>
      <c r="B55" s="4"/>
      <c r="C55" s="5"/>
    </row>
    <row r="56" spans="1:3" x14ac:dyDescent="0.25">
      <c r="A56" s="3"/>
      <c r="B56" s="4"/>
      <c r="C56" s="5"/>
    </row>
    <row r="57" spans="1:3" x14ac:dyDescent="0.25">
      <c r="A57" s="3"/>
      <c r="B57" s="4"/>
      <c r="C57" s="5"/>
    </row>
    <row r="58" spans="1:3" x14ac:dyDescent="0.25">
      <c r="A58" s="3"/>
      <c r="B58" s="4"/>
      <c r="C58" s="5"/>
    </row>
    <row r="59" spans="1:3" x14ac:dyDescent="0.25">
      <c r="A59" s="3"/>
      <c r="B59" s="4"/>
      <c r="C59" s="5"/>
    </row>
    <row r="60" spans="1:3" x14ac:dyDescent="0.25">
      <c r="A60" s="3"/>
      <c r="B60" s="4"/>
      <c r="C60" s="5"/>
    </row>
    <row r="61" spans="1:3" x14ac:dyDescent="0.25">
      <c r="A61" s="3"/>
      <c r="B61" s="4"/>
      <c r="C61" s="5"/>
    </row>
    <row r="62" spans="1:3" x14ac:dyDescent="0.25">
      <c r="A62" s="3"/>
      <c r="B62" s="4"/>
      <c r="C62" s="5"/>
    </row>
    <row r="63" spans="1:3" x14ac:dyDescent="0.25">
      <c r="A63" s="3"/>
      <c r="B63" s="4"/>
      <c r="C63" s="5"/>
    </row>
    <row r="64" spans="1:3" x14ac:dyDescent="0.25">
      <c r="A64" s="3"/>
      <c r="B64" s="4"/>
      <c r="C64" s="5"/>
    </row>
    <row r="65" spans="1:3" x14ac:dyDescent="0.25">
      <c r="A65" s="3"/>
      <c r="B65" s="4"/>
      <c r="C65" s="5"/>
    </row>
    <row r="66" spans="1:3" x14ac:dyDescent="0.25">
      <c r="A66" s="3"/>
      <c r="B66" s="4"/>
      <c r="C66" s="5"/>
    </row>
    <row r="67" spans="1:3" x14ac:dyDescent="0.25">
      <c r="A67" s="3"/>
      <c r="B67" s="4"/>
      <c r="C67" s="5"/>
    </row>
    <row r="68" spans="1:3" x14ac:dyDescent="0.25">
      <c r="A68" s="3"/>
      <c r="B68" s="4"/>
      <c r="C68" s="5"/>
    </row>
    <row r="69" spans="1:3" x14ac:dyDescent="0.25">
      <c r="A69" s="3"/>
      <c r="B69" s="4"/>
      <c r="C69" s="5"/>
    </row>
    <row r="70" spans="1:3" x14ac:dyDescent="0.25">
      <c r="A70" s="3"/>
      <c r="B70" s="4"/>
      <c r="C70" s="5"/>
    </row>
    <row r="71" spans="1:3" x14ac:dyDescent="0.25">
      <c r="A71" s="3"/>
      <c r="B71" s="4"/>
      <c r="C71" s="5"/>
    </row>
    <row r="72" spans="1:3" x14ac:dyDescent="0.25">
      <c r="A72" s="3"/>
      <c r="B72" s="4"/>
      <c r="C72" s="5"/>
    </row>
    <row r="73" spans="1:3" x14ac:dyDescent="0.25">
      <c r="A73" s="3"/>
      <c r="B73" s="4"/>
      <c r="C73" s="5"/>
    </row>
    <row r="74" spans="1:3" x14ac:dyDescent="0.25">
      <c r="A74" s="3"/>
      <c r="B74" s="4"/>
      <c r="C74" s="5"/>
    </row>
    <row r="75" spans="1:3" x14ac:dyDescent="0.25">
      <c r="A75" s="3"/>
      <c r="B75" s="4"/>
      <c r="C75" s="5"/>
    </row>
    <row r="76" spans="1:3" x14ac:dyDescent="0.25">
      <c r="A76" s="3"/>
      <c r="B76" s="4"/>
      <c r="C76" s="5"/>
    </row>
    <row r="77" spans="1:3" x14ac:dyDescent="0.25">
      <c r="A77" s="3"/>
      <c r="B77" s="4"/>
      <c r="C77" s="5"/>
    </row>
    <row r="78" spans="1:3" x14ac:dyDescent="0.25">
      <c r="A78" s="3"/>
      <c r="B78" s="4"/>
      <c r="C78" s="5"/>
    </row>
    <row r="79" spans="1:3" x14ac:dyDescent="0.25">
      <c r="A79" s="3"/>
      <c r="B79" s="4"/>
      <c r="C79" s="5"/>
    </row>
    <row r="80" spans="1:3" x14ac:dyDescent="0.25">
      <c r="A80" s="3"/>
      <c r="B80" s="4"/>
      <c r="C80" s="5"/>
    </row>
    <row r="81" spans="1:3" x14ac:dyDescent="0.25">
      <c r="A81" s="3"/>
      <c r="B81" s="4"/>
      <c r="C81" s="5"/>
    </row>
    <row r="82" spans="1:3" x14ac:dyDescent="0.25">
      <c r="A82" s="3"/>
      <c r="B82" s="4"/>
      <c r="C82" s="5"/>
    </row>
    <row r="83" spans="1:3" x14ac:dyDescent="0.25">
      <c r="A83" s="3"/>
      <c r="B83" s="4"/>
      <c r="C83" s="5"/>
    </row>
    <row r="84" spans="1:3" x14ac:dyDescent="0.25">
      <c r="A84" s="3"/>
      <c r="B84" s="4"/>
      <c r="C84" s="5"/>
    </row>
    <row r="85" spans="1:3" x14ac:dyDescent="0.25">
      <c r="A85" s="3"/>
      <c r="B85" s="4"/>
      <c r="C85" s="5"/>
    </row>
    <row r="86" spans="1:3" x14ac:dyDescent="0.25">
      <c r="A86" s="3"/>
      <c r="B86" s="4"/>
      <c r="C86" s="5"/>
    </row>
    <row r="87" spans="1:3" x14ac:dyDescent="0.25">
      <c r="A87" s="3"/>
      <c r="B87" s="4"/>
      <c r="C87" s="5"/>
    </row>
    <row r="88" spans="1:3" x14ac:dyDescent="0.25">
      <c r="A88" s="3"/>
      <c r="B88" s="4"/>
      <c r="C88" s="5"/>
    </row>
    <row r="89" spans="1:3" x14ac:dyDescent="0.25">
      <c r="A89" s="3"/>
      <c r="B89" s="4"/>
      <c r="C89" s="5"/>
    </row>
    <row r="90" spans="1:3" x14ac:dyDescent="0.25">
      <c r="A90" s="3"/>
      <c r="B90" s="4"/>
      <c r="C90" s="5"/>
    </row>
    <row r="91" spans="1:3" x14ac:dyDescent="0.25">
      <c r="A91" s="3"/>
      <c r="B91" s="4"/>
      <c r="C91" s="5"/>
    </row>
    <row r="92" spans="1:3" x14ac:dyDescent="0.25">
      <c r="A92" s="3"/>
      <c r="B92" s="4"/>
      <c r="C92" s="5"/>
    </row>
    <row r="93" spans="1:3" x14ac:dyDescent="0.25">
      <c r="A93" s="3"/>
      <c r="B93" s="4"/>
      <c r="C93" s="5"/>
    </row>
    <row r="94" spans="1:3" x14ac:dyDescent="0.25">
      <c r="A94" s="3"/>
      <c r="B94" s="4"/>
      <c r="C94" s="5"/>
    </row>
    <row r="95" spans="1:3" x14ac:dyDescent="0.25">
      <c r="A95" s="3"/>
      <c r="B95" s="4"/>
      <c r="C95" s="5"/>
    </row>
    <row r="96" spans="1:3" x14ac:dyDescent="0.25">
      <c r="A96" s="3"/>
      <c r="B96" s="4"/>
      <c r="C96" s="5"/>
    </row>
    <row r="97" spans="1:3" x14ac:dyDescent="0.25">
      <c r="A97" s="3"/>
      <c r="B97" s="4"/>
      <c r="C97" s="5"/>
    </row>
    <row r="98" spans="1:3" x14ac:dyDescent="0.25">
      <c r="A98" s="3"/>
      <c r="B98" s="4"/>
      <c r="C98" s="5"/>
    </row>
    <row r="99" spans="1:3" x14ac:dyDescent="0.25">
      <c r="A99" s="3"/>
      <c r="B99" s="4"/>
      <c r="C99" s="5"/>
    </row>
    <row r="100" spans="1:3" x14ac:dyDescent="0.25">
      <c r="A100" s="3"/>
      <c r="B100" s="4"/>
      <c r="C100" s="5"/>
    </row>
    <row r="101" spans="1:3" x14ac:dyDescent="0.25">
      <c r="A101" s="3"/>
      <c r="B101" s="4"/>
      <c r="C101" s="5"/>
    </row>
    <row r="102" spans="1:3" x14ac:dyDescent="0.25">
      <c r="A102" s="3"/>
      <c r="B102" s="4"/>
      <c r="C102" s="5"/>
    </row>
    <row r="103" spans="1:3" x14ac:dyDescent="0.25">
      <c r="A103" s="3"/>
      <c r="B103" s="4"/>
      <c r="C103" s="5"/>
    </row>
    <row r="104" spans="1:3" x14ac:dyDescent="0.25">
      <c r="A104" s="3"/>
      <c r="B104" s="4"/>
      <c r="C104" s="5"/>
    </row>
    <row r="105" spans="1:3" x14ac:dyDescent="0.25">
      <c r="A105" s="3"/>
      <c r="B105" s="4"/>
      <c r="C105" s="5"/>
    </row>
    <row r="106" spans="1:3" x14ac:dyDescent="0.25">
      <c r="A106" s="3"/>
      <c r="B106" s="4"/>
      <c r="C106" s="5"/>
    </row>
    <row r="107" spans="1:3" x14ac:dyDescent="0.25">
      <c r="A107" s="3"/>
      <c r="B107" s="4"/>
      <c r="C107" s="5"/>
    </row>
    <row r="108" spans="1:3" x14ac:dyDescent="0.25">
      <c r="A108" s="3"/>
      <c r="B108" s="4"/>
      <c r="C108" s="5"/>
    </row>
    <row r="109" spans="1:3" x14ac:dyDescent="0.25">
      <c r="A109" s="3"/>
      <c r="B109" s="4"/>
      <c r="C109" s="5"/>
    </row>
    <row r="110" spans="1:3" x14ac:dyDescent="0.25">
      <c r="A110" s="3"/>
      <c r="B110" s="4"/>
      <c r="C110" s="5"/>
    </row>
    <row r="111" spans="1:3" x14ac:dyDescent="0.25">
      <c r="A111" s="3"/>
      <c r="B111" s="4"/>
      <c r="C111" s="5"/>
    </row>
    <row r="112" spans="1:3" x14ac:dyDescent="0.25">
      <c r="A112" s="3"/>
      <c r="B112" s="4"/>
      <c r="C112" s="5"/>
    </row>
    <row r="113" spans="1:3" x14ac:dyDescent="0.25">
      <c r="A113" s="3"/>
      <c r="B113" s="4"/>
      <c r="C113" s="5"/>
    </row>
    <row r="114" spans="1:3" x14ac:dyDescent="0.25">
      <c r="A114" s="3"/>
      <c r="B114" s="4"/>
      <c r="C114" s="5"/>
    </row>
    <row r="115" spans="1:3" x14ac:dyDescent="0.25">
      <c r="A115" s="3"/>
      <c r="B115" s="4"/>
      <c r="C115" s="5"/>
    </row>
    <row r="116" spans="1:3" x14ac:dyDescent="0.25">
      <c r="A116" s="3"/>
      <c r="B116" s="4"/>
      <c r="C116" s="5"/>
    </row>
    <row r="117" spans="1:3" x14ac:dyDescent="0.25">
      <c r="A117" s="3"/>
      <c r="B117" s="4"/>
      <c r="C117" s="5"/>
    </row>
    <row r="118" spans="1:3" x14ac:dyDescent="0.25">
      <c r="A118" s="3"/>
      <c r="B118" s="4"/>
      <c r="C118" s="5"/>
    </row>
    <row r="119" spans="1:3" x14ac:dyDescent="0.25">
      <c r="A119" s="3"/>
      <c r="B119" s="4"/>
      <c r="C119" s="5"/>
    </row>
    <row r="120" spans="1:3" x14ac:dyDescent="0.25">
      <c r="A120" s="3"/>
      <c r="B120" s="4"/>
      <c r="C120" s="5"/>
    </row>
    <row r="121" spans="1:3" x14ac:dyDescent="0.25">
      <c r="A121" s="3"/>
      <c r="B121" s="4"/>
      <c r="C121" s="5"/>
    </row>
    <row r="122" spans="1:3" x14ac:dyDescent="0.25">
      <c r="A122" s="3"/>
      <c r="B122" s="4"/>
      <c r="C122" s="5"/>
    </row>
    <row r="123" spans="1:3" x14ac:dyDescent="0.25">
      <c r="A123" s="3"/>
      <c r="B123" s="4"/>
      <c r="C123" s="5"/>
    </row>
    <row r="124" spans="1:3" x14ac:dyDescent="0.25">
      <c r="A124" s="3"/>
      <c r="B124" s="4"/>
      <c r="C124" s="5"/>
    </row>
    <row r="125" spans="1:3" x14ac:dyDescent="0.25">
      <c r="A125" s="3"/>
      <c r="B125" s="4"/>
      <c r="C125" s="5"/>
    </row>
    <row r="126" spans="1:3" x14ac:dyDescent="0.25">
      <c r="A126" s="3"/>
      <c r="B126" s="4"/>
      <c r="C126" s="5"/>
    </row>
    <row r="127" spans="1:3" x14ac:dyDescent="0.25">
      <c r="A127" s="3"/>
      <c r="B127" s="4"/>
      <c r="C127" s="5"/>
    </row>
    <row r="128" spans="1:3" x14ac:dyDescent="0.25">
      <c r="A128" s="3"/>
      <c r="B128" s="4"/>
      <c r="C128" s="5"/>
    </row>
    <row r="129" spans="1:3" x14ac:dyDescent="0.25">
      <c r="A129" s="3"/>
      <c r="B129" s="4"/>
      <c r="C129" s="5"/>
    </row>
    <row r="130" spans="1:3" x14ac:dyDescent="0.25">
      <c r="A130" s="3"/>
      <c r="B130" s="4"/>
      <c r="C130" s="5"/>
    </row>
    <row r="131" spans="1:3" x14ac:dyDescent="0.25">
      <c r="A131" s="3"/>
      <c r="B131" s="4"/>
      <c r="C131" s="5"/>
    </row>
    <row r="132" spans="1:3" x14ac:dyDescent="0.25">
      <c r="A132" s="3"/>
      <c r="B132" s="4"/>
      <c r="C132" s="5"/>
    </row>
    <row r="133" spans="1:3" x14ac:dyDescent="0.25">
      <c r="A133" s="3"/>
      <c r="B133" s="4"/>
      <c r="C133" s="5"/>
    </row>
    <row r="134" spans="1:3" x14ac:dyDescent="0.25">
      <c r="A134" s="3"/>
      <c r="B134" s="4"/>
      <c r="C134" s="5"/>
    </row>
    <row r="135" spans="1:3" x14ac:dyDescent="0.25">
      <c r="A135" s="3"/>
      <c r="B135" s="4"/>
      <c r="C135" s="5"/>
    </row>
    <row r="136" spans="1:3" x14ac:dyDescent="0.25">
      <c r="A136" s="3"/>
      <c r="B136" s="4"/>
      <c r="C136" s="5"/>
    </row>
    <row r="137" spans="1:3" x14ac:dyDescent="0.25">
      <c r="A137" s="3"/>
      <c r="B137" s="4"/>
      <c r="C137" s="5"/>
    </row>
    <row r="138" spans="1:3" x14ac:dyDescent="0.25">
      <c r="A138" s="3"/>
      <c r="B138" s="4"/>
      <c r="C138" s="5"/>
    </row>
    <row r="139" spans="1:3" x14ac:dyDescent="0.25">
      <c r="A139" s="3"/>
      <c r="B139" s="4"/>
      <c r="C139" s="5"/>
    </row>
    <row r="140" spans="1:3" x14ac:dyDescent="0.25">
      <c r="A140" s="3"/>
      <c r="B140" s="4"/>
      <c r="C140" s="5"/>
    </row>
    <row r="141" spans="1:3" x14ac:dyDescent="0.25">
      <c r="A141" s="3"/>
      <c r="B141" s="4"/>
      <c r="C141" s="5"/>
    </row>
    <row r="142" spans="1:3" x14ac:dyDescent="0.25">
      <c r="A142" s="3"/>
      <c r="B142" s="4"/>
      <c r="C142" s="5"/>
    </row>
    <row r="143" spans="1:3" x14ac:dyDescent="0.25">
      <c r="A143" s="3"/>
      <c r="B143" s="4"/>
      <c r="C143" s="5"/>
    </row>
    <row r="144" spans="1:3" x14ac:dyDescent="0.25">
      <c r="A144" s="3"/>
      <c r="B144" s="4"/>
      <c r="C144" s="5"/>
    </row>
    <row r="145" spans="1:3" x14ac:dyDescent="0.25">
      <c r="A145" s="3"/>
      <c r="B145" s="4"/>
      <c r="C145" s="5"/>
    </row>
    <row r="146" spans="1:3" x14ac:dyDescent="0.25">
      <c r="A146" s="3"/>
      <c r="B146" s="4"/>
      <c r="C146" s="5"/>
    </row>
    <row r="147" spans="1:3" x14ac:dyDescent="0.25">
      <c r="A147" s="3"/>
      <c r="B147" s="4"/>
      <c r="C147" s="5"/>
    </row>
    <row r="148" spans="1:3" x14ac:dyDescent="0.25">
      <c r="A148" s="3"/>
      <c r="B148" s="4"/>
      <c r="C148" s="5"/>
    </row>
    <row r="149" spans="1:3" x14ac:dyDescent="0.25">
      <c r="A149" s="3"/>
      <c r="B149" s="4"/>
      <c r="C149" s="5"/>
    </row>
    <row r="150" spans="1:3" x14ac:dyDescent="0.25">
      <c r="A150" s="3"/>
      <c r="B150" s="4"/>
      <c r="C150" s="5"/>
    </row>
  </sheetData>
  <mergeCells count="1">
    <mergeCell ref="E3:F4"/>
  </mergeCells>
  <conditionalFormatting sqref="A2:C150">
    <cfRule type="expression" dxfId="2" priority="1">
      <formula>AND($B2&lt;&gt;"",$A2="")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50"/>
  <sheetViews>
    <sheetView workbookViewId="0">
      <selection activeCell="A2" sqref="A2:A15"/>
    </sheetView>
  </sheetViews>
  <sheetFormatPr baseColWidth="10" defaultColWidth="9.140625" defaultRowHeight="15" x14ac:dyDescent="0.25"/>
  <cols>
    <col min="1" max="1" width="16" customWidth="1"/>
    <col min="2" max="2" width="14" customWidth="1"/>
    <col min="3" max="3" width="52" customWidth="1"/>
    <col min="4" max="4" width="58" customWidth="1"/>
    <col min="10" max="10" width="58" customWidth="1"/>
  </cols>
  <sheetData>
    <row r="1" spans="1:10" ht="33.950000000000003" customHeight="1" x14ac:dyDescent="0.25">
      <c r="A1" s="2" t="s">
        <v>14</v>
      </c>
      <c r="B1" s="2" t="s">
        <v>15</v>
      </c>
      <c r="C1" s="2" t="s">
        <v>16</v>
      </c>
      <c r="D1" s="2" t="s">
        <v>28</v>
      </c>
      <c r="J1" s="6" t="s">
        <v>29</v>
      </c>
    </row>
    <row r="2" spans="1:10" x14ac:dyDescent="0.25">
      <c r="A2" s="3">
        <v>46030</v>
      </c>
      <c r="B2" s="4">
        <v>380</v>
      </c>
      <c r="C2" s="5" t="s">
        <v>30</v>
      </c>
      <c r="D2" s="5" t="s">
        <v>31</v>
      </c>
      <c r="J2" t="s">
        <v>32</v>
      </c>
    </row>
    <row r="3" spans="1:10" x14ac:dyDescent="0.25">
      <c r="A3" s="3">
        <v>46042</v>
      </c>
      <c r="B3" s="4">
        <v>150</v>
      </c>
      <c r="C3" s="5" t="s">
        <v>33</v>
      </c>
      <c r="D3" s="5" t="s">
        <v>34</v>
      </c>
      <c r="J3" t="s">
        <v>31</v>
      </c>
    </row>
    <row r="4" spans="1:10" x14ac:dyDescent="0.25">
      <c r="A4" s="3">
        <v>46058</v>
      </c>
      <c r="B4" s="4">
        <v>210</v>
      </c>
      <c r="C4" s="5" t="s">
        <v>35</v>
      </c>
      <c r="D4" s="5" t="s">
        <v>32</v>
      </c>
      <c r="J4" t="s">
        <v>36</v>
      </c>
    </row>
    <row r="5" spans="1:10" x14ac:dyDescent="0.25">
      <c r="A5" s="3">
        <v>46092</v>
      </c>
      <c r="B5" s="4">
        <v>89</v>
      </c>
      <c r="C5" s="5" t="s">
        <v>37</v>
      </c>
      <c r="D5" s="5" t="s">
        <v>38</v>
      </c>
      <c r="J5" t="s">
        <v>38</v>
      </c>
    </row>
    <row r="6" spans="1:10" ht="30" x14ac:dyDescent="0.25">
      <c r="A6" s="3">
        <v>46114</v>
      </c>
      <c r="B6" s="4">
        <v>450</v>
      </c>
      <c r="C6" s="5" t="s">
        <v>39</v>
      </c>
      <c r="D6" s="5" t="s">
        <v>40</v>
      </c>
      <c r="J6" t="s">
        <v>40</v>
      </c>
    </row>
    <row r="7" spans="1:10" x14ac:dyDescent="0.25">
      <c r="A7" s="3">
        <v>46145</v>
      </c>
      <c r="B7" s="4">
        <v>60</v>
      </c>
      <c r="C7" s="5" t="s">
        <v>41</v>
      </c>
      <c r="D7" s="5" t="s">
        <v>42</v>
      </c>
      <c r="J7" t="s">
        <v>42</v>
      </c>
    </row>
    <row r="8" spans="1:10" x14ac:dyDescent="0.25">
      <c r="A8" s="3">
        <v>46187</v>
      </c>
      <c r="B8" s="4">
        <v>110</v>
      </c>
      <c r="C8" s="5" t="s">
        <v>43</v>
      </c>
      <c r="D8" s="5" t="s">
        <v>44</v>
      </c>
      <c r="J8" t="s">
        <v>45</v>
      </c>
    </row>
    <row r="9" spans="1:10" x14ac:dyDescent="0.25">
      <c r="A9" s="3">
        <v>46188</v>
      </c>
      <c r="B9" s="4">
        <v>95</v>
      </c>
      <c r="C9" s="5" t="s">
        <v>46</v>
      </c>
      <c r="D9" s="5" t="s">
        <v>45</v>
      </c>
      <c r="J9" t="s">
        <v>47</v>
      </c>
    </row>
    <row r="10" spans="1:10" x14ac:dyDescent="0.25">
      <c r="A10" s="3">
        <v>46224</v>
      </c>
      <c r="B10" s="4">
        <v>240</v>
      </c>
      <c r="C10" s="5" t="s">
        <v>48</v>
      </c>
      <c r="D10" s="5" t="s">
        <v>47</v>
      </c>
      <c r="J10" t="s">
        <v>49</v>
      </c>
    </row>
    <row r="11" spans="1:10" x14ac:dyDescent="0.25">
      <c r="A11" s="3">
        <v>46243</v>
      </c>
      <c r="B11" s="4">
        <v>320</v>
      </c>
      <c r="C11" s="5" t="s">
        <v>50</v>
      </c>
      <c r="D11" s="5" t="s">
        <v>49</v>
      </c>
      <c r="J11" t="s">
        <v>51</v>
      </c>
    </row>
    <row r="12" spans="1:10" ht="30" x14ac:dyDescent="0.25">
      <c r="A12" s="3">
        <v>46266</v>
      </c>
      <c r="B12" s="4">
        <v>75</v>
      </c>
      <c r="C12" s="5" t="s">
        <v>52</v>
      </c>
      <c r="D12" s="5" t="s">
        <v>51</v>
      </c>
      <c r="J12" t="s">
        <v>53</v>
      </c>
    </row>
    <row r="13" spans="1:10" x14ac:dyDescent="0.25">
      <c r="A13" s="3">
        <v>46300</v>
      </c>
      <c r="B13" s="4">
        <v>45</v>
      </c>
      <c r="C13" s="5" t="s">
        <v>54</v>
      </c>
      <c r="D13" s="5" t="s">
        <v>53</v>
      </c>
      <c r="J13" t="s">
        <v>34</v>
      </c>
    </row>
    <row r="14" spans="1:10" x14ac:dyDescent="0.25">
      <c r="A14" s="3">
        <v>46323</v>
      </c>
      <c r="B14" s="4">
        <v>400</v>
      </c>
      <c r="C14" s="5" t="s">
        <v>55</v>
      </c>
      <c r="D14" s="5" t="s">
        <v>36</v>
      </c>
      <c r="J14" t="s">
        <v>44</v>
      </c>
    </row>
    <row r="15" spans="1:10" x14ac:dyDescent="0.25">
      <c r="A15" s="3">
        <v>46358</v>
      </c>
      <c r="B15" s="4">
        <v>18</v>
      </c>
      <c r="C15" s="5" t="s">
        <v>56</v>
      </c>
      <c r="D15" s="5" t="s">
        <v>57</v>
      </c>
      <c r="J15" t="s">
        <v>57</v>
      </c>
    </row>
    <row r="16" spans="1:10" x14ac:dyDescent="0.25">
      <c r="A16" s="3"/>
      <c r="B16" s="4"/>
      <c r="C16" s="5"/>
      <c r="D16" s="5"/>
    </row>
    <row r="17" spans="1:4" x14ac:dyDescent="0.25">
      <c r="A17" s="3"/>
      <c r="B17" s="4"/>
      <c r="C17" s="5"/>
      <c r="D17" s="5"/>
    </row>
    <row r="18" spans="1:4" x14ac:dyDescent="0.25">
      <c r="A18" s="3"/>
      <c r="B18" s="4"/>
      <c r="C18" s="5"/>
      <c r="D18" s="5"/>
    </row>
    <row r="19" spans="1:4" x14ac:dyDescent="0.25">
      <c r="A19" s="3"/>
      <c r="B19" s="4"/>
      <c r="C19" s="5"/>
      <c r="D19" s="5"/>
    </row>
    <row r="20" spans="1:4" x14ac:dyDescent="0.25">
      <c r="A20" s="3"/>
      <c r="B20" s="4"/>
      <c r="C20" s="5"/>
      <c r="D20" s="5"/>
    </row>
    <row r="21" spans="1:4" x14ac:dyDescent="0.25">
      <c r="A21" s="3"/>
      <c r="B21" s="4"/>
      <c r="C21" s="5"/>
      <c r="D21" s="5"/>
    </row>
    <row r="22" spans="1:4" x14ac:dyDescent="0.25">
      <c r="A22" s="3"/>
      <c r="B22" s="4"/>
      <c r="C22" s="5"/>
      <c r="D22" s="5"/>
    </row>
    <row r="23" spans="1:4" x14ac:dyDescent="0.25">
      <c r="A23" s="3"/>
      <c r="B23" s="4"/>
      <c r="C23" s="5"/>
      <c r="D23" s="5"/>
    </row>
    <row r="24" spans="1:4" x14ac:dyDescent="0.25">
      <c r="A24" s="3"/>
      <c r="B24" s="4"/>
      <c r="C24" s="5"/>
      <c r="D24" s="5"/>
    </row>
    <row r="25" spans="1:4" x14ac:dyDescent="0.25">
      <c r="A25" s="3"/>
      <c r="B25" s="4"/>
      <c r="C25" s="5"/>
      <c r="D25" s="5"/>
    </row>
    <row r="26" spans="1:4" x14ac:dyDescent="0.25">
      <c r="A26" s="3"/>
      <c r="B26" s="4"/>
      <c r="C26" s="5"/>
      <c r="D26" s="5"/>
    </row>
    <row r="27" spans="1:4" x14ac:dyDescent="0.25">
      <c r="A27" s="3"/>
      <c r="B27" s="4"/>
      <c r="C27" s="5"/>
      <c r="D27" s="5"/>
    </row>
    <row r="28" spans="1:4" x14ac:dyDescent="0.25">
      <c r="A28" s="3"/>
      <c r="B28" s="4"/>
      <c r="C28" s="5"/>
      <c r="D28" s="5"/>
    </row>
    <row r="29" spans="1:4" x14ac:dyDescent="0.25">
      <c r="A29" s="3"/>
      <c r="B29" s="4"/>
      <c r="C29" s="5"/>
      <c r="D29" s="5"/>
    </row>
    <row r="30" spans="1:4" x14ac:dyDescent="0.25">
      <c r="A30" s="3"/>
      <c r="B30" s="4"/>
      <c r="C30" s="5"/>
      <c r="D30" s="5"/>
    </row>
    <row r="31" spans="1:4" x14ac:dyDescent="0.25">
      <c r="A31" s="3"/>
      <c r="B31" s="4"/>
      <c r="C31" s="5"/>
      <c r="D31" s="5"/>
    </row>
    <row r="32" spans="1:4" x14ac:dyDescent="0.25">
      <c r="A32" s="3"/>
      <c r="B32" s="4"/>
      <c r="C32" s="5"/>
      <c r="D32" s="5"/>
    </row>
    <row r="33" spans="1:4" x14ac:dyDescent="0.25">
      <c r="A33" s="3"/>
      <c r="B33" s="4"/>
      <c r="C33" s="5"/>
      <c r="D33" s="5"/>
    </row>
    <row r="34" spans="1:4" x14ac:dyDescent="0.25">
      <c r="A34" s="3"/>
      <c r="B34" s="4"/>
      <c r="C34" s="5"/>
      <c r="D34" s="5"/>
    </row>
    <row r="35" spans="1:4" x14ac:dyDescent="0.25">
      <c r="A35" s="3"/>
      <c r="B35" s="4"/>
      <c r="C35" s="5"/>
      <c r="D35" s="5"/>
    </row>
    <row r="36" spans="1:4" x14ac:dyDescent="0.25">
      <c r="A36" s="3"/>
      <c r="B36" s="4"/>
      <c r="C36" s="5"/>
      <c r="D36" s="5"/>
    </row>
    <row r="37" spans="1:4" x14ac:dyDescent="0.25">
      <c r="A37" s="3"/>
      <c r="B37" s="4"/>
      <c r="C37" s="5"/>
      <c r="D37" s="5"/>
    </row>
    <row r="38" spans="1:4" x14ac:dyDescent="0.25">
      <c r="A38" s="3"/>
      <c r="B38" s="4"/>
      <c r="C38" s="5"/>
      <c r="D38" s="5"/>
    </row>
    <row r="39" spans="1:4" x14ac:dyDescent="0.25">
      <c r="A39" s="3"/>
      <c r="B39" s="4"/>
      <c r="C39" s="5"/>
      <c r="D39" s="5"/>
    </row>
    <row r="40" spans="1:4" x14ac:dyDescent="0.25">
      <c r="A40" s="3"/>
      <c r="B40" s="4"/>
      <c r="C40" s="5"/>
      <c r="D40" s="5"/>
    </row>
    <row r="41" spans="1:4" x14ac:dyDescent="0.25">
      <c r="A41" s="3"/>
      <c r="B41" s="4"/>
      <c r="C41" s="5"/>
      <c r="D41" s="5"/>
    </row>
    <row r="42" spans="1:4" x14ac:dyDescent="0.25">
      <c r="A42" s="3"/>
      <c r="B42" s="4"/>
      <c r="C42" s="5"/>
      <c r="D42" s="5"/>
    </row>
    <row r="43" spans="1:4" x14ac:dyDescent="0.25">
      <c r="A43" s="3"/>
      <c r="B43" s="4"/>
      <c r="C43" s="5"/>
      <c r="D43" s="5"/>
    </row>
    <row r="44" spans="1:4" x14ac:dyDescent="0.25">
      <c r="A44" s="3"/>
      <c r="B44" s="4"/>
      <c r="C44" s="5"/>
      <c r="D44" s="5"/>
    </row>
    <row r="45" spans="1:4" x14ac:dyDescent="0.25">
      <c r="A45" s="3"/>
      <c r="B45" s="4"/>
      <c r="C45" s="5"/>
      <c r="D45" s="5"/>
    </row>
    <row r="46" spans="1:4" x14ac:dyDescent="0.25">
      <c r="A46" s="3"/>
      <c r="B46" s="4"/>
      <c r="C46" s="5"/>
      <c r="D46" s="5"/>
    </row>
    <row r="47" spans="1:4" x14ac:dyDescent="0.25">
      <c r="A47" s="3"/>
      <c r="B47" s="4"/>
      <c r="C47" s="5"/>
      <c r="D47" s="5"/>
    </row>
    <row r="48" spans="1:4" x14ac:dyDescent="0.25">
      <c r="A48" s="3"/>
      <c r="B48" s="4"/>
      <c r="C48" s="5"/>
      <c r="D48" s="5"/>
    </row>
    <row r="49" spans="1:4" x14ac:dyDescent="0.25">
      <c r="A49" s="3"/>
      <c r="B49" s="4"/>
      <c r="C49" s="5"/>
      <c r="D49" s="5"/>
    </row>
    <row r="50" spans="1:4" x14ac:dyDescent="0.25">
      <c r="A50" s="3"/>
      <c r="B50" s="4"/>
      <c r="C50" s="5"/>
      <c r="D50" s="5"/>
    </row>
    <row r="51" spans="1:4" x14ac:dyDescent="0.25">
      <c r="A51" s="3"/>
      <c r="B51" s="4"/>
      <c r="C51" s="5"/>
      <c r="D51" s="5"/>
    </row>
    <row r="52" spans="1:4" x14ac:dyDescent="0.25">
      <c r="A52" s="3"/>
      <c r="B52" s="4"/>
      <c r="C52" s="5"/>
      <c r="D52" s="5"/>
    </row>
    <row r="53" spans="1:4" x14ac:dyDescent="0.25">
      <c r="A53" s="3"/>
      <c r="B53" s="4"/>
      <c r="C53" s="5"/>
      <c r="D53" s="5"/>
    </row>
    <row r="54" spans="1:4" x14ac:dyDescent="0.25">
      <c r="A54" s="3"/>
      <c r="B54" s="4"/>
      <c r="C54" s="5"/>
      <c r="D54" s="5"/>
    </row>
    <row r="55" spans="1:4" x14ac:dyDescent="0.25">
      <c r="A55" s="3"/>
      <c r="B55" s="4"/>
      <c r="C55" s="5"/>
      <c r="D55" s="5"/>
    </row>
    <row r="56" spans="1:4" x14ac:dyDescent="0.25">
      <c r="A56" s="3"/>
      <c r="B56" s="4"/>
      <c r="C56" s="5"/>
      <c r="D56" s="5"/>
    </row>
    <row r="57" spans="1:4" x14ac:dyDescent="0.25">
      <c r="A57" s="3"/>
      <c r="B57" s="4"/>
      <c r="C57" s="5"/>
      <c r="D57" s="5"/>
    </row>
    <row r="58" spans="1:4" x14ac:dyDescent="0.25">
      <c r="A58" s="3"/>
      <c r="B58" s="4"/>
      <c r="C58" s="5"/>
      <c r="D58" s="5"/>
    </row>
    <row r="59" spans="1:4" x14ac:dyDescent="0.25">
      <c r="A59" s="3"/>
      <c r="B59" s="4"/>
      <c r="C59" s="5"/>
      <c r="D59" s="5"/>
    </row>
    <row r="60" spans="1:4" x14ac:dyDescent="0.25">
      <c r="A60" s="3"/>
      <c r="B60" s="4"/>
      <c r="C60" s="5"/>
      <c r="D60" s="5"/>
    </row>
    <row r="61" spans="1:4" x14ac:dyDescent="0.25">
      <c r="A61" s="3"/>
      <c r="B61" s="4"/>
      <c r="C61" s="5"/>
      <c r="D61" s="5"/>
    </row>
    <row r="62" spans="1:4" x14ac:dyDescent="0.25">
      <c r="A62" s="3"/>
      <c r="B62" s="4"/>
      <c r="C62" s="5"/>
      <c r="D62" s="5"/>
    </row>
    <row r="63" spans="1:4" x14ac:dyDescent="0.25">
      <c r="A63" s="3"/>
      <c r="B63" s="4"/>
      <c r="C63" s="5"/>
      <c r="D63" s="5"/>
    </row>
    <row r="64" spans="1:4" x14ac:dyDescent="0.25">
      <c r="A64" s="3"/>
      <c r="B64" s="4"/>
      <c r="C64" s="5"/>
      <c r="D64" s="5"/>
    </row>
    <row r="65" spans="1:4" x14ac:dyDescent="0.25">
      <c r="A65" s="3"/>
      <c r="B65" s="4"/>
      <c r="C65" s="5"/>
      <c r="D65" s="5"/>
    </row>
    <row r="66" spans="1:4" x14ac:dyDescent="0.25">
      <c r="A66" s="3"/>
      <c r="B66" s="4"/>
      <c r="C66" s="5"/>
      <c r="D66" s="5"/>
    </row>
    <row r="67" spans="1:4" x14ac:dyDescent="0.25">
      <c r="A67" s="3"/>
      <c r="B67" s="4"/>
      <c r="C67" s="5"/>
      <c r="D67" s="5"/>
    </row>
    <row r="68" spans="1:4" x14ac:dyDescent="0.25">
      <c r="A68" s="3"/>
      <c r="B68" s="4"/>
      <c r="C68" s="5"/>
      <c r="D68" s="5"/>
    </row>
    <row r="69" spans="1:4" x14ac:dyDescent="0.25">
      <c r="A69" s="3"/>
      <c r="B69" s="4"/>
      <c r="C69" s="5"/>
      <c r="D69" s="5"/>
    </row>
    <row r="70" spans="1:4" x14ac:dyDescent="0.25">
      <c r="A70" s="3"/>
      <c r="B70" s="4"/>
      <c r="C70" s="5"/>
      <c r="D70" s="5"/>
    </row>
    <row r="71" spans="1:4" x14ac:dyDescent="0.25">
      <c r="A71" s="3"/>
      <c r="B71" s="4"/>
      <c r="C71" s="5"/>
      <c r="D71" s="5"/>
    </row>
    <row r="72" spans="1:4" x14ac:dyDescent="0.25">
      <c r="A72" s="3"/>
      <c r="B72" s="4"/>
      <c r="C72" s="5"/>
      <c r="D72" s="5"/>
    </row>
    <row r="73" spans="1:4" x14ac:dyDescent="0.25">
      <c r="A73" s="3"/>
      <c r="B73" s="4"/>
      <c r="C73" s="5"/>
      <c r="D73" s="5"/>
    </row>
    <row r="74" spans="1:4" x14ac:dyDescent="0.25">
      <c r="A74" s="3"/>
      <c r="B74" s="4"/>
      <c r="C74" s="5"/>
      <c r="D74" s="5"/>
    </row>
    <row r="75" spans="1:4" x14ac:dyDescent="0.25">
      <c r="A75" s="3"/>
      <c r="B75" s="4"/>
      <c r="C75" s="5"/>
      <c r="D75" s="5"/>
    </row>
    <row r="76" spans="1:4" x14ac:dyDescent="0.25">
      <c r="A76" s="3"/>
      <c r="B76" s="4"/>
      <c r="C76" s="5"/>
      <c r="D76" s="5"/>
    </row>
    <row r="77" spans="1:4" x14ac:dyDescent="0.25">
      <c r="A77" s="3"/>
      <c r="B77" s="4"/>
      <c r="C77" s="5"/>
      <c r="D77" s="5"/>
    </row>
    <row r="78" spans="1:4" x14ac:dyDescent="0.25">
      <c r="A78" s="3"/>
      <c r="B78" s="4"/>
      <c r="C78" s="5"/>
      <c r="D78" s="5"/>
    </row>
    <row r="79" spans="1:4" x14ac:dyDescent="0.25">
      <c r="A79" s="3"/>
      <c r="B79" s="4"/>
      <c r="C79" s="5"/>
      <c r="D79" s="5"/>
    </row>
    <row r="80" spans="1:4" x14ac:dyDescent="0.25">
      <c r="A80" s="3"/>
      <c r="B80" s="4"/>
      <c r="C80" s="5"/>
      <c r="D80" s="5"/>
    </row>
    <row r="81" spans="1:4" x14ac:dyDescent="0.25">
      <c r="A81" s="3"/>
      <c r="B81" s="4"/>
      <c r="C81" s="5"/>
      <c r="D81" s="5"/>
    </row>
    <row r="82" spans="1:4" x14ac:dyDescent="0.25">
      <c r="A82" s="3"/>
      <c r="B82" s="4"/>
      <c r="C82" s="5"/>
      <c r="D82" s="5"/>
    </row>
    <row r="83" spans="1:4" x14ac:dyDescent="0.25">
      <c r="A83" s="3"/>
      <c r="B83" s="4"/>
      <c r="C83" s="5"/>
      <c r="D83" s="5"/>
    </row>
    <row r="84" spans="1:4" x14ac:dyDescent="0.25">
      <c r="A84" s="3"/>
      <c r="B84" s="4"/>
      <c r="C84" s="5"/>
      <c r="D84" s="5"/>
    </row>
    <row r="85" spans="1:4" x14ac:dyDescent="0.25">
      <c r="A85" s="3"/>
      <c r="B85" s="4"/>
      <c r="C85" s="5"/>
      <c r="D85" s="5"/>
    </row>
    <row r="86" spans="1:4" x14ac:dyDescent="0.25">
      <c r="A86" s="3"/>
      <c r="B86" s="4"/>
      <c r="C86" s="5"/>
      <c r="D86" s="5"/>
    </row>
    <row r="87" spans="1:4" x14ac:dyDescent="0.25">
      <c r="A87" s="3"/>
      <c r="B87" s="4"/>
      <c r="C87" s="5"/>
      <c r="D87" s="5"/>
    </row>
    <row r="88" spans="1:4" x14ac:dyDescent="0.25">
      <c r="A88" s="3"/>
      <c r="B88" s="4"/>
      <c r="C88" s="5"/>
      <c r="D88" s="5"/>
    </row>
    <row r="89" spans="1:4" x14ac:dyDescent="0.25">
      <c r="A89" s="3"/>
      <c r="B89" s="4"/>
      <c r="C89" s="5"/>
      <c r="D89" s="5"/>
    </row>
    <row r="90" spans="1:4" x14ac:dyDescent="0.25">
      <c r="A90" s="3"/>
      <c r="B90" s="4"/>
      <c r="C90" s="5"/>
      <c r="D90" s="5"/>
    </row>
    <row r="91" spans="1:4" x14ac:dyDescent="0.25">
      <c r="A91" s="3"/>
      <c r="B91" s="4"/>
      <c r="C91" s="5"/>
      <c r="D91" s="5"/>
    </row>
    <row r="92" spans="1:4" x14ac:dyDescent="0.25">
      <c r="A92" s="3"/>
      <c r="B92" s="4"/>
      <c r="C92" s="5"/>
      <c r="D92" s="5"/>
    </row>
    <row r="93" spans="1:4" x14ac:dyDescent="0.25">
      <c r="A93" s="3"/>
      <c r="B93" s="4"/>
      <c r="C93" s="5"/>
      <c r="D93" s="5"/>
    </row>
    <row r="94" spans="1:4" x14ac:dyDescent="0.25">
      <c r="A94" s="3"/>
      <c r="B94" s="4"/>
      <c r="C94" s="5"/>
      <c r="D94" s="5"/>
    </row>
    <row r="95" spans="1:4" x14ac:dyDescent="0.25">
      <c r="A95" s="3"/>
      <c r="B95" s="4"/>
      <c r="C95" s="5"/>
      <c r="D95" s="5"/>
    </row>
    <row r="96" spans="1:4" x14ac:dyDescent="0.25">
      <c r="A96" s="3"/>
      <c r="B96" s="4"/>
      <c r="C96" s="5"/>
      <c r="D96" s="5"/>
    </row>
    <row r="97" spans="1:4" x14ac:dyDescent="0.25">
      <c r="A97" s="3"/>
      <c r="B97" s="4"/>
      <c r="C97" s="5"/>
      <c r="D97" s="5"/>
    </row>
    <row r="98" spans="1:4" x14ac:dyDescent="0.25">
      <c r="A98" s="3"/>
      <c r="B98" s="4"/>
      <c r="C98" s="5"/>
      <c r="D98" s="5"/>
    </row>
    <row r="99" spans="1:4" x14ac:dyDescent="0.25">
      <c r="A99" s="3"/>
      <c r="B99" s="4"/>
      <c r="C99" s="5"/>
      <c r="D99" s="5"/>
    </row>
    <row r="100" spans="1:4" x14ac:dyDescent="0.25">
      <c r="A100" s="3"/>
      <c r="B100" s="4"/>
      <c r="C100" s="5"/>
      <c r="D100" s="5"/>
    </row>
    <row r="101" spans="1:4" x14ac:dyDescent="0.25">
      <c r="A101" s="3"/>
      <c r="B101" s="4"/>
      <c r="C101" s="5"/>
      <c r="D101" s="5"/>
    </row>
    <row r="102" spans="1:4" x14ac:dyDescent="0.25">
      <c r="A102" s="3"/>
      <c r="B102" s="4"/>
      <c r="C102" s="5"/>
      <c r="D102" s="5"/>
    </row>
    <row r="103" spans="1:4" x14ac:dyDescent="0.25">
      <c r="A103" s="3"/>
      <c r="B103" s="4"/>
      <c r="C103" s="5"/>
      <c r="D103" s="5"/>
    </row>
    <row r="104" spans="1:4" x14ac:dyDescent="0.25">
      <c r="A104" s="3"/>
      <c r="B104" s="4"/>
      <c r="C104" s="5"/>
      <c r="D104" s="5"/>
    </row>
    <row r="105" spans="1:4" x14ac:dyDescent="0.25">
      <c r="A105" s="3"/>
      <c r="B105" s="4"/>
      <c r="C105" s="5"/>
      <c r="D105" s="5"/>
    </row>
    <row r="106" spans="1:4" x14ac:dyDescent="0.25">
      <c r="A106" s="3"/>
      <c r="B106" s="4"/>
      <c r="C106" s="5"/>
      <c r="D106" s="5"/>
    </row>
    <row r="107" spans="1:4" x14ac:dyDescent="0.25">
      <c r="A107" s="3"/>
      <c r="B107" s="4"/>
      <c r="C107" s="5"/>
      <c r="D107" s="5"/>
    </row>
    <row r="108" spans="1:4" x14ac:dyDescent="0.25">
      <c r="A108" s="3"/>
      <c r="B108" s="4"/>
      <c r="C108" s="5"/>
      <c r="D108" s="5"/>
    </row>
    <row r="109" spans="1:4" x14ac:dyDescent="0.25">
      <c r="A109" s="3"/>
      <c r="B109" s="4"/>
      <c r="C109" s="5"/>
      <c r="D109" s="5"/>
    </row>
    <row r="110" spans="1:4" x14ac:dyDescent="0.25">
      <c r="A110" s="3"/>
      <c r="B110" s="4"/>
      <c r="C110" s="5"/>
      <c r="D110" s="5"/>
    </row>
    <row r="111" spans="1:4" x14ac:dyDescent="0.25">
      <c r="A111" s="3"/>
      <c r="B111" s="4"/>
      <c r="C111" s="5"/>
      <c r="D111" s="5"/>
    </row>
    <row r="112" spans="1:4" x14ac:dyDescent="0.25">
      <c r="A112" s="3"/>
      <c r="B112" s="4"/>
      <c r="C112" s="5"/>
      <c r="D112" s="5"/>
    </row>
    <row r="113" spans="1:4" x14ac:dyDescent="0.25">
      <c r="A113" s="3"/>
      <c r="B113" s="4"/>
      <c r="C113" s="5"/>
      <c r="D113" s="5"/>
    </row>
    <row r="114" spans="1:4" x14ac:dyDescent="0.25">
      <c r="A114" s="3"/>
      <c r="B114" s="4"/>
      <c r="C114" s="5"/>
      <c r="D114" s="5"/>
    </row>
    <row r="115" spans="1:4" x14ac:dyDescent="0.25">
      <c r="A115" s="3"/>
      <c r="B115" s="4"/>
      <c r="C115" s="5"/>
      <c r="D115" s="5"/>
    </row>
    <row r="116" spans="1:4" x14ac:dyDescent="0.25">
      <c r="A116" s="3"/>
      <c r="B116" s="4"/>
      <c r="C116" s="5"/>
      <c r="D116" s="5"/>
    </row>
    <row r="117" spans="1:4" x14ac:dyDescent="0.25">
      <c r="A117" s="3"/>
      <c r="B117" s="4"/>
      <c r="C117" s="5"/>
      <c r="D117" s="5"/>
    </row>
    <row r="118" spans="1:4" x14ac:dyDescent="0.25">
      <c r="A118" s="3"/>
      <c r="B118" s="4"/>
      <c r="C118" s="5"/>
      <c r="D118" s="5"/>
    </row>
    <row r="119" spans="1:4" x14ac:dyDescent="0.25">
      <c r="A119" s="3"/>
      <c r="B119" s="4"/>
      <c r="C119" s="5"/>
      <c r="D119" s="5"/>
    </row>
    <row r="120" spans="1:4" x14ac:dyDescent="0.25">
      <c r="A120" s="3"/>
      <c r="B120" s="4"/>
      <c r="C120" s="5"/>
      <c r="D120" s="5"/>
    </row>
    <row r="121" spans="1:4" x14ac:dyDescent="0.25">
      <c r="A121" s="3"/>
      <c r="B121" s="4"/>
      <c r="C121" s="5"/>
      <c r="D121" s="5"/>
    </row>
    <row r="122" spans="1:4" x14ac:dyDescent="0.25">
      <c r="A122" s="3"/>
      <c r="B122" s="4"/>
      <c r="C122" s="5"/>
      <c r="D122" s="5"/>
    </row>
    <row r="123" spans="1:4" x14ac:dyDescent="0.25">
      <c r="A123" s="3"/>
      <c r="B123" s="4"/>
      <c r="C123" s="5"/>
      <c r="D123" s="5"/>
    </row>
    <row r="124" spans="1:4" x14ac:dyDescent="0.25">
      <c r="A124" s="3"/>
      <c r="B124" s="4"/>
      <c r="C124" s="5"/>
      <c r="D124" s="5"/>
    </row>
    <row r="125" spans="1:4" x14ac:dyDescent="0.25">
      <c r="A125" s="3"/>
      <c r="B125" s="4"/>
      <c r="C125" s="5"/>
      <c r="D125" s="5"/>
    </row>
    <row r="126" spans="1:4" x14ac:dyDescent="0.25">
      <c r="A126" s="3"/>
      <c r="B126" s="4"/>
      <c r="C126" s="5"/>
      <c r="D126" s="5"/>
    </row>
    <row r="127" spans="1:4" x14ac:dyDescent="0.25">
      <c r="A127" s="3"/>
      <c r="B127" s="4"/>
      <c r="C127" s="5"/>
      <c r="D127" s="5"/>
    </row>
    <row r="128" spans="1:4" x14ac:dyDescent="0.25">
      <c r="A128" s="3"/>
      <c r="B128" s="4"/>
      <c r="C128" s="5"/>
      <c r="D128" s="5"/>
    </row>
    <row r="129" spans="1:4" x14ac:dyDescent="0.25">
      <c r="A129" s="3"/>
      <c r="B129" s="4"/>
      <c r="C129" s="5"/>
      <c r="D129" s="5"/>
    </row>
    <row r="130" spans="1:4" x14ac:dyDescent="0.25">
      <c r="A130" s="3"/>
      <c r="B130" s="4"/>
      <c r="C130" s="5"/>
      <c r="D130" s="5"/>
    </row>
    <row r="131" spans="1:4" x14ac:dyDescent="0.25">
      <c r="A131" s="3"/>
      <c r="B131" s="4"/>
      <c r="C131" s="5"/>
      <c r="D131" s="5"/>
    </row>
    <row r="132" spans="1:4" x14ac:dyDescent="0.25">
      <c r="A132" s="3"/>
      <c r="B132" s="4"/>
      <c r="C132" s="5"/>
      <c r="D132" s="5"/>
    </row>
    <row r="133" spans="1:4" x14ac:dyDescent="0.25">
      <c r="A133" s="3"/>
      <c r="B133" s="4"/>
      <c r="C133" s="5"/>
      <c r="D133" s="5"/>
    </row>
    <row r="134" spans="1:4" x14ac:dyDescent="0.25">
      <c r="A134" s="3"/>
      <c r="B134" s="4"/>
      <c r="C134" s="5"/>
      <c r="D134" s="5"/>
    </row>
    <row r="135" spans="1:4" x14ac:dyDescent="0.25">
      <c r="A135" s="3"/>
      <c r="B135" s="4"/>
      <c r="C135" s="5"/>
      <c r="D135" s="5"/>
    </row>
    <row r="136" spans="1:4" x14ac:dyDescent="0.25">
      <c r="A136" s="3"/>
      <c r="B136" s="4"/>
      <c r="C136" s="5"/>
      <c r="D136" s="5"/>
    </row>
    <row r="137" spans="1:4" x14ac:dyDescent="0.25">
      <c r="A137" s="3"/>
      <c r="B137" s="4"/>
      <c r="C137" s="5"/>
      <c r="D137" s="5"/>
    </row>
    <row r="138" spans="1:4" x14ac:dyDescent="0.25">
      <c r="A138" s="3"/>
      <c r="B138" s="4"/>
      <c r="C138" s="5"/>
      <c r="D138" s="5"/>
    </row>
    <row r="139" spans="1:4" x14ac:dyDescent="0.25">
      <c r="A139" s="3"/>
      <c r="B139" s="4"/>
      <c r="C139" s="5"/>
      <c r="D139" s="5"/>
    </row>
    <row r="140" spans="1:4" x14ac:dyDescent="0.25">
      <c r="A140" s="3"/>
      <c r="B140" s="4"/>
      <c r="C140" s="5"/>
      <c r="D140" s="5"/>
    </row>
    <row r="141" spans="1:4" x14ac:dyDescent="0.25">
      <c r="A141" s="3"/>
      <c r="B141" s="4"/>
      <c r="C141" s="5"/>
      <c r="D141" s="5"/>
    </row>
    <row r="142" spans="1:4" x14ac:dyDescent="0.25">
      <c r="A142" s="3"/>
      <c r="B142" s="4"/>
      <c r="C142" s="5"/>
      <c r="D142" s="5"/>
    </row>
    <row r="143" spans="1:4" x14ac:dyDescent="0.25">
      <c r="A143" s="3"/>
      <c r="B143" s="4"/>
      <c r="C143" s="5"/>
      <c r="D143" s="5"/>
    </row>
    <row r="144" spans="1:4" x14ac:dyDescent="0.25">
      <c r="A144" s="3"/>
      <c r="B144" s="4"/>
      <c r="C144" s="5"/>
      <c r="D144" s="5"/>
    </row>
    <row r="145" spans="1:4" x14ac:dyDescent="0.25">
      <c r="A145" s="3"/>
      <c r="B145" s="4"/>
      <c r="C145" s="5"/>
      <c r="D145" s="5"/>
    </row>
    <row r="146" spans="1:4" x14ac:dyDescent="0.25">
      <c r="A146" s="3"/>
      <c r="B146" s="4"/>
      <c r="C146" s="5"/>
      <c r="D146" s="5"/>
    </row>
    <row r="147" spans="1:4" x14ac:dyDescent="0.25">
      <c r="A147" s="3"/>
      <c r="B147" s="4"/>
      <c r="C147" s="5"/>
      <c r="D147" s="5"/>
    </row>
    <row r="148" spans="1:4" x14ac:dyDescent="0.25">
      <c r="A148" s="3"/>
      <c r="B148" s="4"/>
      <c r="C148" s="5"/>
      <c r="D148" s="5"/>
    </row>
    <row r="149" spans="1:4" x14ac:dyDescent="0.25">
      <c r="A149" s="3"/>
      <c r="B149" s="4"/>
      <c r="C149" s="5"/>
      <c r="D149" s="5"/>
    </row>
    <row r="150" spans="1:4" x14ac:dyDescent="0.25">
      <c r="A150" s="3"/>
      <c r="B150" s="4"/>
      <c r="C150" s="5"/>
      <c r="D150" s="5"/>
    </row>
  </sheetData>
  <dataValidations count="1">
    <dataValidation type="list" allowBlank="1" sqref="D2:D150" xr:uid="{00000000-0002-0000-0200-000000000000}">
      <formula1>rngAusgabenArten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4"/>
  <sheetViews>
    <sheetView showGridLines="0" tabSelected="1" workbookViewId="0">
      <selection activeCell="H29" sqref="H29"/>
    </sheetView>
  </sheetViews>
  <sheetFormatPr baseColWidth="10" defaultColWidth="9.140625" defaultRowHeight="15" x14ac:dyDescent="0.25"/>
  <cols>
    <col min="1" max="1" width="18" customWidth="1"/>
    <col min="2" max="2" width="62" customWidth="1"/>
    <col min="3" max="3" width="10.5703125" bestFit="1" customWidth="1"/>
    <col min="4" max="4" width="5" bestFit="1" customWidth="1"/>
    <col min="5" max="16" width="9.28515625" customWidth="1"/>
  </cols>
  <sheetData>
    <row r="1" spans="1:16" ht="22.5" x14ac:dyDescent="0.35">
      <c r="A1" s="26" t="s">
        <v>0</v>
      </c>
      <c r="B1" s="22"/>
      <c r="C1" s="22"/>
    </row>
    <row r="2" spans="1:16" ht="10.5" customHeight="1" x14ac:dyDescent="0.25"/>
    <row r="3" spans="1:16" x14ac:dyDescent="0.25">
      <c r="C3" s="6" t="s">
        <v>58</v>
      </c>
      <c r="D3" s="7">
        <v>2026</v>
      </c>
    </row>
    <row r="4" spans="1:16" ht="30" x14ac:dyDescent="0.25">
      <c r="A4" s="28" t="s">
        <v>66</v>
      </c>
      <c r="B4" s="2" t="s">
        <v>59</v>
      </c>
      <c r="C4" s="2" t="s">
        <v>60</v>
      </c>
      <c r="D4" s="8"/>
      <c r="E4" s="9">
        <v>1</v>
      </c>
      <c r="F4" s="9">
        <v>2</v>
      </c>
      <c r="G4" s="9">
        <v>3</v>
      </c>
      <c r="H4" s="9">
        <v>4</v>
      </c>
      <c r="I4" s="9">
        <v>5</v>
      </c>
      <c r="J4" s="9">
        <v>6</v>
      </c>
      <c r="K4" s="9">
        <v>7</v>
      </c>
      <c r="L4" s="9">
        <v>8</v>
      </c>
      <c r="M4" s="9">
        <v>9</v>
      </c>
      <c r="N4" s="9">
        <v>10</v>
      </c>
      <c r="O4" s="9">
        <v>11</v>
      </c>
      <c r="P4" s="9">
        <v>12</v>
      </c>
    </row>
    <row r="5" spans="1:16" ht="20.25" customHeight="1" x14ac:dyDescent="0.25">
      <c r="A5" s="10">
        <v>11</v>
      </c>
      <c r="B5" s="11" t="s">
        <v>61</v>
      </c>
      <c r="C5" s="12">
        <f>SUMIFS(Einn!$B$2:$B$150,Einn!$A$2:$A$150,"&gt;="&amp;DATE($D$3,1,1),Einn!$A$2:$A$150,"&lt;"&amp;DATE($D$3+1,1,1))</f>
        <v>11480</v>
      </c>
      <c r="D5" s="13"/>
      <c r="E5" s="12">
        <f>SUMIFS(Einn!$B$2:$B$150,Einn!$A$2:$A$150,"&gt;="&amp;DATE($D$3,1,1),Einn!$A$2:$A$150,"&lt;"&amp;DATE($D$3,2,1))</f>
        <v>1200</v>
      </c>
      <c r="F5" s="12">
        <f>SUMIFS(Einn!$B$2:$B$150,Einn!$A$2:$A$150,"&gt;="&amp;DATE($D$3,2,1),Einn!$A$2:$A$150,"&lt;"&amp;DATE($D$3,3,1))</f>
        <v>850</v>
      </c>
      <c r="G5" s="12">
        <f>SUMIFS(Einn!$B$2:$B$150,Einn!$A$2:$A$150,"&gt;="&amp;DATE($D$3,3,1),Einn!$A$2:$A$150,"&lt;"&amp;DATE($D$3,4,1))</f>
        <v>2400</v>
      </c>
      <c r="H5" s="12">
        <f>SUMIFS(Einn!$B$2:$B$150,Einn!$A$2:$A$150,"&gt;="&amp;DATE($D$3,4,1),Einn!$A$2:$A$150,"&lt;"&amp;DATE($D$3,5,1))</f>
        <v>650</v>
      </c>
      <c r="I5" s="12">
        <f>SUMIFS(Einn!$B$2:$B$150,Einn!$A$2:$A$150,"&gt;="&amp;DATE($D$3,5,1),Einn!$A$2:$A$150,"&lt;"&amp;DATE($D$3,6,1))</f>
        <v>980</v>
      </c>
      <c r="J5" s="12">
        <f>SUMIFS(Einn!$B$2:$B$150,Einn!$A$2:$A$150,"&gt;="&amp;DATE($D$3,6,1),Einn!$A$2:$A$150,"&lt;"&amp;DATE($D$3,7,1))</f>
        <v>0</v>
      </c>
      <c r="K5" s="12">
        <f>SUMIFS(Einn!$B$2:$B$150,Einn!$A$2:$A$150,"&gt;="&amp;DATE($D$3,7,1),Einn!$A$2:$A$150,"&lt;"&amp;DATE($D$3,8,1))</f>
        <v>1800</v>
      </c>
      <c r="L5" s="12">
        <f>SUMIFS(Einn!$B$2:$B$150,Einn!$A$2:$A$150,"&gt;="&amp;DATE($D$3,8,1),Einn!$A$2:$A$150,"&lt;"&amp;DATE($D$3,9,1))</f>
        <v>0</v>
      </c>
      <c r="M5" s="12">
        <f>SUMIFS(Einn!$B$2:$B$150,Einn!$A$2:$A$150,"&gt;="&amp;DATE($D$3,9,1),Einn!$A$2:$A$150,"&lt;"&amp;DATE($D$3,10,1))</f>
        <v>1400</v>
      </c>
      <c r="N5" s="12">
        <f>SUMIFS(Einn!$B$2:$B$150,Einn!$A$2:$A$150,"&gt;="&amp;DATE($D$3,10,1),Einn!$A$2:$A$150,"&lt;"&amp;DATE($D$3,11,1))</f>
        <v>0</v>
      </c>
      <c r="O5" s="12">
        <f>SUMIFS(Einn!$B$2:$B$150,Einn!$A$2:$A$150,"&gt;="&amp;DATE($D$3,11,1),Einn!$A$2:$A$150,"&lt;"&amp;DATE($D$3,12,1))</f>
        <v>2200</v>
      </c>
      <c r="P5" s="12">
        <f>SUMIFS(Einn!$B$2:$B$150,Einn!$A$2:$A$150,"&gt;="&amp;DATE($D$3,12,1),Einn!$A$2:$A$150,"&lt;"&amp;DATE($D$3,13,1))</f>
        <v>0</v>
      </c>
    </row>
    <row r="6" spans="1:16" ht="20.25" customHeight="1" x14ac:dyDescent="0.25">
      <c r="A6" s="14">
        <v>22</v>
      </c>
      <c r="B6" s="15" t="s">
        <v>62</v>
      </c>
      <c r="C6" s="16">
        <f>C5</f>
        <v>11480</v>
      </c>
      <c r="D6" s="17"/>
      <c r="E6" s="16">
        <f t="shared" ref="E6:P6" si="0">E5</f>
        <v>1200</v>
      </c>
      <c r="F6" s="16">
        <f t="shared" si="0"/>
        <v>850</v>
      </c>
      <c r="G6" s="16">
        <f t="shared" si="0"/>
        <v>2400</v>
      </c>
      <c r="H6" s="16">
        <f t="shared" si="0"/>
        <v>650</v>
      </c>
      <c r="I6" s="16">
        <f t="shared" si="0"/>
        <v>980</v>
      </c>
      <c r="J6" s="16">
        <f t="shared" si="0"/>
        <v>0</v>
      </c>
      <c r="K6" s="16">
        <f t="shared" si="0"/>
        <v>1800</v>
      </c>
      <c r="L6" s="16">
        <f t="shared" si="0"/>
        <v>0</v>
      </c>
      <c r="M6" s="16">
        <f t="shared" si="0"/>
        <v>1400</v>
      </c>
      <c r="N6" s="16">
        <f t="shared" si="0"/>
        <v>0</v>
      </c>
      <c r="O6" s="16">
        <f t="shared" si="0"/>
        <v>2200</v>
      </c>
      <c r="P6" s="16">
        <f t="shared" si="0"/>
        <v>0</v>
      </c>
    </row>
    <row r="7" spans="1:16" ht="20.25" customHeight="1" x14ac:dyDescent="0.25">
      <c r="A7" s="10">
        <v>25</v>
      </c>
      <c r="B7" s="11" t="s">
        <v>32</v>
      </c>
      <c r="C7" s="12">
        <f>SUMIFS(Ausg!$B$2:$B$150,Ausg!$D$2:$D$150,$B7,Ausg!$A$2:$A$150,"&gt;="&amp;DATE($D$3,1,1),Ausg!$A$2:$A$150,"&lt;"&amp;DATE($D$3+1,1,1))</f>
        <v>210</v>
      </c>
      <c r="D7" s="13"/>
      <c r="E7" s="12">
        <f>SUMIFS(Ausg!$B$2:$B$150,Ausg!$D$2:$D$150,$B7,Ausg!$A$2:$A$150,"&gt;="&amp;DATE($D$3,1,1),Ausg!$A$2:$A$150,"&lt;"&amp;DATE($D$3,2,1))</f>
        <v>0</v>
      </c>
      <c r="F7" s="12">
        <f>SUMIFS(Ausg!$B$2:$B$150,Ausg!$D$2:$D$150,$B7,Ausg!$A$2:$A$150,"&gt;="&amp;DATE($D$3,2,1),Ausg!$A$2:$A$150,"&lt;"&amp;DATE($D$3,3,1))</f>
        <v>210</v>
      </c>
      <c r="G7" s="12">
        <f>SUMIFS(Ausg!$B$2:$B$150,Ausg!$D$2:$D$150,$B7,Ausg!$A$2:$A$150,"&gt;="&amp;DATE($D$3,3,1),Ausg!$A$2:$A$150,"&lt;"&amp;DATE($D$3,4,1))</f>
        <v>0</v>
      </c>
      <c r="H7" s="12">
        <f>SUMIFS(Ausg!$B$2:$B$150,Ausg!$D$2:$D$150,$B7,Ausg!$A$2:$A$150,"&gt;="&amp;DATE($D$3,4,1),Ausg!$A$2:$A$150,"&lt;"&amp;DATE($D$3,5,1))</f>
        <v>0</v>
      </c>
      <c r="I7" s="12">
        <f>SUMIFS(Ausg!$B$2:$B$150,Ausg!$D$2:$D$150,$B7,Ausg!$A$2:$A$150,"&gt;="&amp;DATE($D$3,5,1),Ausg!$A$2:$A$150,"&lt;"&amp;DATE($D$3,6,1))</f>
        <v>0</v>
      </c>
      <c r="J7" s="12">
        <f>SUMIFS(Ausg!$B$2:$B$150,Ausg!$D$2:$D$150,$B7,Ausg!$A$2:$A$150,"&gt;="&amp;DATE($D$3,6,1),Ausg!$A$2:$A$150,"&lt;"&amp;DATE($D$3,7,1))</f>
        <v>0</v>
      </c>
      <c r="K7" s="12">
        <f>SUMIFS(Ausg!$B$2:$B$150,Ausg!$D$2:$D$150,$B7,Ausg!$A$2:$A$150,"&gt;="&amp;DATE($D$3,7,1),Ausg!$A$2:$A$150,"&lt;"&amp;DATE($D$3,8,1))</f>
        <v>0</v>
      </c>
      <c r="L7" s="12">
        <f>SUMIFS(Ausg!$B$2:$B$150,Ausg!$D$2:$D$150,$B7,Ausg!$A$2:$A$150,"&gt;="&amp;DATE($D$3,8,1),Ausg!$A$2:$A$150,"&lt;"&amp;DATE($D$3,9,1))</f>
        <v>0</v>
      </c>
      <c r="M7" s="12">
        <f>SUMIFS(Ausg!$B$2:$B$150,Ausg!$D$2:$D$150,$B7,Ausg!$A$2:$A$150,"&gt;="&amp;DATE($D$3,9,1),Ausg!$A$2:$A$150,"&lt;"&amp;DATE($D$3,10,1))</f>
        <v>0</v>
      </c>
      <c r="N7" s="12">
        <f>SUMIFS(Ausg!$B$2:$B$150,Ausg!$D$2:$D$150,$B7,Ausg!$A$2:$A$150,"&gt;="&amp;DATE($D$3,10,1),Ausg!$A$2:$A$150,"&lt;"&amp;DATE($D$3,11,1))</f>
        <v>0</v>
      </c>
      <c r="O7" s="12">
        <f>SUMIFS(Ausg!$B$2:$B$150,Ausg!$D$2:$D$150,$B7,Ausg!$A$2:$A$150,"&gt;="&amp;DATE($D$3,11,1),Ausg!$A$2:$A$150,"&lt;"&amp;DATE($D$3,12,1))</f>
        <v>0</v>
      </c>
      <c r="P7" s="12">
        <f>SUMIFS(Ausg!$B$2:$B$150,Ausg!$D$2:$D$150,$B7,Ausg!$A$2:$A$150,"&gt;="&amp;DATE($D$3,12,1),Ausg!$A$2:$A$150,"&lt;"&amp;DATE($D$3,13,1))</f>
        <v>0</v>
      </c>
    </row>
    <row r="8" spans="1:16" ht="20.25" customHeight="1" x14ac:dyDescent="0.25">
      <c r="A8" s="10">
        <v>26</v>
      </c>
      <c r="B8" s="11" t="s">
        <v>31</v>
      </c>
      <c r="C8" s="12">
        <f>SUMIFS(Ausg!$B$2:$B$150,Ausg!$D$2:$D$150,$B8,Ausg!$A$2:$A$150,"&gt;="&amp;DATE($D$3,1,1),Ausg!$A$2:$A$150,"&lt;"&amp;DATE($D$3+1,1,1))</f>
        <v>380</v>
      </c>
      <c r="D8" s="13"/>
      <c r="E8" s="12">
        <f>SUMIFS(Ausg!$B$2:$B$150,Ausg!$D$2:$D$150,$B8,Ausg!$A$2:$A$150,"&gt;="&amp;DATE($D$3,1,1),Ausg!$A$2:$A$150,"&lt;"&amp;DATE($D$3,2,1))</f>
        <v>380</v>
      </c>
      <c r="F8" s="12">
        <f>SUMIFS(Ausg!$B$2:$B$150,Ausg!$D$2:$D$150,$B8,Ausg!$A$2:$A$150,"&gt;="&amp;DATE($D$3,2,1),Ausg!$A$2:$A$150,"&lt;"&amp;DATE($D$3,3,1))</f>
        <v>0</v>
      </c>
      <c r="G8" s="12">
        <f>SUMIFS(Ausg!$B$2:$B$150,Ausg!$D$2:$D$150,$B8,Ausg!$A$2:$A$150,"&gt;="&amp;DATE($D$3,3,1),Ausg!$A$2:$A$150,"&lt;"&amp;DATE($D$3,4,1))</f>
        <v>0</v>
      </c>
      <c r="H8" s="12">
        <f>SUMIFS(Ausg!$B$2:$B$150,Ausg!$D$2:$D$150,$B8,Ausg!$A$2:$A$150,"&gt;="&amp;DATE($D$3,4,1),Ausg!$A$2:$A$150,"&lt;"&amp;DATE($D$3,5,1))</f>
        <v>0</v>
      </c>
      <c r="I8" s="12">
        <f>SUMIFS(Ausg!$B$2:$B$150,Ausg!$D$2:$D$150,$B8,Ausg!$A$2:$A$150,"&gt;="&amp;DATE($D$3,5,1),Ausg!$A$2:$A$150,"&lt;"&amp;DATE($D$3,6,1))</f>
        <v>0</v>
      </c>
      <c r="J8" s="12">
        <f>SUMIFS(Ausg!$B$2:$B$150,Ausg!$D$2:$D$150,$B8,Ausg!$A$2:$A$150,"&gt;="&amp;DATE($D$3,6,1),Ausg!$A$2:$A$150,"&lt;"&amp;DATE($D$3,7,1))</f>
        <v>0</v>
      </c>
      <c r="K8" s="12">
        <f>SUMIFS(Ausg!$B$2:$B$150,Ausg!$D$2:$D$150,$B8,Ausg!$A$2:$A$150,"&gt;="&amp;DATE($D$3,7,1),Ausg!$A$2:$A$150,"&lt;"&amp;DATE($D$3,8,1))</f>
        <v>0</v>
      </c>
      <c r="L8" s="12">
        <f>SUMIFS(Ausg!$B$2:$B$150,Ausg!$D$2:$D$150,$B8,Ausg!$A$2:$A$150,"&gt;="&amp;DATE($D$3,8,1),Ausg!$A$2:$A$150,"&lt;"&amp;DATE($D$3,9,1))</f>
        <v>0</v>
      </c>
      <c r="M8" s="12">
        <f>SUMIFS(Ausg!$B$2:$B$150,Ausg!$D$2:$D$150,$B8,Ausg!$A$2:$A$150,"&gt;="&amp;DATE($D$3,9,1),Ausg!$A$2:$A$150,"&lt;"&amp;DATE($D$3,10,1))</f>
        <v>0</v>
      </c>
      <c r="N8" s="12">
        <f>SUMIFS(Ausg!$B$2:$B$150,Ausg!$D$2:$D$150,$B8,Ausg!$A$2:$A$150,"&gt;="&amp;DATE($D$3,10,1),Ausg!$A$2:$A$150,"&lt;"&amp;DATE($D$3,11,1))</f>
        <v>0</v>
      </c>
      <c r="O8" s="12">
        <f>SUMIFS(Ausg!$B$2:$B$150,Ausg!$D$2:$D$150,$B8,Ausg!$A$2:$A$150,"&gt;="&amp;DATE($D$3,11,1),Ausg!$A$2:$A$150,"&lt;"&amp;DATE($D$3,12,1))</f>
        <v>0</v>
      </c>
      <c r="P8" s="12">
        <f>SUMIFS(Ausg!$B$2:$B$150,Ausg!$D$2:$D$150,$B8,Ausg!$A$2:$A$150,"&gt;="&amp;DATE($D$3,12,1),Ausg!$A$2:$A$150,"&lt;"&amp;DATE($D$3,13,1))</f>
        <v>0</v>
      </c>
    </row>
    <row r="9" spans="1:16" ht="20.25" customHeight="1" x14ac:dyDescent="0.25">
      <c r="A9" s="10">
        <v>27</v>
      </c>
      <c r="B9" s="11" t="s">
        <v>36</v>
      </c>
      <c r="C9" s="12">
        <f>SUMIFS(Ausg!$B$2:$B$150,Ausg!$D$2:$D$150,$B9,Ausg!$A$2:$A$150,"&gt;="&amp;DATE($D$3,1,1),Ausg!$A$2:$A$150,"&lt;"&amp;DATE($D$3+1,1,1))</f>
        <v>400</v>
      </c>
      <c r="D9" s="13"/>
      <c r="E9" s="12">
        <f>SUMIFS(Ausg!$B$2:$B$150,Ausg!$D$2:$D$150,$B9,Ausg!$A$2:$A$150,"&gt;="&amp;DATE($D$3,1,1),Ausg!$A$2:$A$150,"&lt;"&amp;DATE($D$3,2,1))</f>
        <v>0</v>
      </c>
      <c r="F9" s="12">
        <f>SUMIFS(Ausg!$B$2:$B$150,Ausg!$D$2:$D$150,$B9,Ausg!$A$2:$A$150,"&gt;="&amp;DATE($D$3,2,1),Ausg!$A$2:$A$150,"&lt;"&amp;DATE($D$3,3,1))</f>
        <v>0</v>
      </c>
      <c r="G9" s="12">
        <f>SUMIFS(Ausg!$B$2:$B$150,Ausg!$D$2:$D$150,$B9,Ausg!$A$2:$A$150,"&gt;="&amp;DATE($D$3,3,1),Ausg!$A$2:$A$150,"&lt;"&amp;DATE($D$3,4,1))</f>
        <v>0</v>
      </c>
      <c r="H9" s="12">
        <f>SUMIFS(Ausg!$B$2:$B$150,Ausg!$D$2:$D$150,$B9,Ausg!$A$2:$A$150,"&gt;="&amp;DATE($D$3,4,1),Ausg!$A$2:$A$150,"&lt;"&amp;DATE($D$3,5,1))</f>
        <v>0</v>
      </c>
      <c r="I9" s="12">
        <f>SUMIFS(Ausg!$B$2:$B$150,Ausg!$D$2:$D$150,$B9,Ausg!$A$2:$A$150,"&gt;="&amp;DATE($D$3,5,1),Ausg!$A$2:$A$150,"&lt;"&amp;DATE($D$3,6,1))</f>
        <v>0</v>
      </c>
      <c r="J9" s="12">
        <f>SUMIFS(Ausg!$B$2:$B$150,Ausg!$D$2:$D$150,$B9,Ausg!$A$2:$A$150,"&gt;="&amp;DATE($D$3,6,1),Ausg!$A$2:$A$150,"&lt;"&amp;DATE($D$3,7,1))</f>
        <v>0</v>
      </c>
      <c r="K9" s="12">
        <f>SUMIFS(Ausg!$B$2:$B$150,Ausg!$D$2:$D$150,$B9,Ausg!$A$2:$A$150,"&gt;="&amp;DATE($D$3,7,1),Ausg!$A$2:$A$150,"&lt;"&amp;DATE($D$3,8,1))</f>
        <v>0</v>
      </c>
      <c r="L9" s="12">
        <f>SUMIFS(Ausg!$B$2:$B$150,Ausg!$D$2:$D$150,$B9,Ausg!$A$2:$A$150,"&gt;="&amp;DATE($D$3,8,1),Ausg!$A$2:$A$150,"&lt;"&amp;DATE($D$3,9,1))</f>
        <v>0</v>
      </c>
      <c r="M9" s="12">
        <f>SUMIFS(Ausg!$B$2:$B$150,Ausg!$D$2:$D$150,$B9,Ausg!$A$2:$A$150,"&gt;="&amp;DATE($D$3,9,1),Ausg!$A$2:$A$150,"&lt;"&amp;DATE($D$3,10,1))</f>
        <v>0</v>
      </c>
      <c r="N9" s="12">
        <f>SUMIFS(Ausg!$B$2:$B$150,Ausg!$D$2:$D$150,$B9,Ausg!$A$2:$A$150,"&gt;="&amp;DATE($D$3,10,1),Ausg!$A$2:$A$150,"&lt;"&amp;DATE($D$3,11,1))</f>
        <v>400</v>
      </c>
      <c r="O9" s="12">
        <f>SUMIFS(Ausg!$B$2:$B$150,Ausg!$D$2:$D$150,$B9,Ausg!$A$2:$A$150,"&gt;="&amp;DATE($D$3,11,1),Ausg!$A$2:$A$150,"&lt;"&amp;DATE($D$3,12,1))</f>
        <v>0</v>
      </c>
      <c r="P9" s="12">
        <f>SUMIFS(Ausg!$B$2:$B$150,Ausg!$D$2:$D$150,$B9,Ausg!$A$2:$A$150,"&gt;="&amp;DATE($D$3,12,1),Ausg!$A$2:$A$150,"&lt;"&amp;DATE($D$3,13,1))</f>
        <v>0</v>
      </c>
    </row>
    <row r="10" spans="1:16" ht="20.25" customHeight="1" x14ac:dyDescent="0.25">
      <c r="A10" s="10">
        <v>33</v>
      </c>
      <c r="B10" s="11" t="s">
        <v>38</v>
      </c>
      <c r="C10" s="12">
        <f>SUMIFS(Ausg!$B$2:$B$150,Ausg!$D$2:$D$150,$B10,Ausg!$A$2:$A$150,"&gt;="&amp;DATE($D$3,1,1),Ausg!$A$2:$A$150,"&lt;"&amp;DATE($D$3+1,1,1))</f>
        <v>89</v>
      </c>
      <c r="D10" s="13"/>
      <c r="E10" s="12">
        <f>SUMIFS(Ausg!$B$2:$B$150,Ausg!$D$2:$D$150,$B10,Ausg!$A$2:$A$150,"&gt;="&amp;DATE($D$3,1,1),Ausg!$A$2:$A$150,"&lt;"&amp;DATE($D$3,2,1))</f>
        <v>0</v>
      </c>
      <c r="F10" s="12">
        <f>SUMIFS(Ausg!$B$2:$B$150,Ausg!$D$2:$D$150,$B10,Ausg!$A$2:$A$150,"&gt;="&amp;DATE($D$3,2,1),Ausg!$A$2:$A$150,"&lt;"&amp;DATE($D$3,3,1))</f>
        <v>0</v>
      </c>
      <c r="G10" s="12">
        <f>SUMIFS(Ausg!$B$2:$B$150,Ausg!$D$2:$D$150,$B10,Ausg!$A$2:$A$150,"&gt;="&amp;DATE($D$3,3,1),Ausg!$A$2:$A$150,"&lt;"&amp;DATE($D$3,4,1))</f>
        <v>89</v>
      </c>
      <c r="H10" s="12">
        <f>SUMIFS(Ausg!$B$2:$B$150,Ausg!$D$2:$D$150,$B10,Ausg!$A$2:$A$150,"&gt;="&amp;DATE($D$3,4,1),Ausg!$A$2:$A$150,"&lt;"&amp;DATE($D$3,5,1))</f>
        <v>0</v>
      </c>
      <c r="I10" s="12">
        <f>SUMIFS(Ausg!$B$2:$B$150,Ausg!$D$2:$D$150,$B10,Ausg!$A$2:$A$150,"&gt;="&amp;DATE($D$3,5,1),Ausg!$A$2:$A$150,"&lt;"&amp;DATE($D$3,6,1))</f>
        <v>0</v>
      </c>
      <c r="J10" s="12">
        <f>SUMIFS(Ausg!$B$2:$B$150,Ausg!$D$2:$D$150,$B10,Ausg!$A$2:$A$150,"&gt;="&amp;DATE($D$3,6,1),Ausg!$A$2:$A$150,"&lt;"&amp;DATE($D$3,7,1))</f>
        <v>0</v>
      </c>
      <c r="K10" s="12">
        <f>SUMIFS(Ausg!$B$2:$B$150,Ausg!$D$2:$D$150,$B10,Ausg!$A$2:$A$150,"&gt;="&amp;DATE($D$3,7,1),Ausg!$A$2:$A$150,"&lt;"&amp;DATE($D$3,8,1))</f>
        <v>0</v>
      </c>
      <c r="L10" s="12">
        <f>SUMIFS(Ausg!$B$2:$B$150,Ausg!$D$2:$D$150,$B10,Ausg!$A$2:$A$150,"&gt;="&amp;DATE($D$3,8,1),Ausg!$A$2:$A$150,"&lt;"&amp;DATE($D$3,9,1))</f>
        <v>0</v>
      </c>
      <c r="M10" s="12">
        <f>SUMIFS(Ausg!$B$2:$B$150,Ausg!$D$2:$D$150,$B10,Ausg!$A$2:$A$150,"&gt;="&amp;DATE($D$3,9,1),Ausg!$A$2:$A$150,"&lt;"&amp;DATE($D$3,10,1))</f>
        <v>0</v>
      </c>
      <c r="N10" s="12">
        <f>SUMIFS(Ausg!$B$2:$B$150,Ausg!$D$2:$D$150,$B10,Ausg!$A$2:$A$150,"&gt;="&amp;DATE($D$3,10,1),Ausg!$A$2:$A$150,"&lt;"&amp;DATE($D$3,11,1))</f>
        <v>0</v>
      </c>
      <c r="O10" s="12">
        <f>SUMIFS(Ausg!$B$2:$B$150,Ausg!$D$2:$D$150,$B10,Ausg!$A$2:$A$150,"&gt;="&amp;DATE($D$3,11,1),Ausg!$A$2:$A$150,"&lt;"&amp;DATE($D$3,12,1))</f>
        <v>0</v>
      </c>
      <c r="P10" s="12">
        <f>SUMIFS(Ausg!$B$2:$B$150,Ausg!$D$2:$D$150,$B10,Ausg!$A$2:$A$150,"&gt;="&amp;DATE($D$3,12,1),Ausg!$A$2:$A$150,"&lt;"&amp;DATE($D$3,13,1))</f>
        <v>0</v>
      </c>
    </row>
    <row r="11" spans="1:16" ht="20.25" customHeight="1" x14ac:dyDescent="0.25">
      <c r="A11" s="10">
        <v>37</v>
      </c>
      <c r="B11" s="11" t="s">
        <v>40</v>
      </c>
      <c r="C11" s="12">
        <f>SUMIFS(Ausg!$B$2:$B$150,Ausg!$D$2:$D$150,$B11,Ausg!$A$2:$A$150,"&gt;="&amp;DATE($D$3,1,1),Ausg!$A$2:$A$150,"&lt;"&amp;DATE($D$3+1,1,1))</f>
        <v>450</v>
      </c>
      <c r="D11" s="13"/>
      <c r="E11" s="12">
        <f>SUMIFS(Ausg!$B$2:$B$150,Ausg!$D$2:$D$150,$B11,Ausg!$A$2:$A$150,"&gt;="&amp;DATE($D$3,1,1),Ausg!$A$2:$A$150,"&lt;"&amp;DATE($D$3,2,1))</f>
        <v>0</v>
      </c>
      <c r="F11" s="12">
        <f>SUMIFS(Ausg!$B$2:$B$150,Ausg!$D$2:$D$150,$B11,Ausg!$A$2:$A$150,"&gt;="&amp;DATE($D$3,2,1),Ausg!$A$2:$A$150,"&lt;"&amp;DATE($D$3,3,1))</f>
        <v>0</v>
      </c>
      <c r="G11" s="12">
        <f>SUMIFS(Ausg!$B$2:$B$150,Ausg!$D$2:$D$150,$B11,Ausg!$A$2:$A$150,"&gt;="&amp;DATE($D$3,3,1),Ausg!$A$2:$A$150,"&lt;"&amp;DATE($D$3,4,1))</f>
        <v>0</v>
      </c>
      <c r="H11" s="12">
        <f>SUMIFS(Ausg!$B$2:$B$150,Ausg!$D$2:$D$150,$B11,Ausg!$A$2:$A$150,"&gt;="&amp;DATE($D$3,4,1),Ausg!$A$2:$A$150,"&lt;"&amp;DATE($D$3,5,1))</f>
        <v>450</v>
      </c>
      <c r="I11" s="12">
        <f>SUMIFS(Ausg!$B$2:$B$150,Ausg!$D$2:$D$150,$B11,Ausg!$A$2:$A$150,"&gt;="&amp;DATE($D$3,5,1),Ausg!$A$2:$A$150,"&lt;"&amp;DATE($D$3,6,1))</f>
        <v>0</v>
      </c>
      <c r="J11" s="12">
        <f>SUMIFS(Ausg!$B$2:$B$150,Ausg!$D$2:$D$150,$B11,Ausg!$A$2:$A$150,"&gt;="&amp;DATE($D$3,6,1),Ausg!$A$2:$A$150,"&lt;"&amp;DATE($D$3,7,1))</f>
        <v>0</v>
      </c>
      <c r="K11" s="12">
        <f>SUMIFS(Ausg!$B$2:$B$150,Ausg!$D$2:$D$150,$B11,Ausg!$A$2:$A$150,"&gt;="&amp;DATE($D$3,7,1),Ausg!$A$2:$A$150,"&lt;"&amp;DATE($D$3,8,1))</f>
        <v>0</v>
      </c>
      <c r="L11" s="12">
        <f>SUMIFS(Ausg!$B$2:$B$150,Ausg!$D$2:$D$150,$B11,Ausg!$A$2:$A$150,"&gt;="&amp;DATE($D$3,8,1),Ausg!$A$2:$A$150,"&lt;"&amp;DATE($D$3,9,1))</f>
        <v>0</v>
      </c>
      <c r="M11" s="12">
        <f>SUMIFS(Ausg!$B$2:$B$150,Ausg!$D$2:$D$150,$B11,Ausg!$A$2:$A$150,"&gt;="&amp;DATE($D$3,9,1),Ausg!$A$2:$A$150,"&lt;"&amp;DATE($D$3,10,1))</f>
        <v>0</v>
      </c>
      <c r="N11" s="12">
        <f>SUMIFS(Ausg!$B$2:$B$150,Ausg!$D$2:$D$150,$B11,Ausg!$A$2:$A$150,"&gt;="&amp;DATE($D$3,10,1),Ausg!$A$2:$A$150,"&lt;"&amp;DATE($D$3,11,1))</f>
        <v>0</v>
      </c>
      <c r="O11" s="12">
        <f>SUMIFS(Ausg!$B$2:$B$150,Ausg!$D$2:$D$150,$B11,Ausg!$A$2:$A$150,"&gt;="&amp;DATE($D$3,11,1),Ausg!$A$2:$A$150,"&lt;"&amp;DATE($D$3,12,1))</f>
        <v>0</v>
      </c>
      <c r="P11" s="12">
        <f>SUMIFS(Ausg!$B$2:$B$150,Ausg!$D$2:$D$150,$B11,Ausg!$A$2:$A$150,"&gt;="&amp;DATE($D$3,12,1),Ausg!$A$2:$A$150,"&lt;"&amp;DATE($D$3,13,1))</f>
        <v>0</v>
      </c>
    </row>
    <row r="12" spans="1:16" ht="20.25" customHeight="1" x14ac:dyDescent="0.25">
      <c r="A12" s="10">
        <v>40</v>
      </c>
      <c r="B12" s="11" t="s">
        <v>42</v>
      </c>
      <c r="C12" s="12">
        <f>SUMIFS(Ausg!$B$2:$B$150,Ausg!$D$2:$D$150,$B12,Ausg!$A$2:$A$150,"&gt;="&amp;DATE($D$3,1,1),Ausg!$A$2:$A$150,"&lt;"&amp;DATE($D$3+1,1,1))</f>
        <v>60</v>
      </c>
      <c r="D12" s="13"/>
      <c r="E12" s="12">
        <f>SUMIFS(Ausg!$B$2:$B$150,Ausg!$D$2:$D$150,$B12,Ausg!$A$2:$A$150,"&gt;="&amp;DATE($D$3,1,1),Ausg!$A$2:$A$150,"&lt;"&amp;DATE($D$3,2,1))</f>
        <v>0</v>
      </c>
      <c r="F12" s="12">
        <f>SUMIFS(Ausg!$B$2:$B$150,Ausg!$D$2:$D$150,$B12,Ausg!$A$2:$A$150,"&gt;="&amp;DATE($D$3,2,1),Ausg!$A$2:$A$150,"&lt;"&amp;DATE($D$3,3,1))</f>
        <v>0</v>
      </c>
      <c r="G12" s="12">
        <f>SUMIFS(Ausg!$B$2:$B$150,Ausg!$D$2:$D$150,$B12,Ausg!$A$2:$A$150,"&gt;="&amp;DATE($D$3,3,1),Ausg!$A$2:$A$150,"&lt;"&amp;DATE($D$3,4,1))</f>
        <v>0</v>
      </c>
      <c r="H12" s="12">
        <f>SUMIFS(Ausg!$B$2:$B$150,Ausg!$D$2:$D$150,$B12,Ausg!$A$2:$A$150,"&gt;="&amp;DATE($D$3,4,1),Ausg!$A$2:$A$150,"&lt;"&amp;DATE($D$3,5,1))</f>
        <v>0</v>
      </c>
      <c r="I12" s="12">
        <f>SUMIFS(Ausg!$B$2:$B$150,Ausg!$D$2:$D$150,$B12,Ausg!$A$2:$A$150,"&gt;="&amp;DATE($D$3,5,1),Ausg!$A$2:$A$150,"&lt;"&amp;DATE($D$3,6,1))</f>
        <v>60</v>
      </c>
      <c r="J12" s="12">
        <f>SUMIFS(Ausg!$B$2:$B$150,Ausg!$D$2:$D$150,$B12,Ausg!$A$2:$A$150,"&gt;="&amp;DATE($D$3,6,1),Ausg!$A$2:$A$150,"&lt;"&amp;DATE($D$3,7,1))</f>
        <v>0</v>
      </c>
      <c r="K12" s="12">
        <f>SUMIFS(Ausg!$B$2:$B$150,Ausg!$D$2:$D$150,$B12,Ausg!$A$2:$A$150,"&gt;="&amp;DATE($D$3,7,1),Ausg!$A$2:$A$150,"&lt;"&amp;DATE($D$3,8,1))</f>
        <v>0</v>
      </c>
      <c r="L12" s="12">
        <f>SUMIFS(Ausg!$B$2:$B$150,Ausg!$D$2:$D$150,$B12,Ausg!$A$2:$A$150,"&gt;="&amp;DATE($D$3,8,1),Ausg!$A$2:$A$150,"&lt;"&amp;DATE($D$3,9,1))</f>
        <v>0</v>
      </c>
      <c r="M12" s="12">
        <f>SUMIFS(Ausg!$B$2:$B$150,Ausg!$D$2:$D$150,$B12,Ausg!$A$2:$A$150,"&gt;="&amp;DATE($D$3,9,1),Ausg!$A$2:$A$150,"&lt;"&amp;DATE($D$3,10,1))</f>
        <v>0</v>
      </c>
      <c r="N12" s="12">
        <f>SUMIFS(Ausg!$B$2:$B$150,Ausg!$D$2:$D$150,$B12,Ausg!$A$2:$A$150,"&gt;="&amp;DATE($D$3,10,1),Ausg!$A$2:$A$150,"&lt;"&amp;DATE($D$3,11,1))</f>
        <v>0</v>
      </c>
      <c r="O12" s="12">
        <f>SUMIFS(Ausg!$B$2:$B$150,Ausg!$D$2:$D$150,$B12,Ausg!$A$2:$A$150,"&gt;="&amp;DATE($D$3,11,1),Ausg!$A$2:$A$150,"&lt;"&amp;DATE($D$3,12,1))</f>
        <v>0</v>
      </c>
      <c r="P12" s="12">
        <f>SUMIFS(Ausg!$B$2:$B$150,Ausg!$D$2:$D$150,$B12,Ausg!$A$2:$A$150,"&gt;="&amp;DATE($D$3,12,1),Ausg!$A$2:$A$150,"&lt;"&amp;DATE($D$3,13,1))</f>
        <v>0</v>
      </c>
    </row>
    <row r="13" spans="1:16" ht="20.25" customHeight="1" x14ac:dyDescent="0.25">
      <c r="A13" s="10">
        <v>41</v>
      </c>
      <c r="B13" s="11" t="s">
        <v>45</v>
      </c>
      <c r="C13" s="12">
        <f>SUMIFS(Ausg!$B$2:$B$150,Ausg!$D$2:$D$150,$B13,Ausg!$A$2:$A$150,"&gt;="&amp;DATE($D$3,1,1),Ausg!$A$2:$A$150,"&lt;"&amp;DATE($D$3+1,1,1))</f>
        <v>95</v>
      </c>
      <c r="D13" s="13"/>
      <c r="E13" s="12">
        <f>SUMIFS(Ausg!$B$2:$B$150,Ausg!$D$2:$D$150,$B13,Ausg!$A$2:$A$150,"&gt;="&amp;DATE($D$3,1,1),Ausg!$A$2:$A$150,"&lt;"&amp;DATE($D$3,2,1))</f>
        <v>0</v>
      </c>
      <c r="F13" s="12">
        <f>SUMIFS(Ausg!$B$2:$B$150,Ausg!$D$2:$D$150,$B13,Ausg!$A$2:$A$150,"&gt;="&amp;DATE($D$3,2,1),Ausg!$A$2:$A$150,"&lt;"&amp;DATE($D$3,3,1))</f>
        <v>0</v>
      </c>
      <c r="G13" s="12">
        <f>SUMIFS(Ausg!$B$2:$B$150,Ausg!$D$2:$D$150,$B13,Ausg!$A$2:$A$150,"&gt;="&amp;DATE($D$3,3,1),Ausg!$A$2:$A$150,"&lt;"&amp;DATE($D$3,4,1))</f>
        <v>0</v>
      </c>
      <c r="H13" s="12">
        <f>SUMIFS(Ausg!$B$2:$B$150,Ausg!$D$2:$D$150,$B13,Ausg!$A$2:$A$150,"&gt;="&amp;DATE($D$3,4,1),Ausg!$A$2:$A$150,"&lt;"&amp;DATE($D$3,5,1))</f>
        <v>0</v>
      </c>
      <c r="I13" s="12">
        <f>SUMIFS(Ausg!$B$2:$B$150,Ausg!$D$2:$D$150,$B13,Ausg!$A$2:$A$150,"&gt;="&amp;DATE($D$3,5,1),Ausg!$A$2:$A$150,"&lt;"&amp;DATE($D$3,6,1))</f>
        <v>0</v>
      </c>
      <c r="J13" s="12">
        <f>SUMIFS(Ausg!$B$2:$B$150,Ausg!$D$2:$D$150,$B13,Ausg!$A$2:$A$150,"&gt;="&amp;DATE($D$3,6,1),Ausg!$A$2:$A$150,"&lt;"&amp;DATE($D$3,7,1))</f>
        <v>95</v>
      </c>
      <c r="K13" s="12">
        <f>SUMIFS(Ausg!$B$2:$B$150,Ausg!$D$2:$D$150,$B13,Ausg!$A$2:$A$150,"&gt;="&amp;DATE($D$3,7,1),Ausg!$A$2:$A$150,"&lt;"&amp;DATE($D$3,8,1))</f>
        <v>0</v>
      </c>
      <c r="L13" s="12">
        <f>SUMIFS(Ausg!$B$2:$B$150,Ausg!$D$2:$D$150,$B13,Ausg!$A$2:$A$150,"&gt;="&amp;DATE($D$3,8,1),Ausg!$A$2:$A$150,"&lt;"&amp;DATE($D$3,9,1))</f>
        <v>0</v>
      </c>
      <c r="M13" s="12">
        <f>SUMIFS(Ausg!$B$2:$B$150,Ausg!$D$2:$D$150,$B13,Ausg!$A$2:$A$150,"&gt;="&amp;DATE($D$3,9,1),Ausg!$A$2:$A$150,"&lt;"&amp;DATE($D$3,10,1))</f>
        <v>0</v>
      </c>
      <c r="N13" s="12">
        <f>SUMIFS(Ausg!$B$2:$B$150,Ausg!$D$2:$D$150,$B13,Ausg!$A$2:$A$150,"&gt;="&amp;DATE($D$3,10,1),Ausg!$A$2:$A$150,"&lt;"&amp;DATE($D$3,11,1))</f>
        <v>0</v>
      </c>
      <c r="O13" s="12">
        <f>SUMIFS(Ausg!$B$2:$B$150,Ausg!$D$2:$D$150,$B13,Ausg!$A$2:$A$150,"&gt;="&amp;DATE($D$3,11,1),Ausg!$A$2:$A$150,"&lt;"&amp;DATE($D$3,12,1))</f>
        <v>0</v>
      </c>
      <c r="P13" s="12">
        <f>SUMIFS(Ausg!$B$2:$B$150,Ausg!$D$2:$D$150,$B13,Ausg!$A$2:$A$150,"&gt;="&amp;DATE($D$3,12,1),Ausg!$A$2:$A$150,"&lt;"&amp;DATE($D$3,13,1))</f>
        <v>0</v>
      </c>
    </row>
    <row r="14" spans="1:16" ht="20.25" customHeight="1" x14ac:dyDescent="0.25">
      <c r="A14" s="10">
        <v>42</v>
      </c>
      <c r="B14" s="11" t="s">
        <v>47</v>
      </c>
      <c r="C14" s="12">
        <f>SUMIFS(Ausg!$B$2:$B$150,Ausg!$D$2:$D$150,$B14,Ausg!$A$2:$A$150,"&gt;="&amp;DATE($D$3,1,1),Ausg!$A$2:$A$150,"&lt;"&amp;DATE($D$3+1,1,1))</f>
        <v>240</v>
      </c>
      <c r="D14" s="13"/>
      <c r="E14" s="12">
        <f>SUMIFS(Ausg!$B$2:$B$150,Ausg!$D$2:$D$150,$B14,Ausg!$A$2:$A$150,"&gt;="&amp;DATE($D$3,1,1),Ausg!$A$2:$A$150,"&lt;"&amp;DATE($D$3,2,1))</f>
        <v>0</v>
      </c>
      <c r="F14" s="12">
        <f>SUMIFS(Ausg!$B$2:$B$150,Ausg!$D$2:$D$150,$B14,Ausg!$A$2:$A$150,"&gt;="&amp;DATE($D$3,2,1),Ausg!$A$2:$A$150,"&lt;"&amp;DATE($D$3,3,1))</f>
        <v>0</v>
      </c>
      <c r="G14" s="12">
        <f>SUMIFS(Ausg!$B$2:$B$150,Ausg!$D$2:$D$150,$B14,Ausg!$A$2:$A$150,"&gt;="&amp;DATE($D$3,3,1),Ausg!$A$2:$A$150,"&lt;"&amp;DATE($D$3,4,1))</f>
        <v>0</v>
      </c>
      <c r="H14" s="12">
        <f>SUMIFS(Ausg!$B$2:$B$150,Ausg!$D$2:$D$150,$B14,Ausg!$A$2:$A$150,"&gt;="&amp;DATE($D$3,4,1),Ausg!$A$2:$A$150,"&lt;"&amp;DATE($D$3,5,1))</f>
        <v>0</v>
      </c>
      <c r="I14" s="12">
        <f>SUMIFS(Ausg!$B$2:$B$150,Ausg!$D$2:$D$150,$B14,Ausg!$A$2:$A$150,"&gt;="&amp;DATE($D$3,5,1),Ausg!$A$2:$A$150,"&lt;"&amp;DATE($D$3,6,1))</f>
        <v>0</v>
      </c>
      <c r="J14" s="12">
        <f>SUMIFS(Ausg!$B$2:$B$150,Ausg!$D$2:$D$150,$B14,Ausg!$A$2:$A$150,"&gt;="&amp;DATE($D$3,6,1),Ausg!$A$2:$A$150,"&lt;"&amp;DATE($D$3,7,1))</f>
        <v>0</v>
      </c>
      <c r="K14" s="12">
        <f>SUMIFS(Ausg!$B$2:$B$150,Ausg!$D$2:$D$150,$B14,Ausg!$A$2:$A$150,"&gt;="&amp;DATE($D$3,7,1),Ausg!$A$2:$A$150,"&lt;"&amp;DATE($D$3,8,1))</f>
        <v>240</v>
      </c>
      <c r="L14" s="12">
        <f>SUMIFS(Ausg!$B$2:$B$150,Ausg!$D$2:$D$150,$B14,Ausg!$A$2:$A$150,"&gt;="&amp;DATE($D$3,8,1),Ausg!$A$2:$A$150,"&lt;"&amp;DATE($D$3,9,1))</f>
        <v>0</v>
      </c>
      <c r="M14" s="12">
        <f>SUMIFS(Ausg!$B$2:$B$150,Ausg!$D$2:$D$150,$B14,Ausg!$A$2:$A$150,"&gt;="&amp;DATE($D$3,9,1),Ausg!$A$2:$A$150,"&lt;"&amp;DATE($D$3,10,1))</f>
        <v>0</v>
      </c>
      <c r="N14" s="12">
        <f>SUMIFS(Ausg!$B$2:$B$150,Ausg!$D$2:$D$150,$B14,Ausg!$A$2:$A$150,"&gt;="&amp;DATE($D$3,10,1),Ausg!$A$2:$A$150,"&lt;"&amp;DATE($D$3,11,1))</f>
        <v>0</v>
      </c>
      <c r="O14" s="12">
        <f>SUMIFS(Ausg!$B$2:$B$150,Ausg!$D$2:$D$150,$B14,Ausg!$A$2:$A$150,"&gt;="&amp;DATE($D$3,11,1),Ausg!$A$2:$A$150,"&lt;"&amp;DATE($D$3,12,1))</f>
        <v>0</v>
      </c>
      <c r="P14" s="12">
        <f>SUMIFS(Ausg!$B$2:$B$150,Ausg!$D$2:$D$150,$B14,Ausg!$A$2:$A$150,"&gt;="&amp;DATE($D$3,12,1),Ausg!$A$2:$A$150,"&lt;"&amp;DATE($D$3,13,1))</f>
        <v>0</v>
      </c>
    </row>
    <row r="15" spans="1:16" ht="20.25" customHeight="1" x14ac:dyDescent="0.25">
      <c r="A15" s="10">
        <v>43</v>
      </c>
      <c r="B15" s="11" t="s">
        <v>49</v>
      </c>
      <c r="C15" s="12">
        <f>SUMIFS(Ausg!$B$2:$B$150,Ausg!$D$2:$D$150,$B15,Ausg!$A$2:$A$150,"&gt;="&amp;DATE($D$3,1,1),Ausg!$A$2:$A$150,"&lt;"&amp;DATE($D$3+1,1,1))</f>
        <v>320</v>
      </c>
      <c r="D15" s="13"/>
      <c r="E15" s="12">
        <f>SUMIFS(Ausg!$B$2:$B$150,Ausg!$D$2:$D$150,$B15,Ausg!$A$2:$A$150,"&gt;="&amp;DATE($D$3,1,1),Ausg!$A$2:$A$150,"&lt;"&amp;DATE($D$3,2,1))</f>
        <v>0</v>
      </c>
      <c r="F15" s="12">
        <f>SUMIFS(Ausg!$B$2:$B$150,Ausg!$D$2:$D$150,$B15,Ausg!$A$2:$A$150,"&gt;="&amp;DATE($D$3,2,1),Ausg!$A$2:$A$150,"&lt;"&amp;DATE($D$3,3,1))</f>
        <v>0</v>
      </c>
      <c r="G15" s="12">
        <f>SUMIFS(Ausg!$B$2:$B$150,Ausg!$D$2:$D$150,$B15,Ausg!$A$2:$A$150,"&gt;="&amp;DATE($D$3,3,1),Ausg!$A$2:$A$150,"&lt;"&amp;DATE($D$3,4,1))</f>
        <v>0</v>
      </c>
      <c r="H15" s="12">
        <f>SUMIFS(Ausg!$B$2:$B$150,Ausg!$D$2:$D$150,$B15,Ausg!$A$2:$A$150,"&gt;="&amp;DATE($D$3,4,1),Ausg!$A$2:$A$150,"&lt;"&amp;DATE($D$3,5,1))</f>
        <v>0</v>
      </c>
      <c r="I15" s="12">
        <f>SUMIFS(Ausg!$B$2:$B$150,Ausg!$D$2:$D$150,$B15,Ausg!$A$2:$A$150,"&gt;="&amp;DATE($D$3,5,1),Ausg!$A$2:$A$150,"&lt;"&amp;DATE($D$3,6,1))</f>
        <v>0</v>
      </c>
      <c r="J15" s="12">
        <f>SUMIFS(Ausg!$B$2:$B$150,Ausg!$D$2:$D$150,$B15,Ausg!$A$2:$A$150,"&gt;="&amp;DATE($D$3,6,1),Ausg!$A$2:$A$150,"&lt;"&amp;DATE($D$3,7,1))</f>
        <v>0</v>
      </c>
      <c r="K15" s="12">
        <f>SUMIFS(Ausg!$B$2:$B$150,Ausg!$D$2:$D$150,$B15,Ausg!$A$2:$A$150,"&gt;="&amp;DATE($D$3,7,1),Ausg!$A$2:$A$150,"&lt;"&amp;DATE($D$3,8,1))</f>
        <v>0</v>
      </c>
      <c r="L15" s="12">
        <f>SUMIFS(Ausg!$B$2:$B$150,Ausg!$D$2:$D$150,$B15,Ausg!$A$2:$A$150,"&gt;="&amp;DATE($D$3,8,1),Ausg!$A$2:$A$150,"&lt;"&amp;DATE($D$3,9,1))</f>
        <v>320</v>
      </c>
      <c r="M15" s="12">
        <f>SUMIFS(Ausg!$B$2:$B$150,Ausg!$D$2:$D$150,$B15,Ausg!$A$2:$A$150,"&gt;="&amp;DATE($D$3,9,1),Ausg!$A$2:$A$150,"&lt;"&amp;DATE($D$3,10,1))</f>
        <v>0</v>
      </c>
      <c r="N15" s="12">
        <f>SUMIFS(Ausg!$B$2:$B$150,Ausg!$D$2:$D$150,$B15,Ausg!$A$2:$A$150,"&gt;="&amp;DATE($D$3,10,1),Ausg!$A$2:$A$150,"&lt;"&amp;DATE($D$3,11,1))</f>
        <v>0</v>
      </c>
      <c r="O15" s="12">
        <f>SUMIFS(Ausg!$B$2:$B$150,Ausg!$D$2:$D$150,$B15,Ausg!$A$2:$A$150,"&gt;="&amp;DATE($D$3,11,1),Ausg!$A$2:$A$150,"&lt;"&amp;DATE($D$3,12,1))</f>
        <v>0</v>
      </c>
      <c r="P15" s="12">
        <f>SUMIFS(Ausg!$B$2:$B$150,Ausg!$D$2:$D$150,$B15,Ausg!$A$2:$A$150,"&gt;="&amp;DATE($D$3,12,1),Ausg!$A$2:$A$150,"&lt;"&amp;DATE($D$3,13,1))</f>
        <v>0</v>
      </c>
    </row>
    <row r="16" spans="1:16" ht="20.25" customHeight="1" x14ac:dyDescent="0.25">
      <c r="A16" s="10">
        <v>44</v>
      </c>
      <c r="B16" s="11" t="s">
        <v>51</v>
      </c>
      <c r="C16" s="12">
        <f>SUMIFS(Ausg!$B$2:$B$150,Ausg!$D$2:$D$150,$B16,Ausg!$A$2:$A$150,"&gt;="&amp;DATE($D$3,1,1),Ausg!$A$2:$A$150,"&lt;"&amp;DATE($D$3+1,1,1))</f>
        <v>75</v>
      </c>
      <c r="D16" s="13"/>
      <c r="E16" s="12">
        <f>SUMIFS(Ausg!$B$2:$B$150,Ausg!$D$2:$D$150,$B16,Ausg!$A$2:$A$150,"&gt;="&amp;DATE($D$3,1,1),Ausg!$A$2:$A$150,"&lt;"&amp;DATE($D$3,2,1))</f>
        <v>0</v>
      </c>
      <c r="F16" s="12">
        <f>SUMIFS(Ausg!$B$2:$B$150,Ausg!$D$2:$D$150,$B16,Ausg!$A$2:$A$150,"&gt;="&amp;DATE($D$3,2,1),Ausg!$A$2:$A$150,"&lt;"&amp;DATE($D$3,3,1))</f>
        <v>0</v>
      </c>
      <c r="G16" s="12">
        <f>SUMIFS(Ausg!$B$2:$B$150,Ausg!$D$2:$D$150,$B16,Ausg!$A$2:$A$150,"&gt;="&amp;DATE($D$3,3,1),Ausg!$A$2:$A$150,"&lt;"&amp;DATE($D$3,4,1))</f>
        <v>0</v>
      </c>
      <c r="H16" s="12">
        <f>SUMIFS(Ausg!$B$2:$B$150,Ausg!$D$2:$D$150,$B16,Ausg!$A$2:$A$150,"&gt;="&amp;DATE($D$3,4,1),Ausg!$A$2:$A$150,"&lt;"&amp;DATE($D$3,5,1))</f>
        <v>0</v>
      </c>
      <c r="I16" s="12">
        <f>SUMIFS(Ausg!$B$2:$B$150,Ausg!$D$2:$D$150,$B16,Ausg!$A$2:$A$150,"&gt;="&amp;DATE($D$3,5,1),Ausg!$A$2:$A$150,"&lt;"&amp;DATE($D$3,6,1))</f>
        <v>0</v>
      </c>
      <c r="J16" s="12">
        <f>SUMIFS(Ausg!$B$2:$B$150,Ausg!$D$2:$D$150,$B16,Ausg!$A$2:$A$150,"&gt;="&amp;DATE($D$3,6,1),Ausg!$A$2:$A$150,"&lt;"&amp;DATE($D$3,7,1))</f>
        <v>0</v>
      </c>
      <c r="K16" s="12">
        <f>SUMIFS(Ausg!$B$2:$B$150,Ausg!$D$2:$D$150,$B16,Ausg!$A$2:$A$150,"&gt;="&amp;DATE($D$3,7,1),Ausg!$A$2:$A$150,"&lt;"&amp;DATE($D$3,8,1))</f>
        <v>0</v>
      </c>
      <c r="L16" s="12">
        <f>SUMIFS(Ausg!$B$2:$B$150,Ausg!$D$2:$D$150,$B16,Ausg!$A$2:$A$150,"&gt;="&amp;DATE($D$3,8,1),Ausg!$A$2:$A$150,"&lt;"&amp;DATE($D$3,9,1))</f>
        <v>0</v>
      </c>
      <c r="M16" s="12">
        <f>SUMIFS(Ausg!$B$2:$B$150,Ausg!$D$2:$D$150,$B16,Ausg!$A$2:$A$150,"&gt;="&amp;DATE($D$3,9,1),Ausg!$A$2:$A$150,"&lt;"&amp;DATE($D$3,10,1))</f>
        <v>75</v>
      </c>
      <c r="N16" s="12">
        <f>SUMIFS(Ausg!$B$2:$B$150,Ausg!$D$2:$D$150,$B16,Ausg!$A$2:$A$150,"&gt;="&amp;DATE($D$3,10,1),Ausg!$A$2:$A$150,"&lt;"&amp;DATE($D$3,11,1))</f>
        <v>0</v>
      </c>
      <c r="O16" s="12">
        <f>SUMIFS(Ausg!$B$2:$B$150,Ausg!$D$2:$D$150,$B16,Ausg!$A$2:$A$150,"&gt;="&amp;DATE($D$3,11,1),Ausg!$A$2:$A$150,"&lt;"&amp;DATE($D$3,12,1))</f>
        <v>0</v>
      </c>
      <c r="P16" s="12">
        <f>SUMIFS(Ausg!$B$2:$B$150,Ausg!$D$2:$D$150,$B16,Ausg!$A$2:$A$150,"&gt;="&amp;DATE($D$3,12,1),Ausg!$A$2:$A$150,"&lt;"&amp;DATE($D$3,13,1))</f>
        <v>0</v>
      </c>
    </row>
    <row r="17" spans="1:16" ht="20.25" customHeight="1" x14ac:dyDescent="0.25">
      <c r="A17" s="10">
        <v>45</v>
      </c>
      <c r="B17" s="11" t="s">
        <v>53</v>
      </c>
      <c r="C17" s="12">
        <f>SUMIFS(Ausg!$B$2:$B$150,Ausg!$D$2:$D$150,$B17,Ausg!$A$2:$A$150,"&gt;="&amp;DATE($D$3,1,1),Ausg!$A$2:$A$150,"&lt;"&amp;DATE($D$3+1,1,1))</f>
        <v>45</v>
      </c>
      <c r="D17" s="13"/>
      <c r="E17" s="12">
        <f>SUMIFS(Ausg!$B$2:$B$150,Ausg!$D$2:$D$150,$B17,Ausg!$A$2:$A$150,"&gt;="&amp;DATE($D$3,1,1),Ausg!$A$2:$A$150,"&lt;"&amp;DATE($D$3,2,1))</f>
        <v>0</v>
      </c>
      <c r="F17" s="12">
        <f>SUMIFS(Ausg!$B$2:$B$150,Ausg!$D$2:$D$150,$B17,Ausg!$A$2:$A$150,"&gt;="&amp;DATE($D$3,2,1),Ausg!$A$2:$A$150,"&lt;"&amp;DATE($D$3,3,1))</f>
        <v>0</v>
      </c>
      <c r="G17" s="12">
        <f>SUMIFS(Ausg!$B$2:$B$150,Ausg!$D$2:$D$150,$B17,Ausg!$A$2:$A$150,"&gt;="&amp;DATE($D$3,3,1),Ausg!$A$2:$A$150,"&lt;"&amp;DATE($D$3,4,1))</f>
        <v>0</v>
      </c>
      <c r="H17" s="12">
        <f>SUMIFS(Ausg!$B$2:$B$150,Ausg!$D$2:$D$150,$B17,Ausg!$A$2:$A$150,"&gt;="&amp;DATE($D$3,4,1),Ausg!$A$2:$A$150,"&lt;"&amp;DATE($D$3,5,1))</f>
        <v>0</v>
      </c>
      <c r="I17" s="12">
        <f>SUMIFS(Ausg!$B$2:$B$150,Ausg!$D$2:$D$150,$B17,Ausg!$A$2:$A$150,"&gt;="&amp;DATE($D$3,5,1),Ausg!$A$2:$A$150,"&lt;"&amp;DATE($D$3,6,1))</f>
        <v>0</v>
      </c>
      <c r="J17" s="12">
        <f>SUMIFS(Ausg!$B$2:$B$150,Ausg!$D$2:$D$150,$B17,Ausg!$A$2:$A$150,"&gt;="&amp;DATE($D$3,6,1),Ausg!$A$2:$A$150,"&lt;"&amp;DATE($D$3,7,1))</f>
        <v>0</v>
      </c>
      <c r="K17" s="12">
        <f>SUMIFS(Ausg!$B$2:$B$150,Ausg!$D$2:$D$150,$B17,Ausg!$A$2:$A$150,"&gt;="&amp;DATE($D$3,7,1),Ausg!$A$2:$A$150,"&lt;"&amp;DATE($D$3,8,1))</f>
        <v>0</v>
      </c>
      <c r="L17" s="12">
        <f>SUMIFS(Ausg!$B$2:$B$150,Ausg!$D$2:$D$150,$B17,Ausg!$A$2:$A$150,"&gt;="&amp;DATE($D$3,8,1),Ausg!$A$2:$A$150,"&lt;"&amp;DATE($D$3,9,1))</f>
        <v>0</v>
      </c>
      <c r="M17" s="12">
        <f>SUMIFS(Ausg!$B$2:$B$150,Ausg!$D$2:$D$150,$B17,Ausg!$A$2:$A$150,"&gt;="&amp;DATE($D$3,9,1),Ausg!$A$2:$A$150,"&lt;"&amp;DATE($D$3,10,1))</f>
        <v>0</v>
      </c>
      <c r="N17" s="12">
        <f>SUMIFS(Ausg!$B$2:$B$150,Ausg!$D$2:$D$150,$B17,Ausg!$A$2:$A$150,"&gt;="&amp;DATE($D$3,10,1),Ausg!$A$2:$A$150,"&lt;"&amp;DATE($D$3,11,1))</f>
        <v>45</v>
      </c>
      <c r="O17" s="12">
        <f>SUMIFS(Ausg!$B$2:$B$150,Ausg!$D$2:$D$150,$B17,Ausg!$A$2:$A$150,"&gt;="&amp;DATE($D$3,11,1),Ausg!$A$2:$A$150,"&lt;"&amp;DATE($D$3,12,1))</f>
        <v>0</v>
      </c>
      <c r="P17" s="12">
        <f>SUMIFS(Ausg!$B$2:$B$150,Ausg!$D$2:$D$150,$B17,Ausg!$A$2:$A$150,"&gt;="&amp;DATE($D$3,12,1),Ausg!$A$2:$A$150,"&lt;"&amp;DATE($D$3,13,1))</f>
        <v>0</v>
      </c>
    </row>
    <row r="18" spans="1:16" ht="20.25" customHeight="1" x14ac:dyDescent="0.25">
      <c r="A18" s="10">
        <v>46</v>
      </c>
      <c r="B18" s="11" t="s">
        <v>34</v>
      </c>
      <c r="C18" s="12">
        <f>SUMIFS(Ausg!$B$2:$B$150,Ausg!$D$2:$D$150,$B18,Ausg!$A$2:$A$150,"&gt;="&amp;DATE($D$3,1,1),Ausg!$A$2:$A$150,"&lt;"&amp;DATE($D$3+1,1,1))</f>
        <v>150</v>
      </c>
      <c r="D18" s="13"/>
      <c r="E18" s="12">
        <f>SUMIFS(Ausg!$B$2:$B$150,Ausg!$D$2:$D$150,$B18,Ausg!$A$2:$A$150,"&gt;="&amp;DATE($D$3,1,1),Ausg!$A$2:$A$150,"&lt;"&amp;DATE($D$3,2,1))</f>
        <v>150</v>
      </c>
      <c r="F18" s="12">
        <f>SUMIFS(Ausg!$B$2:$B$150,Ausg!$D$2:$D$150,$B18,Ausg!$A$2:$A$150,"&gt;="&amp;DATE($D$3,2,1),Ausg!$A$2:$A$150,"&lt;"&amp;DATE($D$3,3,1))</f>
        <v>0</v>
      </c>
      <c r="G18" s="12">
        <f>SUMIFS(Ausg!$B$2:$B$150,Ausg!$D$2:$D$150,$B18,Ausg!$A$2:$A$150,"&gt;="&amp;DATE($D$3,3,1),Ausg!$A$2:$A$150,"&lt;"&amp;DATE($D$3,4,1))</f>
        <v>0</v>
      </c>
      <c r="H18" s="12">
        <f>SUMIFS(Ausg!$B$2:$B$150,Ausg!$D$2:$D$150,$B18,Ausg!$A$2:$A$150,"&gt;="&amp;DATE($D$3,4,1),Ausg!$A$2:$A$150,"&lt;"&amp;DATE($D$3,5,1))</f>
        <v>0</v>
      </c>
      <c r="I18" s="12">
        <f>SUMIFS(Ausg!$B$2:$B$150,Ausg!$D$2:$D$150,$B18,Ausg!$A$2:$A$150,"&gt;="&amp;DATE($D$3,5,1),Ausg!$A$2:$A$150,"&lt;"&amp;DATE($D$3,6,1))</f>
        <v>0</v>
      </c>
      <c r="J18" s="12">
        <f>SUMIFS(Ausg!$B$2:$B$150,Ausg!$D$2:$D$150,$B18,Ausg!$A$2:$A$150,"&gt;="&amp;DATE($D$3,6,1),Ausg!$A$2:$A$150,"&lt;"&amp;DATE($D$3,7,1))</f>
        <v>0</v>
      </c>
      <c r="K18" s="12">
        <f>SUMIFS(Ausg!$B$2:$B$150,Ausg!$D$2:$D$150,$B18,Ausg!$A$2:$A$150,"&gt;="&amp;DATE($D$3,7,1),Ausg!$A$2:$A$150,"&lt;"&amp;DATE($D$3,8,1))</f>
        <v>0</v>
      </c>
      <c r="L18" s="12">
        <f>SUMIFS(Ausg!$B$2:$B$150,Ausg!$D$2:$D$150,$B18,Ausg!$A$2:$A$150,"&gt;="&amp;DATE($D$3,8,1),Ausg!$A$2:$A$150,"&lt;"&amp;DATE($D$3,9,1))</f>
        <v>0</v>
      </c>
      <c r="M18" s="12">
        <f>SUMIFS(Ausg!$B$2:$B$150,Ausg!$D$2:$D$150,$B18,Ausg!$A$2:$A$150,"&gt;="&amp;DATE($D$3,9,1),Ausg!$A$2:$A$150,"&lt;"&amp;DATE($D$3,10,1))</f>
        <v>0</v>
      </c>
      <c r="N18" s="12">
        <f>SUMIFS(Ausg!$B$2:$B$150,Ausg!$D$2:$D$150,$B18,Ausg!$A$2:$A$150,"&gt;="&amp;DATE($D$3,10,1),Ausg!$A$2:$A$150,"&lt;"&amp;DATE($D$3,11,1))</f>
        <v>0</v>
      </c>
      <c r="O18" s="12">
        <f>SUMIFS(Ausg!$B$2:$B$150,Ausg!$D$2:$D$150,$B18,Ausg!$A$2:$A$150,"&gt;="&amp;DATE($D$3,11,1),Ausg!$A$2:$A$150,"&lt;"&amp;DATE($D$3,12,1))</f>
        <v>0</v>
      </c>
      <c r="P18" s="12">
        <f>SUMIFS(Ausg!$B$2:$B$150,Ausg!$D$2:$D$150,$B18,Ausg!$A$2:$A$150,"&gt;="&amp;DATE($D$3,12,1),Ausg!$A$2:$A$150,"&lt;"&amp;DATE($D$3,13,1))</f>
        <v>0</v>
      </c>
    </row>
    <row r="19" spans="1:16" ht="20.25" customHeight="1" x14ac:dyDescent="0.25">
      <c r="A19" s="10">
        <v>61</v>
      </c>
      <c r="B19" s="11" t="s">
        <v>44</v>
      </c>
      <c r="C19" s="12">
        <f>SUMIFS(Ausg!$B$2:$B$150,Ausg!$D$2:$D$150,$B19,Ausg!$A$2:$A$150,"&gt;="&amp;DATE($D$3,1,1),Ausg!$A$2:$A$150,"&lt;"&amp;DATE($D$3+1,1,1))</f>
        <v>110</v>
      </c>
      <c r="D19" s="13"/>
      <c r="E19" s="12">
        <f>SUMIFS(Ausg!$B$2:$B$150,Ausg!$D$2:$D$150,$B19,Ausg!$A$2:$A$150,"&gt;="&amp;DATE($D$3,1,1),Ausg!$A$2:$A$150,"&lt;"&amp;DATE($D$3,2,1))</f>
        <v>0</v>
      </c>
      <c r="F19" s="12">
        <f>SUMIFS(Ausg!$B$2:$B$150,Ausg!$D$2:$D$150,$B19,Ausg!$A$2:$A$150,"&gt;="&amp;DATE($D$3,2,1),Ausg!$A$2:$A$150,"&lt;"&amp;DATE($D$3,3,1))</f>
        <v>0</v>
      </c>
      <c r="G19" s="12">
        <f>SUMIFS(Ausg!$B$2:$B$150,Ausg!$D$2:$D$150,$B19,Ausg!$A$2:$A$150,"&gt;="&amp;DATE($D$3,3,1),Ausg!$A$2:$A$150,"&lt;"&amp;DATE($D$3,4,1))</f>
        <v>0</v>
      </c>
      <c r="H19" s="12">
        <f>SUMIFS(Ausg!$B$2:$B$150,Ausg!$D$2:$D$150,$B19,Ausg!$A$2:$A$150,"&gt;="&amp;DATE($D$3,4,1),Ausg!$A$2:$A$150,"&lt;"&amp;DATE($D$3,5,1))</f>
        <v>0</v>
      </c>
      <c r="I19" s="12">
        <f>SUMIFS(Ausg!$B$2:$B$150,Ausg!$D$2:$D$150,$B19,Ausg!$A$2:$A$150,"&gt;="&amp;DATE($D$3,5,1),Ausg!$A$2:$A$150,"&lt;"&amp;DATE($D$3,6,1))</f>
        <v>0</v>
      </c>
      <c r="J19" s="12">
        <f>SUMIFS(Ausg!$B$2:$B$150,Ausg!$D$2:$D$150,$B19,Ausg!$A$2:$A$150,"&gt;="&amp;DATE($D$3,6,1),Ausg!$A$2:$A$150,"&lt;"&amp;DATE($D$3,7,1))</f>
        <v>110</v>
      </c>
      <c r="K19" s="12">
        <f>SUMIFS(Ausg!$B$2:$B$150,Ausg!$D$2:$D$150,$B19,Ausg!$A$2:$A$150,"&gt;="&amp;DATE($D$3,7,1),Ausg!$A$2:$A$150,"&lt;"&amp;DATE($D$3,8,1))</f>
        <v>0</v>
      </c>
      <c r="L19" s="12">
        <f>SUMIFS(Ausg!$B$2:$B$150,Ausg!$D$2:$D$150,$B19,Ausg!$A$2:$A$150,"&gt;="&amp;DATE($D$3,8,1),Ausg!$A$2:$A$150,"&lt;"&amp;DATE($D$3,9,1))</f>
        <v>0</v>
      </c>
      <c r="M19" s="12">
        <f>SUMIFS(Ausg!$B$2:$B$150,Ausg!$D$2:$D$150,$B19,Ausg!$A$2:$A$150,"&gt;="&amp;DATE($D$3,9,1),Ausg!$A$2:$A$150,"&lt;"&amp;DATE($D$3,10,1))</f>
        <v>0</v>
      </c>
      <c r="N19" s="12">
        <f>SUMIFS(Ausg!$B$2:$B$150,Ausg!$D$2:$D$150,$B19,Ausg!$A$2:$A$150,"&gt;="&amp;DATE($D$3,10,1),Ausg!$A$2:$A$150,"&lt;"&amp;DATE($D$3,11,1))</f>
        <v>0</v>
      </c>
      <c r="O19" s="12">
        <f>SUMIFS(Ausg!$B$2:$B$150,Ausg!$D$2:$D$150,$B19,Ausg!$A$2:$A$150,"&gt;="&amp;DATE($D$3,11,1),Ausg!$A$2:$A$150,"&lt;"&amp;DATE($D$3,12,1))</f>
        <v>0</v>
      </c>
      <c r="P19" s="12">
        <f>SUMIFS(Ausg!$B$2:$B$150,Ausg!$D$2:$D$150,$B19,Ausg!$A$2:$A$150,"&gt;="&amp;DATE($D$3,12,1),Ausg!$A$2:$A$150,"&lt;"&amp;DATE($D$3,13,1))</f>
        <v>0</v>
      </c>
    </row>
    <row r="20" spans="1:16" ht="20.25" customHeight="1" x14ac:dyDescent="0.25">
      <c r="A20" s="10">
        <v>52</v>
      </c>
      <c r="B20" s="11" t="s">
        <v>57</v>
      </c>
      <c r="C20" s="12">
        <f>SUMIFS(Ausg!$B$2:$B$150,Ausg!$D$2:$D$150,$B20,Ausg!$A$2:$A$150,"&gt;="&amp;DATE($D$3,1,1),Ausg!$A$2:$A$150,"&lt;"&amp;DATE($D$3+1,1,1))</f>
        <v>18</v>
      </c>
      <c r="D20" s="13"/>
      <c r="E20" s="12">
        <f>SUMIFS(Ausg!$B$2:$B$150,Ausg!$D$2:$D$150,$B20,Ausg!$A$2:$A$150,"&gt;="&amp;DATE($D$3,1,1),Ausg!$A$2:$A$150,"&lt;"&amp;DATE($D$3,2,1))</f>
        <v>0</v>
      </c>
      <c r="F20" s="12">
        <f>SUMIFS(Ausg!$B$2:$B$150,Ausg!$D$2:$D$150,$B20,Ausg!$A$2:$A$150,"&gt;="&amp;DATE($D$3,2,1),Ausg!$A$2:$A$150,"&lt;"&amp;DATE($D$3,3,1))</f>
        <v>0</v>
      </c>
      <c r="G20" s="12">
        <f>SUMIFS(Ausg!$B$2:$B$150,Ausg!$D$2:$D$150,$B20,Ausg!$A$2:$A$150,"&gt;="&amp;DATE($D$3,3,1),Ausg!$A$2:$A$150,"&lt;"&amp;DATE($D$3,4,1))</f>
        <v>0</v>
      </c>
      <c r="H20" s="12">
        <f>SUMIFS(Ausg!$B$2:$B$150,Ausg!$D$2:$D$150,$B20,Ausg!$A$2:$A$150,"&gt;="&amp;DATE($D$3,4,1),Ausg!$A$2:$A$150,"&lt;"&amp;DATE($D$3,5,1))</f>
        <v>0</v>
      </c>
      <c r="I20" s="12">
        <f>SUMIFS(Ausg!$B$2:$B$150,Ausg!$D$2:$D$150,$B20,Ausg!$A$2:$A$150,"&gt;="&amp;DATE($D$3,5,1),Ausg!$A$2:$A$150,"&lt;"&amp;DATE($D$3,6,1))</f>
        <v>0</v>
      </c>
      <c r="J20" s="12">
        <f>SUMIFS(Ausg!$B$2:$B$150,Ausg!$D$2:$D$150,$B20,Ausg!$A$2:$A$150,"&gt;="&amp;DATE($D$3,6,1),Ausg!$A$2:$A$150,"&lt;"&amp;DATE($D$3,7,1))</f>
        <v>0</v>
      </c>
      <c r="K20" s="12">
        <f>SUMIFS(Ausg!$B$2:$B$150,Ausg!$D$2:$D$150,$B20,Ausg!$A$2:$A$150,"&gt;="&amp;DATE($D$3,7,1),Ausg!$A$2:$A$150,"&lt;"&amp;DATE($D$3,8,1))</f>
        <v>0</v>
      </c>
      <c r="L20" s="12">
        <f>SUMIFS(Ausg!$B$2:$B$150,Ausg!$D$2:$D$150,$B20,Ausg!$A$2:$A$150,"&gt;="&amp;DATE($D$3,8,1),Ausg!$A$2:$A$150,"&lt;"&amp;DATE($D$3,9,1))</f>
        <v>0</v>
      </c>
      <c r="M20" s="12">
        <f>SUMIFS(Ausg!$B$2:$B$150,Ausg!$D$2:$D$150,$B20,Ausg!$A$2:$A$150,"&gt;="&amp;DATE($D$3,9,1),Ausg!$A$2:$A$150,"&lt;"&amp;DATE($D$3,10,1))</f>
        <v>0</v>
      </c>
      <c r="N20" s="12">
        <f>SUMIFS(Ausg!$B$2:$B$150,Ausg!$D$2:$D$150,$B20,Ausg!$A$2:$A$150,"&gt;="&amp;DATE($D$3,10,1),Ausg!$A$2:$A$150,"&lt;"&amp;DATE($D$3,11,1))</f>
        <v>0</v>
      </c>
      <c r="O20" s="12">
        <f>SUMIFS(Ausg!$B$2:$B$150,Ausg!$D$2:$D$150,$B20,Ausg!$A$2:$A$150,"&gt;="&amp;DATE($D$3,11,1),Ausg!$A$2:$A$150,"&lt;"&amp;DATE($D$3,12,1))</f>
        <v>0</v>
      </c>
      <c r="P20" s="12">
        <f>SUMIFS(Ausg!$B$2:$B$150,Ausg!$D$2:$D$150,$B20,Ausg!$A$2:$A$150,"&gt;="&amp;DATE($D$3,12,1),Ausg!$A$2:$A$150,"&lt;"&amp;DATE($D$3,13,1))</f>
        <v>18</v>
      </c>
    </row>
    <row r="21" spans="1:16" ht="20.25" customHeight="1" x14ac:dyDescent="0.25">
      <c r="A21" s="14">
        <v>65</v>
      </c>
      <c r="B21" s="15" t="s">
        <v>63</v>
      </c>
      <c r="C21" s="16">
        <f>SUM(C7:C20)</f>
        <v>2642</v>
      </c>
      <c r="D21" s="17"/>
      <c r="E21" s="16">
        <f t="shared" ref="E21:P21" si="1">SUM(E7:E20)</f>
        <v>530</v>
      </c>
      <c r="F21" s="16">
        <f t="shared" si="1"/>
        <v>210</v>
      </c>
      <c r="G21" s="16">
        <f t="shared" si="1"/>
        <v>89</v>
      </c>
      <c r="H21" s="16">
        <f t="shared" si="1"/>
        <v>450</v>
      </c>
      <c r="I21" s="16">
        <f t="shared" si="1"/>
        <v>60</v>
      </c>
      <c r="J21" s="16">
        <f t="shared" si="1"/>
        <v>205</v>
      </c>
      <c r="K21" s="16">
        <f t="shared" si="1"/>
        <v>240</v>
      </c>
      <c r="L21" s="16">
        <f t="shared" si="1"/>
        <v>320</v>
      </c>
      <c r="M21" s="16">
        <f t="shared" si="1"/>
        <v>75</v>
      </c>
      <c r="N21" s="16">
        <f t="shared" si="1"/>
        <v>445</v>
      </c>
      <c r="O21" s="16">
        <f t="shared" si="1"/>
        <v>0</v>
      </c>
      <c r="P21" s="16">
        <f t="shared" si="1"/>
        <v>18</v>
      </c>
    </row>
    <row r="22" spans="1:16" ht="20.25" customHeight="1" x14ac:dyDescent="0.25">
      <c r="A22" s="18">
        <v>84</v>
      </c>
      <c r="B22" s="19" t="s">
        <v>64</v>
      </c>
      <c r="C22" s="20">
        <f>C6-C21</f>
        <v>8838</v>
      </c>
      <c r="D22" s="17"/>
      <c r="E22" s="20">
        <f t="shared" ref="E22:P22" si="2">E6-E21</f>
        <v>670</v>
      </c>
      <c r="F22" s="20">
        <f t="shared" si="2"/>
        <v>640</v>
      </c>
      <c r="G22" s="20">
        <f t="shared" si="2"/>
        <v>2311</v>
      </c>
      <c r="H22" s="20">
        <f t="shared" si="2"/>
        <v>200</v>
      </c>
      <c r="I22" s="20">
        <f t="shared" si="2"/>
        <v>920</v>
      </c>
      <c r="J22" s="20">
        <f t="shared" si="2"/>
        <v>-205</v>
      </c>
      <c r="K22" s="20">
        <f t="shared" si="2"/>
        <v>1560</v>
      </c>
      <c r="L22" s="20">
        <f t="shared" si="2"/>
        <v>-320</v>
      </c>
      <c r="M22" s="20">
        <f t="shared" si="2"/>
        <v>1325</v>
      </c>
      <c r="N22" s="20">
        <f t="shared" si="2"/>
        <v>-445</v>
      </c>
      <c r="O22" s="20">
        <f t="shared" si="2"/>
        <v>2200</v>
      </c>
      <c r="P22" s="20">
        <f t="shared" si="2"/>
        <v>-18</v>
      </c>
    </row>
    <row r="23" spans="1:16" ht="9" customHeight="1" x14ac:dyDescent="0.25"/>
    <row r="24" spans="1:16" x14ac:dyDescent="0.25">
      <c r="A24" s="27" t="s">
        <v>65</v>
      </c>
      <c r="B24" s="22"/>
      <c r="C24" s="22"/>
      <c r="D24" s="22"/>
      <c r="E24" s="22"/>
      <c r="F24" s="22"/>
      <c r="G24" s="22"/>
    </row>
  </sheetData>
  <mergeCells count="2">
    <mergeCell ref="A1:C1"/>
    <mergeCell ref="A24:G24"/>
  </mergeCells>
  <conditionalFormatting sqref="C22:P22">
    <cfRule type="cellIs" dxfId="1" priority="1" operator="greaterThan">
      <formula>0</formula>
    </cfRule>
    <cfRule type="cellIs" dxfId="0" priority="2" operator="lessThan">
      <formula>0</formula>
    </cfRule>
  </conditionalFormatting>
  <dataValidations count="1">
    <dataValidation type="whole" sqref="D3" xr:uid="{00000000-0002-0000-0300-000000000000}">
      <formula1>2000</formula1>
      <formula2>2100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Lies mich!</vt:lpstr>
      <vt:lpstr>Einn</vt:lpstr>
      <vt:lpstr>Ausg</vt:lpstr>
      <vt:lpstr>EÜR</vt:lpstr>
      <vt:lpstr>rngAusgabenArten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2026-03-20T09:22:08Z</dcterms:modified>
</cp:coreProperties>
</file>