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nanzübersicht\"/>
    </mc:Choice>
  </mc:AlternateContent>
  <xr:revisionPtr revIDLastSave="0" documentId="8_{EEBF8BE2-50F1-43E6-9DAE-A369C49ABC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Konten" sheetId="2" r:id="rId2"/>
    <sheet name="Wertpapiere" sheetId="3" r:id="rId3"/>
    <sheet name="Edelmetalle" sheetId="4" r:id="rId4"/>
    <sheet name="Immobilien" sheetId="5" r:id="rId5"/>
    <sheet name="Krypto" sheetId="6" r:id="rId6"/>
    <sheet name="Sonstige Werte" sheetId="7" r:id="rId7"/>
    <sheet name="Verbindlichkeiten" sheetId="8" r:id="rId8"/>
  </sheets>
  <definedNames>
    <definedName name="_xlnm._FilterDatabase" localSheetId="4" hidden="1">Immobilien!$A$4:$I$20</definedName>
    <definedName name="_xlnm._FilterDatabase" localSheetId="1" hidden="1">Konten!$A$4:$E$24</definedName>
    <definedName name="_xlnm._FilterDatabase" localSheetId="5" hidden="1">Krypto!$A$4:$H$24</definedName>
    <definedName name="_xlnm._FilterDatabase" localSheetId="6" hidden="1">'Sonstige Werte'!$A$4:$I$24</definedName>
    <definedName name="_xlnm._FilterDatabase" localSheetId="7" hidden="1">Verbindlichkeiten!$A$4:$G$24</definedName>
    <definedName name="_xlnm._FilterDatabase" localSheetId="2" hidden="1">Wertpapiere!$A$4:$H$24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8" l="1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5" i="8"/>
  <c r="H2" i="8" s="1"/>
  <c r="H24" i="7"/>
  <c r="F24" i="7"/>
  <c r="F23" i="7"/>
  <c r="H23" i="7" s="1"/>
  <c r="F22" i="7"/>
  <c r="H22" i="7" s="1"/>
  <c r="F21" i="7"/>
  <c r="H21" i="7" s="1"/>
  <c r="F20" i="7"/>
  <c r="H20" i="7" s="1"/>
  <c r="F19" i="7"/>
  <c r="H19" i="7" s="1"/>
  <c r="F18" i="7"/>
  <c r="H18" i="7" s="1"/>
  <c r="F17" i="7"/>
  <c r="H17" i="7" s="1"/>
  <c r="F16" i="7"/>
  <c r="H16" i="7" s="1"/>
  <c r="F15" i="7"/>
  <c r="H15" i="7" s="1"/>
  <c r="H14" i="7"/>
  <c r="F14" i="7"/>
  <c r="F13" i="7"/>
  <c r="H13" i="7" s="1"/>
  <c r="F12" i="7"/>
  <c r="H12" i="7" s="1"/>
  <c r="F11" i="7"/>
  <c r="H11" i="7" s="1"/>
  <c r="F10" i="7"/>
  <c r="H10" i="7" s="1"/>
  <c r="F9" i="7"/>
  <c r="H9" i="7" s="1"/>
  <c r="F8" i="7"/>
  <c r="H8" i="7" s="1"/>
  <c r="F7" i="7"/>
  <c r="H7" i="7" s="1"/>
  <c r="F6" i="7"/>
  <c r="H6" i="7" s="1"/>
  <c r="F5" i="7"/>
  <c r="J2" i="7" s="1"/>
  <c r="C10" i="1" s="1"/>
  <c r="G24" i="6"/>
  <c r="E24" i="6"/>
  <c r="H24" i="6" s="1"/>
  <c r="G23" i="6"/>
  <c r="E23" i="6"/>
  <c r="H23" i="6" s="1"/>
  <c r="H22" i="6"/>
  <c r="G22" i="6"/>
  <c r="E22" i="6"/>
  <c r="G21" i="6"/>
  <c r="E21" i="6"/>
  <c r="H21" i="6" s="1"/>
  <c r="G20" i="6"/>
  <c r="H20" i="6" s="1"/>
  <c r="E20" i="6"/>
  <c r="G19" i="6"/>
  <c r="E19" i="6"/>
  <c r="H19" i="6" s="1"/>
  <c r="H18" i="6"/>
  <c r="G18" i="6"/>
  <c r="E18" i="6"/>
  <c r="G17" i="6"/>
  <c r="E17" i="6"/>
  <c r="H17" i="6" s="1"/>
  <c r="G16" i="6"/>
  <c r="E16" i="6"/>
  <c r="H16" i="6" s="1"/>
  <c r="G15" i="6"/>
  <c r="E15" i="6"/>
  <c r="H15" i="6" s="1"/>
  <c r="G14" i="6"/>
  <c r="E14" i="6"/>
  <c r="H14" i="6" s="1"/>
  <c r="H13" i="6"/>
  <c r="G13" i="6"/>
  <c r="E13" i="6"/>
  <c r="G12" i="6"/>
  <c r="E12" i="6"/>
  <c r="H12" i="6" s="1"/>
  <c r="G11" i="6"/>
  <c r="E11" i="6"/>
  <c r="H11" i="6" s="1"/>
  <c r="G10" i="6"/>
  <c r="E10" i="6"/>
  <c r="H10" i="6" s="1"/>
  <c r="G9" i="6"/>
  <c r="H9" i="6" s="1"/>
  <c r="E9" i="6"/>
  <c r="G8" i="6"/>
  <c r="E8" i="6"/>
  <c r="H8" i="6" s="1"/>
  <c r="G7" i="6"/>
  <c r="E7" i="6"/>
  <c r="J2" i="6" s="1"/>
  <c r="C9" i="1" s="1"/>
  <c r="G6" i="6"/>
  <c r="E6" i="6"/>
  <c r="H6" i="6" s="1"/>
  <c r="G5" i="6"/>
  <c r="H5" i="6" s="1"/>
  <c r="E5" i="6"/>
  <c r="H20" i="5"/>
  <c r="H19" i="5"/>
  <c r="H18" i="5"/>
  <c r="H17" i="5"/>
  <c r="H16" i="5"/>
  <c r="H15" i="5"/>
  <c r="H14" i="5"/>
  <c r="H13" i="5"/>
  <c r="H12" i="5"/>
  <c r="H11" i="5"/>
  <c r="H10" i="5"/>
  <c r="H9" i="5"/>
  <c r="J2" i="5" s="1"/>
  <c r="C8" i="1" s="1"/>
  <c r="H8" i="5"/>
  <c r="H7" i="5"/>
  <c r="H6" i="5"/>
  <c r="H5" i="5"/>
  <c r="D20" i="4"/>
  <c r="C20" i="4"/>
  <c r="C19" i="4"/>
  <c r="D19" i="4" s="1"/>
  <c r="C18" i="4"/>
  <c r="D18" i="4" s="1"/>
  <c r="C17" i="4"/>
  <c r="D17" i="4" s="1"/>
  <c r="C16" i="4"/>
  <c r="D16" i="4" s="1"/>
  <c r="C11" i="4"/>
  <c r="D11" i="4" s="1"/>
  <c r="C10" i="4"/>
  <c r="D10" i="4" s="1"/>
  <c r="D9" i="4"/>
  <c r="C9" i="4"/>
  <c r="C8" i="4"/>
  <c r="D8" i="4" s="1"/>
  <c r="C7" i="4"/>
  <c r="D7" i="4" s="1"/>
  <c r="G2" i="4" s="1"/>
  <c r="C7" i="1" s="1"/>
  <c r="G24" i="3"/>
  <c r="E24" i="3"/>
  <c r="H24" i="3" s="1"/>
  <c r="G23" i="3"/>
  <c r="E23" i="3"/>
  <c r="H23" i="3" s="1"/>
  <c r="H22" i="3"/>
  <c r="G22" i="3"/>
  <c r="E22" i="3"/>
  <c r="G21" i="3"/>
  <c r="E21" i="3"/>
  <c r="H21" i="3" s="1"/>
  <c r="G20" i="3"/>
  <c r="H20" i="3" s="1"/>
  <c r="E20" i="3"/>
  <c r="G19" i="3"/>
  <c r="E19" i="3"/>
  <c r="H19" i="3" s="1"/>
  <c r="H18" i="3"/>
  <c r="G18" i="3"/>
  <c r="E18" i="3"/>
  <c r="G17" i="3"/>
  <c r="E17" i="3"/>
  <c r="H17" i="3" s="1"/>
  <c r="G16" i="3"/>
  <c r="E16" i="3"/>
  <c r="H16" i="3" s="1"/>
  <c r="G15" i="3"/>
  <c r="E15" i="3"/>
  <c r="H15" i="3" s="1"/>
  <c r="G14" i="3"/>
  <c r="E14" i="3"/>
  <c r="H14" i="3" s="1"/>
  <c r="H13" i="3"/>
  <c r="G13" i="3"/>
  <c r="E13" i="3"/>
  <c r="G12" i="3"/>
  <c r="E12" i="3"/>
  <c r="H12" i="3" s="1"/>
  <c r="G11" i="3"/>
  <c r="E11" i="3"/>
  <c r="H11" i="3" s="1"/>
  <c r="G10" i="3"/>
  <c r="E10" i="3"/>
  <c r="H10" i="3" s="1"/>
  <c r="G9" i="3"/>
  <c r="H9" i="3" s="1"/>
  <c r="E9" i="3"/>
  <c r="G8" i="3"/>
  <c r="E8" i="3"/>
  <c r="H8" i="3" s="1"/>
  <c r="G7" i="3"/>
  <c r="E7" i="3"/>
  <c r="H7" i="3" s="1"/>
  <c r="G6" i="3"/>
  <c r="E6" i="3"/>
  <c r="H6" i="3" s="1"/>
  <c r="G5" i="3"/>
  <c r="H5" i="3" s="1"/>
  <c r="E5" i="3"/>
  <c r="J2" i="3" s="1"/>
  <c r="C6" i="1" s="1"/>
  <c r="G2" i="2"/>
  <c r="C5" i="1"/>
  <c r="J3" i="3" l="1"/>
  <c r="F5" i="1"/>
  <c r="C11" i="1"/>
  <c r="F4" i="1"/>
  <c r="F6" i="1" s="1"/>
  <c r="H5" i="7"/>
  <c r="H7" i="6"/>
  <c r="J3" i="6" s="1"/>
</calcChain>
</file>

<file path=xl/sharedStrings.xml><?xml version="1.0" encoding="utf-8"?>
<sst xmlns="http://schemas.openxmlformats.org/spreadsheetml/2006/main" count="148" uniqueCount="117">
  <si>
    <t>Finanzübersicht</t>
  </si>
  <si>
    <t>Weiße Felder = Eingabe | Graue Felder = Formel | Schlanke Struktur ohne unnötige Komplexität</t>
  </si>
  <si>
    <t>Kategorie</t>
  </si>
  <si>
    <t>Wert</t>
  </si>
  <si>
    <t>Gesamtvermögen vor Schulden</t>
  </si>
  <si>
    <t>Konten</t>
  </si>
  <si>
    <t>Gesamtschulden</t>
  </si>
  <si>
    <t>Wertpapiere</t>
  </si>
  <si>
    <t>Nettovermögen</t>
  </si>
  <si>
    <t>Edelmetalle</t>
  </si>
  <si>
    <t>Immobilien</t>
  </si>
  <si>
    <t>Krypto</t>
  </si>
  <si>
    <t>Sonstige Werte</t>
  </si>
  <si>
    <t>Verbindlichkeiten</t>
  </si>
  <si>
    <t>Beispieldaten können direkt überschrieben oder gelöscht werden.</t>
  </si>
  <si>
    <t>Gesamt Konten</t>
  </si>
  <si>
    <t>Konto / Bezeichnung</t>
  </si>
  <si>
    <t>Typ</t>
  </si>
  <si>
    <t>Bank / Institut</t>
  </si>
  <si>
    <t>Saldo</t>
  </si>
  <si>
    <t>Bemerkung</t>
  </si>
  <si>
    <t>Hauptkonto</t>
  </si>
  <si>
    <t>Girokonto</t>
  </si>
  <si>
    <t>Deutsche Bank</t>
  </si>
  <si>
    <t>Alltag</t>
  </si>
  <si>
    <t>Tagesgeld</t>
  </si>
  <si>
    <t>ING</t>
  </si>
  <si>
    <t>Reserve</t>
  </si>
  <si>
    <t>Bargeld</t>
  </si>
  <si>
    <t>Privat</t>
  </si>
  <si>
    <t>Zu Hause</t>
  </si>
  <si>
    <t>Reisekonto</t>
  </si>
  <si>
    <t>N26</t>
  </si>
  <si>
    <t>Reisen</t>
  </si>
  <si>
    <t>Aktuellen Kurs und Kaufkurs eingeben; Marktwert und Gewinn/Verlust laufen automatisch.</t>
  </si>
  <si>
    <t>Gesamt Marktwert</t>
  </si>
  <si>
    <t>Gesamt Gewinn / Verlust</t>
  </si>
  <si>
    <t>Wertpapier</t>
  </si>
  <si>
    <t>Depot / Broker</t>
  </si>
  <si>
    <t>Stückzahl</t>
  </si>
  <si>
    <t>Aktueller Kurs</t>
  </si>
  <si>
    <t>Marktwert</t>
  </si>
  <si>
    <t>Kaufkurs</t>
  </si>
  <si>
    <t>Investierter Betrag</t>
  </si>
  <si>
    <t>Gewinn / Verlust</t>
  </si>
  <si>
    <t>MSCI World ETF</t>
  </si>
  <si>
    <t>Scalable</t>
  </si>
  <si>
    <t>SAP SE</t>
  </si>
  <si>
    <t>Comdirect</t>
  </si>
  <si>
    <t>Bundesanleihe ETF</t>
  </si>
  <si>
    <t>Preise pro Unze oben anpassen. Gold und Silber bleiben bewusst in einer einfachen Ansicht.</t>
  </si>
  <si>
    <t>Gesamt Edelmetalle</t>
  </si>
  <si>
    <t>Goldpreis pro Unze</t>
  </si>
  <si>
    <t>Silberpreis pro Unze</t>
  </si>
  <si>
    <t>Gold</t>
  </si>
  <si>
    <t>Verwahrungsort</t>
  </si>
  <si>
    <t>Unzen</t>
  </si>
  <si>
    <t>Preis pro Unze</t>
  </si>
  <si>
    <t>Bankschließfach</t>
  </si>
  <si>
    <t>Silber</t>
  </si>
  <si>
    <t>Keller</t>
  </si>
  <si>
    <t>Einfach gehalten: Marktwert minus offene Finanzierungen plus bereits getilgte Beträge.</t>
  </si>
  <si>
    <t>Gesamt Immobilienwert netto</t>
  </si>
  <si>
    <t>Art</t>
  </si>
  <si>
    <t>Adresse</t>
  </si>
  <si>
    <t>Hypothek 1</t>
  </si>
  <si>
    <t>Hypothek 2</t>
  </si>
  <si>
    <t>Bereits getilgt 1</t>
  </si>
  <si>
    <t>Bereits getilgt 2</t>
  </si>
  <si>
    <t>Nettovermögen Immobilie</t>
  </si>
  <si>
    <t>Eigentumswohnung</t>
  </si>
  <si>
    <t>Berlin, Prenzlauer Berg</t>
  </si>
  <si>
    <t>Selbst genutzt</t>
  </si>
  <si>
    <t>Ferienwohnung</t>
  </si>
  <si>
    <t>Ostsee</t>
  </si>
  <si>
    <t>Vermietet</t>
  </si>
  <si>
    <t>Mengen dürfen Dezimalstellen enthalten. Aufbau bewusst ähnlich wie bei Wertpapieren.</t>
  </si>
  <si>
    <t>Gesamt Krypto</t>
  </si>
  <si>
    <t>Coin</t>
  </si>
  <si>
    <t>Plattform / Wallet</t>
  </si>
  <si>
    <t>Menge</t>
  </si>
  <si>
    <t>Bitcoin</t>
  </si>
  <si>
    <t>Bitpanda</t>
  </si>
  <si>
    <t>Ethereum</t>
  </si>
  <si>
    <t>Ledger</t>
  </si>
  <si>
    <t>Tresor-Inhalte und sonstige physische Werte sind hier bewusst in einer einzigen, flexiblen Ansicht zusammengefasst.</t>
  </si>
  <si>
    <t>Gesamt Sonstige Werte</t>
  </si>
  <si>
    <t>Bezeichnung</t>
  </si>
  <si>
    <t>Aufbewahrung / Ort</t>
  </si>
  <si>
    <t>Einzelwert</t>
  </si>
  <si>
    <t>Aktueller Gesamtwert</t>
  </si>
  <si>
    <t>Anschaffungswert gesamt</t>
  </si>
  <si>
    <t>Uhr</t>
  </si>
  <si>
    <t>Omega Speedmaster</t>
  </si>
  <si>
    <t>Tresor</t>
  </si>
  <si>
    <t>Sammlerstück</t>
  </si>
  <si>
    <t>Kunst</t>
  </si>
  <si>
    <t>Lithografie</t>
  </si>
  <si>
    <t>Wohnzimmer</t>
  </si>
  <si>
    <t>Gerahmt</t>
  </si>
  <si>
    <t>Whisky</t>
  </si>
  <si>
    <t>Macallan Edition</t>
  </si>
  <si>
    <t>Ungeöffnet</t>
  </si>
  <si>
    <t>Schulden werden bewusst positiv geführt und im Dashboard sauber vom Vermögen abgezogen.</t>
  </si>
  <si>
    <t>Gesamte Restschuld</t>
  </si>
  <si>
    <t>Gläubiger / Institut</t>
  </si>
  <si>
    <t>Zweck</t>
  </si>
  <si>
    <t>Ursprünglicher Betrag</t>
  </si>
  <si>
    <t>Bereits getilgt</t>
  </si>
  <si>
    <t>Restschuld</t>
  </si>
  <si>
    <t>Zinssatz</t>
  </si>
  <si>
    <t>DKB</t>
  </si>
  <si>
    <t>Autokredit</t>
  </si>
  <si>
    <t>Noch 4 Jahre</t>
  </si>
  <si>
    <t>Privatbank</t>
  </si>
  <si>
    <t>Privatkredit</t>
  </si>
  <si>
    <t>Renovierung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</si>
</sst>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00"/>
  </numFmts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666666"/>
      <name val="Calibri"/>
    </font>
    <font>
      <b/>
      <sz val="11"/>
      <color rgb="FFFFFFFF"/>
      <name val="Calibri"/>
    </font>
    <font>
      <b/>
      <sz val="11"/>
      <color rgb="FF1A1A1A"/>
      <name val="Calibri"/>
    </font>
    <font>
      <b/>
      <sz val="11"/>
      <color rgb="FF00484E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DECEF"/>
      </patternFill>
    </fill>
    <fill>
      <patternFill patternType="solid">
        <fgColor rgb="FFF8FBFC"/>
      </patternFill>
    </fill>
    <fill>
      <patternFill patternType="solid">
        <fgColor rgb="FFEEF3F5"/>
      </patternFill>
    </fill>
  </fills>
  <borders count="4">
    <border>
      <left/>
      <right/>
      <top/>
      <bottom/>
      <diagonal/>
    </border>
    <border>
      <left style="thin">
        <color rgb="FFC7D2D6"/>
      </left>
      <right style="thin">
        <color rgb="FFC7D2D6"/>
      </right>
      <top style="thin">
        <color rgb="FFC7D2D6"/>
      </top>
      <bottom style="thin">
        <color rgb="FFC7D2D6"/>
      </bottom>
      <diagonal/>
    </border>
    <border>
      <left/>
      <right/>
      <top style="thin">
        <color rgb="FFC7D2D6"/>
      </top>
      <bottom style="thin">
        <color rgb="FFC7D2D6"/>
      </bottom>
      <diagonal/>
    </border>
    <border>
      <left/>
      <right/>
      <top/>
      <bottom style="thin">
        <color rgb="FFC7D2D6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8" fontId="4" fillId="4" borderId="1" xfId="0" applyNumberFormat="1" applyFont="1" applyFill="1" applyBorder="1" applyAlignment="1">
      <alignment horizontal="right" vertical="center"/>
    </xf>
    <xf numFmtId="0" fontId="0" fillId="5" borderId="3" xfId="0" applyFill="1" applyBorder="1"/>
    <xf numFmtId="8" fontId="0" fillId="6" borderId="3" xfId="0" applyNumberFormat="1" applyFill="1" applyBorder="1"/>
    <xf numFmtId="8" fontId="0" fillId="5" borderId="3" xfId="0" applyNumberFormat="1" applyFill="1" applyBorder="1" applyAlignment="1">
      <alignment horizontal="right" vertical="center"/>
    </xf>
    <xf numFmtId="8" fontId="0" fillId="5" borderId="3" xfId="0" applyNumberFormat="1" applyFill="1" applyBorder="1"/>
    <xf numFmtId="4" fontId="0" fillId="5" borderId="3" xfId="0" applyNumberFormat="1" applyFill="1" applyBorder="1" applyAlignment="1">
      <alignment horizontal="right" vertical="center"/>
    </xf>
    <xf numFmtId="4" fontId="0" fillId="5" borderId="3" xfId="0" applyNumberFormat="1" applyFill="1" applyBorder="1"/>
    <xf numFmtId="0" fontId="3" fillId="3" borderId="3" xfId="0" applyFont="1" applyFill="1" applyBorder="1" applyAlignment="1">
      <alignment horizontal="center"/>
    </xf>
    <xf numFmtId="8" fontId="0" fillId="5" borderId="1" xfId="0" applyNumberFormat="1" applyFill="1" applyBorder="1"/>
    <xf numFmtId="8" fontId="0" fillId="5" borderId="1" xfId="0" applyNumberFormat="1" applyFill="1" applyBorder="1" applyAlignment="1">
      <alignment horizontal="right" vertical="center"/>
    </xf>
    <xf numFmtId="0" fontId="5" fillId="0" borderId="3" xfId="0" applyFont="1" applyBorder="1"/>
    <xf numFmtId="164" fontId="0" fillId="5" borderId="3" xfId="0" applyNumberFormat="1" applyFill="1" applyBorder="1"/>
    <xf numFmtId="164" fontId="0" fillId="5" borderId="3" xfId="0" applyNumberFormat="1" applyFill="1" applyBorder="1" applyAlignment="1">
      <alignment horizontal="right" vertical="center"/>
    </xf>
    <xf numFmtId="10" fontId="0" fillId="5" borderId="3" xfId="0" applyNumberFormat="1" applyFill="1" applyBorder="1" applyAlignment="1">
      <alignment horizontal="right" vertical="center"/>
    </xf>
    <xf numFmtId="10" fontId="0" fillId="5" borderId="3" xfId="0" applyNumberFormat="1" applyFill="1" applyBorder="1"/>
    <xf numFmtId="0" fontId="2" fillId="0" borderId="0" xfId="0" applyFont="1"/>
    <xf numFmtId="0" fontId="0" fillId="0" borderId="0" xfId="0"/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Vermögensverteilung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Übersicht!$C$4</c:f>
              <c:strCache>
                <c:ptCount val="1"/>
                <c:pt idx="0">
                  <c:v>Wert</c:v>
                </c:pt>
              </c:strCache>
            </c:strRef>
          </c:tx>
          <c:spPr>
            <a:ln>
              <a:prstDash val="solid"/>
            </a:ln>
          </c:spPr>
          <c:explosion val="23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8-8D5E-462D-81A8-F157FE8BF313}"/>
              </c:ext>
            </c:extLst>
          </c:dPt>
          <c:dPt>
            <c:idx val="1"/>
            <c:bubble3D val="0"/>
            <c:explosion val="0"/>
            <c:extLst>
              <c:ext xmlns:c16="http://schemas.microsoft.com/office/drawing/2014/chart" uri="{C3380CC4-5D6E-409C-BE32-E72D297353CC}">
                <c16:uniqueId val="{00000009-8D5E-462D-81A8-F157FE8BF313}"/>
              </c:ext>
            </c:extLst>
          </c:dPt>
          <c:dPt>
            <c:idx val="2"/>
            <c:bubble3D val="0"/>
            <c:explosion val="0"/>
            <c:extLst>
              <c:ext xmlns:c16="http://schemas.microsoft.com/office/drawing/2014/chart" uri="{C3380CC4-5D6E-409C-BE32-E72D297353CC}">
                <c16:uniqueId val="{00000005-8D5E-462D-81A8-F157FE8BF313}"/>
              </c:ext>
            </c:extLst>
          </c:dPt>
          <c:dPt>
            <c:idx val="3"/>
            <c:bubble3D val="0"/>
            <c:explosion val="3"/>
            <c:extLst>
              <c:ext xmlns:c16="http://schemas.microsoft.com/office/drawing/2014/chart" uri="{C3380CC4-5D6E-409C-BE32-E72D297353CC}">
                <c16:uniqueId val="{00000004-8D5E-462D-81A8-F157FE8BF313}"/>
              </c:ext>
            </c:extLst>
          </c:dPt>
          <c:dPt>
            <c:idx val="4"/>
            <c:bubble3D val="0"/>
            <c:explosion val="0"/>
            <c:extLst>
              <c:ext xmlns:c16="http://schemas.microsoft.com/office/drawing/2014/chart" uri="{C3380CC4-5D6E-409C-BE32-E72D297353CC}">
                <c16:uniqueId val="{00000006-8D5E-462D-81A8-F157FE8BF313}"/>
              </c:ext>
            </c:extLst>
          </c:dPt>
          <c:dPt>
            <c:idx val="5"/>
            <c:bubble3D val="0"/>
            <c:explosion val="0"/>
            <c:extLst>
              <c:ext xmlns:c16="http://schemas.microsoft.com/office/drawing/2014/chart" uri="{C3380CC4-5D6E-409C-BE32-E72D297353CC}">
                <c16:uniqueId val="{00000007-8D5E-462D-81A8-F157FE8BF313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Übersicht!$B$5:$B$10</c:f>
              <c:strCache>
                <c:ptCount val="6"/>
                <c:pt idx="0">
                  <c:v>Konten</c:v>
                </c:pt>
                <c:pt idx="1">
                  <c:v>Wertpapiere</c:v>
                </c:pt>
                <c:pt idx="2">
                  <c:v>Edelmetalle</c:v>
                </c:pt>
                <c:pt idx="3">
                  <c:v>Immobilien</c:v>
                </c:pt>
                <c:pt idx="4">
                  <c:v>Krypto</c:v>
                </c:pt>
                <c:pt idx="5">
                  <c:v>Sonstige Werte</c:v>
                </c:pt>
              </c:strCache>
            </c:strRef>
          </c:cat>
          <c:val>
            <c:numRef>
              <c:f>Übersicht!$C$5:$C$10</c:f>
              <c:numCache>
                <c:formatCode>"€"#,##0.00_);[Red]\("€"#,##0.00\)</c:formatCode>
                <c:ptCount val="6"/>
                <c:pt idx="0">
                  <c:v>16920.600000000002</c:v>
                </c:pt>
                <c:pt idx="1">
                  <c:v>6372.4</c:v>
                </c:pt>
                <c:pt idx="2">
                  <c:v>32280</c:v>
                </c:pt>
                <c:pt idx="3">
                  <c:v>422000</c:v>
                </c:pt>
                <c:pt idx="4">
                  <c:v>35065</c:v>
                </c:pt>
                <c:pt idx="5">
                  <c:v>8720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5E-462D-81A8-F157FE8BF313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11</xdr:row>
      <xdr:rowOff>66674</xdr:rowOff>
    </xdr:from>
    <xdr:to>
      <xdr:col>5</xdr:col>
      <xdr:colOff>1171575</xdr:colOff>
      <xdr:row>35</xdr:row>
      <xdr:rowOff>95249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H11"/>
  <sheetViews>
    <sheetView showGridLines="0" tabSelected="1" workbookViewId="0">
      <selection activeCell="T31" sqref="T31"/>
    </sheetView>
  </sheetViews>
  <sheetFormatPr baseColWidth="10" defaultColWidth="9.140625" defaultRowHeight="15" x14ac:dyDescent="0.25"/>
  <cols>
    <col min="1" max="1" width="4" customWidth="1"/>
    <col min="2" max="2" width="25" customWidth="1"/>
    <col min="3" max="3" width="18" customWidth="1"/>
    <col min="4" max="4" width="4" customWidth="1"/>
    <col min="5" max="5" width="28" customWidth="1"/>
    <col min="6" max="6" width="18" customWidth="1"/>
    <col min="7" max="8" width="3" customWidth="1"/>
  </cols>
  <sheetData>
    <row r="1" spans="1:8" ht="28.5" customHeight="1" x14ac:dyDescent="0.5">
      <c r="A1" s="21" t="s">
        <v>0</v>
      </c>
      <c r="B1" s="22"/>
      <c r="C1" s="22"/>
      <c r="D1" s="22"/>
      <c r="E1" s="22"/>
      <c r="F1" s="22"/>
      <c r="G1" s="22"/>
      <c r="H1" s="22"/>
    </row>
    <row r="2" spans="1:8" x14ac:dyDescent="0.25">
      <c r="A2" s="18" t="s">
        <v>1</v>
      </c>
      <c r="B2" s="19"/>
      <c r="C2" s="19"/>
      <c r="D2" s="19"/>
      <c r="E2" s="19"/>
      <c r="F2" s="19"/>
      <c r="G2" s="19"/>
      <c r="H2" s="19"/>
    </row>
    <row r="4" spans="1:8" ht="20.100000000000001" customHeight="1" x14ac:dyDescent="0.25">
      <c r="B4" s="1" t="s">
        <v>2</v>
      </c>
      <c r="C4" s="1" t="s">
        <v>3</v>
      </c>
      <c r="E4" s="2" t="s">
        <v>4</v>
      </c>
      <c r="F4" s="3">
        <f>SUM(C5:C10)</f>
        <v>521358</v>
      </c>
    </row>
    <row r="5" spans="1:8" x14ac:dyDescent="0.25">
      <c r="B5" s="4" t="s">
        <v>5</v>
      </c>
      <c r="C5" s="5">
        <f>Konten!G2</f>
        <v>16920.600000000002</v>
      </c>
      <c r="E5" s="2" t="s">
        <v>6</v>
      </c>
      <c r="F5" s="3">
        <f>Verbindlichkeiten!H2</f>
        <v>26000</v>
      </c>
    </row>
    <row r="6" spans="1:8" x14ac:dyDescent="0.25">
      <c r="B6" s="4" t="s">
        <v>7</v>
      </c>
      <c r="C6" s="5">
        <f>Wertpapiere!J2</f>
        <v>6372.4</v>
      </c>
      <c r="E6" s="2" t="s">
        <v>8</v>
      </c>
      <c r="F6" s="3">
        <f>F4-F5</f>
        <v>495358</v>
      </c>
    </row>
    <row r="7" spans="1:8" x14ac:dyDescent="0.25">
      <c r="B7" s="4" t="s">
        <v>9</v>
      </c>
      <c r="C7" s="5">
        <f>Edelmetalle!G2</f>
        <v>32280</v>
      </c>
    </row>
    <row r="8" spans="1:8" x14ac:dyDescent="0.25">
      <c r="B8" s="4" t="s">
        <v>10</v>
      </c>
      <c r="C8" s="5">
        <f>Immobilien!J2</f>
        <v>422000</v>
      </c>
    </row>
    <row r="9" spans="1:8" x14ac:dyDescent="0.25">
      <c r="B9" s="4" t="s">
        <v>11</v>
      </c>
      <c r="C9" s="5">
        <f>Krypto!J2</f>
        <v>35065</v>
      </c>
    </row>
    <row r="10" spans="1:8" x14ac:dyDescent="0.25">
      <c r="B10" s="4" t="s">
        <v>12</v>
      </c>
      <c r="C10" s="5">
        <f>'Sonstige Werte'!J2</f>
        <v>8720</v>
      </c>
    </row>
    <row r="11" spans="1:8" x14ac:dyDescent="0.25">
      <c r="B11" s="4" t="s">
        <v>13</v>
      </c>
      <c r="C11" s="5">
        <f>Verbindlichkeiten!H2</f>
        <v>26000</v>
      </c>
    </row>
  </sheetData>
  <mergeCells count="2">
    <mergeCell ref="A2:H2"/>
    <mergeCell ref="A1:H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415A"/>
  </sheetPr>
  <dimension ref="A1:G24"/>
  <sheetViews>
    <sheetView showGridLines="0" workbookViewId="0">
      <selection sqref="A1:G1"/>
    </sheetView>
  </sheetViews>
  <sheetFormatPr baseColWidth="10" defaultColWidth="9.140625" defaultRowHeight="15" x14ac:dyDescent="0.25"/>
  <cols>
    <col min="1" max="1" width="24" customWidth="1"/>
    <col min="2" max="2" width="18" customWidth="1"/>
    <col min="3" max="3" width="20" customWidth="1"/>
    <col min="4" max="4" width="14" customWidth="1"/>
    <col min="5" max="5" width="22" customWidth="1"/>
    <col min="6" max="6" width="18" customWidth="1"/>
    <col min="7" max="7" width="16" customWidth="1"/>
  </cols>
  <sheetData>
    <row r="1" spans="1:7" ht="24" customHeight="1" x14ac:dyDescent="0.25">
      <c r="A1" s="20" t="s">
        <v>5</v>
      </c>
      <c r="B1" s="19"/>
      <c r="C1" s="19"/>
      <c r="D1" s="19"/>
      <c r="E1" s="19"/>
      <c r="F1" s="19"/>
      <c r="G1" s="19"/>
    </row>
    <row r="2" spans="1:7" x14ac:dyDescent="0.25">
      <c r="A2" s="18" t="s">
        <v>14</v>
      </c>
      <c r="B2" s="19"/>
      <c r="C2" s="19"/>
      <c r="D2" s="19"/>
      <c r="F2" s="2" t="s">
        <v>15</v>
      </c>
      <c r="G2" s="3">
        <f>SUM(D5:D24)</f>
        <v>16920.600000000002</v>
      </c>
    </row>
    <row r="4" spans="1:7" ht="20.100000000000001" customHeight="1" x14ac:dyDescent="0.25">
      <c r="A4" s="1" t="s">
        <v>16</v>
      </c>
      <c r="B4" s="1" t="s">
        <v>17</v>
      </c>
      <c r="C4" s="1" t="s">
        <v>18</v>
      </c>
      <c r="D4" s="1" t="s">
        <v>19</v>
      </c>
      <c r="E4" s="1" t="s">
        <v>20</v>
      </c>
    </row>
    <row r="5" spans="1:7" x14ac:dyDescent="0.25">
      <c r="A5" s="4" t="s">
        <v>21</v>
      </c>
      <c r="B5" s="4" t="s">
        <v>22</v>
      </c>
      <c r="C5" s="4" t="s">
        <v>23</v>
      </c>
      <c r="D5" s="6">
        <v>3250.45</v>
      </c>
      <c r="E5" s="4" t="s">
        <v>24</v>
      </c>
    </row>
    <row r="6" spans="1:7" x14ac:dyDescent="0.25">
      <c r="A6" s="4" t="s">
        <v>25</v>
      </c>
      <c r="B6" s="4" t="s">
        <v>25</v>
      </c>
      <c r="C6" s="4" t="s">
        <v>26</v>
      </c>
      <c r="D6" s="6">
        <v>12500</v>
      </c>
      <c r="E6" s="4" t="s">
        <v>27</v>
      </c>
    </row>
    <row r="7" spans="1:7" x14ac:dyDescent="0.25">
      <c r="A7" s="4" t="s">
        <v>28</v>
      </c>
      <c r="B7" s="4" t="s">
        <v>28</v>
      </c>
      <c r="C7" s="4" t="s">
        <v>29</v>
      </c>
      <c r="D7" s="6">
        <v>350</v>
      </c>
      <c r="E7" s="4" t="s">
        <v>30</v>
      </c>
    </row>
    <row r="8" spans="1:7" x14ac:dyDescent="0.25">
      <c r="A8" s="4" t="s">
        <v>31</v>
      </c>
      <c r="B8" s="4" t="s">
        <v>22</v>
      </c>
      <c r="C8" s="4" t="s">
        <v>32</v>
      </c>
      <c r="D8" s="6">
        <v>820.15</v>
      </c>
      <c r="E8" s="4" t="s">
        <v>33</v>
      </c>
    </row>
    <row r="9" spans="1:7" x14ac:dyDescent="0.25">
      <c r="A9" s="4"/>
      <c r="B9" s="4"/>
      <c r="C9" s="4"/>
      <c r="D9" s="7"/>
      <c r="E9" s="4"/>
    </row>
    <row r="10" spans="1:7" x14ac:dyDescent="0.25">
      <c r="A10" s="4"/>
      <c r="B10" s="4"/>
      <c r="C10" s="4"/>
      <c r="D10" s="7"/>
      <c r="E10" s="4"/>
    </row>
    <row r="11" spans="1:7" x14ac:dyDescent="0.25">
      <c r="A11" s="4"/>
      <c r="B11" s="4"/>
      <c r="C11" s="4"/>
      <c r="D11" s="7"/>
      <c r="E11" s="4"/>
    </row>
    <row r="12" spans="1:7" x14ac:dyDescent="0.25">
      <c r="A12" s="4"/>
      <c r="B12" s="4"/>
      <c r="C12" s="4"/>
      <c r="D12" s="7"/>
      <c r="E12" s="4"/>
    </row>
    <row r="13" spans="1:7" x14ac:dyDescent="0.25">
      <c r="A13" s="4"/>
      <c r="B13" s="4"/>
      <c r="C13" s="4"/>
      <c r="D13" s="7"/>
      <c r="E13" s="4"/>
    </row>
    <row r="14" spans="1:7" x14ac:dyDescent="0.25">
      <c r="A14" s="4"/>
      <c r="B14" s="4"/>
      <c r="C14" s="4"/>
      <c r="D14" s="7"/>
      <c r="E14" s="4"/>
    </row>
    <row r="15" spans="1:7" x14ac:dyDescent="0.25">
      <c r="A15" s="4"/>
      <c r="B15" s="4"/>
      <c r="C15" s="4"/>
      <c r="D15" s="7"/>
      <c r="E15" s="4"/>
    </row>
    <row r="16" spans="1:7" x14ac:dyDescent="0.25">
      <c r="A16" s="4"/>
      <c r="B16" s="4"/>
      <c r="C16" s="4"/>
      <c r="D16" s="7"/>
      <c r="E16" s="4"/>
    </row>
    <row r="17" spans="1:5" x14ac:dyDescent="0.25">
      <c r="A17" s="4"/>
      <c r="B17" s="4"/>
      <c r="C17" s="4"/>
      <c r="D17" s="7"/>
      <c r="E17" s="4"/>
    </row>
    <row r="18" spans="1:5" x14ac:dyDescent="0.25">
      <c r="A18" s="4"/>
      <c r="B18" s="4"/>
      <c r="C18" s="4"/>
      <c r="D18" s="7"/>
      <c r="E18" s="4"/>
    </row>
    <row r="19" spans="1:5" x14ac:dyDescent="0.25">
      <c r="A19" s="4"/>
      <c r="B19" s="4"/>
      <c r="C19" s="4"/>
      <c r="D19" s="7"/>
      <c r="E19" s="4"/>
    </row>
    <row r="20" spans="1:5" x14ac:dyDescent="0.25">
      <c r="A20" s="4"/>
      <c r="B20" s="4"/>
      <c r="C20" s="4"/>
      <c r="D20" s="7"/>
      <c r="E20" s="4"/>
    </row>
    <row r="21" spans="1:5" x14ac:dyDescent="0.25">
      <c r="A21" s="4"/>
      <c r="B21" s="4"/>
      <c r="C21" s="4"/>
      <c r="D21" s="7"/>
      <c r="E21" s="4"/>
    </row>
    <row r="22" spans="1:5" x14ac:dyDescent="0.25">
      <c r="A22" s="4"/>
      <c r="B22" s="4"/>
      <c r="C22" s="4"/>
      <c r="D22" s="7"/>
      <c r="E22" s="4"/>
    </row>
    <row r="23" spans="1:5" x14ac:dyDescent="0.25">
      <c r="A23" s="4"/>
      <c r="B23" s="4"/>
      <c r="C23" s="4"/>
      <c r="D23" s="7"/>
      <c r="E23" s="4"/>
    </row>
    <row r="24" spans="1:5" x14ac:dyDescent="0.25">
      <c r="A24" s="4"/>
      <c r="B24" s="4"/>
      <c r="C24" s="4"/>
      <c r="D24" s="7"/>
      <c r="E24" s="4"/>
    </row>
  </sheetData>
  <mergeCells count="2">
    <mergeCell ref="A1:G1"/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484E"/>
  </sheetPr>
  <dimension ref="A1:J24"/>
  <sheetViews>
    <sheetView showGridLines="0" workbookViewId="0">
      <selection sqref="A1:J1"/>
    </sheetView>
  </sheetViews>
  <sheetFormatPr baseColWidth="10" defaultColWidth="9.140625" defaultRowHeight="15" x14ac:dyDescent="0.25"/>
  <cols>
    <col min="1" max="1" width="24" customWidth="1"/>
    <col min="2" max="2" width="18" customWidth="1"/>
    <col min="3" max="3" width="11" customWidth="1"/>
    <col min="4" max="6" width="14" customWidth="1"/>
    <col min="7" max="7" width="17" customWidth="1"/>
    <col min="8" max="8" width="16" customWidth="1"/>
    <col min="9" max="9" width="20" customWidth="1"/>
    <col min="10" max="10" width="16" customWidth="1"/>
  </cols>
  <sheetData>
    <row r="1" spans="1:10" ht="24" customHeight="1" x14ac:dyDescent="0.25">
      <c r="A1" s="20" t="s">
        <v>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18" t="s">
        <v>34</v>
      </c>
      <c r="B2" s="19"/>
      <c r="C2" s="19"/>
      <c r="D2" s="19"/>
      <c r="E2" s="19"/>
      <c r="F2" s="19"/>
      <c r="I2" s="2" t="s">
        <v>35</v>
      </c>
      <c r="J2" s="3">
        <f>SUM(E5:E24)</f>
        <v>6372.4</v>
      </c>
    </row>
    <row r="3" spans="1:10" x14ac:dyDescent="0.25">
      <c r="I3" s="2" t="s">
        <v>36</v>
      </c>
      <c r="J3" s="3">
        <f>SUM(H5:H24)</f>
        <v>1035.3999999999996</v>
      </c>
    </row>
    <row r="4" spans="1:10" ht="20.100000000000001" customHeight="1" x14ac:dyDescent="0.25">
      <c r="A4" s="1" t="s">
        <v>37</v>
      </c>
      <c r="B4" s="1" t="s">
        <v>38</v>
      </c>
      <c r="C4" s="1" t="s">
        <v>39</v>
      </c>
      <c r="D4" s="1" t="s">
        <v>40</v>
      </c>
      <c r="E4" s="1" t="s">
        <v>41</v>
      </c>
      <c r="F4" s="1" t="s">
        <v>42</v>
      </c>
      <c r="G4" s="1" t="s">
        <v>43</v>
      </c>
      <c r="H4" s="1" t="s">
        <v>44</v>
      </c>
    </row>
    <row r="5" spans="1:10" x14ac:dyDescent="0.25">
      <c r="A5" s="4" t="s">
        <v>45</v>
      </c>
      <c r="B5" s="4" t="s">
        <v>46</v>
      </c>
      <c r="C5" s="8">
        <v>25</v>
      </c>
      <c r="D5" s="6">
        <v>108.4</v>
      </c>
      <c r="E5" s="5">
        <f t="shared" ref="E5:E24" si="0">IF(OR(A5="",C5="",D5=""),"",C5*D5)</f>
        <v>2710</v>
      </c>
      <c r="F5" s="6">
        <v>92.1</v>
      </c>
      <c r="G5" s="5">
        <f t="shared" ref="G5:G24" si="1">IF(OR(A5="",C5="",F5=""),"",C5*F5)</f>
        <v>2302.5</v>
      </c>
      <c r="H5" s="5">
        <f t="shared" ref="H5:H24" si="2">IF(OR(E5="",G5=""),"",E5-G5)</f>
        <v>407.5</v>
      </c>
    </row>
    <row r="6" spans="1:10" x14ac:dyDescent="0.25">
      <c r="A6" s="4" t="s">
        <v>47</v>
      </c>
      <c r="B6" s="4" t="s">
        <v>48</v>
      </c>
      <c r="C6" s="8">
        <v>12</v>
      </c>
      <c r="D6" s="6">
        <v>174.2</v>
      </c>
      <c r="E6" s="5">
        <f t="shared" si="0"/>
        <v>2090.3999999999996</v>
      </c>
      <c r="F6" s="6">
        <v>126.5</v>
      </c>
      <c r="G6" s="5">
        <f t="shared" si="1"/>
        <v>1518</v>
      </c>
      <c r="H6" s="5">
        <f t="shared" si="2"/>
        <v>572.39999999999964</v>
      </c>
    </row>
    <row r="7" spans="1:10" x14ac:dyDescent="0.25">
      <c r="A7" s="4" t="s">
        <v>49</v>
      </c>
      <c r="B7" s="4" t="s">
        <v>26</v>
      </c>
      <c r="C7" s="8">
        <v>15</v>
      </c>
      <c r="D7" s="6">
        <v>104.8</v>
      </c>
      <c r="E7" s="5">
        <f t="shared" si="0"/>
        <v>1572</v>
      </c>
      <c r="F7" s="6">
        <v>101.1</v>
      </c>
      <c r="G7" s="5">
        <f t="shared" si="1"/>
        <v>1516.5</v>
      </c>
      <c r="H7" s="5">
        <f t="shared" si="2"/>
        <v>55.5</v>
      </c>
    </row>
    <row r="8" spans="1:10" x14ac:dyDescent="0.25">
      <c r="A8" s="4"/>
      <c r="B8" s="4"/>
      <c r="C8" s="9"/>
      <c r="D8" s="7"/>
      <c r="E8" s="5" t="str">
        <f t="shared" si="0"/>
        <v/>
      </c>
      <c r="F8" s="7"/>
      <c r="G8" s="5" t="str">
        <f t="shared" si="1"/>
        <v/>
      </c>
      <c r="H8" s="5" t="str">
        <f t="shared" si="2"/>
        <v/>
      </c>
    </row>
    <row r="9" spans="1:10" x14ac:dyDescent="0.25">
      <c r="A9" s="4"/>
      <c r="B9" s="4"/>
      <c r="C9" s="9"/>
      <c r="D9" s="7"/>
      <c r="E9" s="5" t="str">
        <f t="shared" si="0"/>
        <v/>
      </c>
      <c r="F9" s="7"/>
      <c r="G9" s="5" t="str">
        <f t="shared" si="1"/>
        <v/>
      </c>
      <c r="H9" s="5" t="str">
        <f t="shared" si="2"/>
        <v/>
      </c>
    </row>
    <row r="10" spans="1:10" x14ac:dyDescent="0.25">
      <c r="A10" s="4"/>
      <c r="B10" s="4"/>
      <c r="C10" s="9"/>
      <c r="D10" s="7"/>
      <c r="E10" s="5" t="str">
        <f t="shared" si="0"/>
        <v/>
      </c>
      <c r="F10" s="7"/>
      <c r="G10" s="5" t="str">
        <f t="shared" si="1"/>
        <v/>
      </c>
      <c r="H10" s="5" t="str">
        <f t="shared" si="2"/>
        <v/>
      </c>
    </row>
    <row r="11" spans="1:10" x14ac:dyDescent="0.25">
      <c r="A11" s="4"/>
      <c r="B11" s="4"/>
      <c r="C11" s="9"/>
      <c r="D11" s="7"/>
      <c r="E11" s="5" t="str">
        <f t="shared" si="0"/>
        <v/>
      </c>
      <c r="F11" s="7"/>
      <c r="G11" s="5" t="str">
        <f t="shared" si="1"/>
        <v/>
      </c>
      <c r="H11" s="5" t="str">
        <f t="shared" si="2"/>
        <v/>
      </c>
    </row>
    <row r="12" spans="1:10" x14ac:dyDescent="0.25">
      <c r="A12" s="4"/>
      <c r="B12" s="4"/>
      <c r="C12" s="9"/>
      <c r="D12" s="7"/>
      <c r="E12" s="5" t="str">
        <f t="shared" si="0"/>
        <v/>
      </c>
      <c r="F12" s="7"/>
      <c r="G12" s="5" t="str">
        <f t="shared" si="1"/>
        <v/>
      </c>
      <c r="H12" s="5" t="str">
        <f t="shared" si="2"/>
        <v/>
      </c>
    </row>
    <row r="13" spans="1:10" x14ac:dyDescent="0.25">
      <c r="A13" s="4"/>
      <c r="B13" s="4"/>
      <c r="C13" s="9"/>
      <c r="D13" s="7"/>
      <c r="E13" s="5" t="str">
        <f t="shared" si="0"/>
        <v/>
      </c>
      <c r="F13" s="7"/>
      <c r="G13" s="5" t="str">
        <f t="shared" si="1"/>
        <v/>
      </c>
      <c r="H13" s="5" t="str">
        <f t="shared" si="2"/>
        <v/>
      </c>
    </row>
    <row r="14" spans="1:10" x14ac:dyDescent="0.25">
      <c r="A14" s="4"/>
      <c r="B14" s="4"/>
      <c r="C14" s="9"/>
      <c r="D14" s="7"/>
      <c r="E14" s="5" t="str">
        <f t="shared" si="0"/>
        <v/>
      </c>
      <c r="F14" s="7"/>
      <c r="G14" s="5" t="str">
        <f t="shared" si="1"/>
        <v/>
      </c>
      <c r="H14" s="5" t="str">
        <f t="shared" si="2"/>
        <v/>
      </c>
    </row>
    <row r="15" spans="1:10" x14ac:dyDescent="0.25">
      <c r="A15" s="4"/>
      <c r="B15" s="4"/>
      <c r="C15" s="9"/>
      <c r="D15" s="7"/>
      <c r="E15" s="5" t="str">
        <f t="shared" si="0"/>
        <v/>
      </c>
      <c r="F15" s="7"/>
      <c r="G15" s="5" t="str">
        <f t="shared" si="1"/>
        <v/>
      </c>
      <c r="H15" s="5" t="str">
        <f t="shared" si="2"/>
        <v/>
      </c>
    </row>
    <row r="16" spans="1:10" x14ac:dyDescent="0.25">
      <c r="A16" s="4"/>
      <c r="B16" s="4"/>
      <c r="C16" s="9"/>
      <c r="D16" s="7"/>
      <c r="E16" s="5" t="str">
        <f t="shared" si="0"/>
        <v/>
      </c>
      <c r="F16" s="7"/>
      <c r="G16" s="5" t="str">
        <f t="shared" si="1"/>
        <v/>
      </c>
      <c r="H16" s="5" t="str">
        <f t="shared" si="2"/>
        <v/>
      </c>
    </row>
    <row r="17" spans="1:8" x14ac:dyDescent="0.25">
      <c r="A17" s="4"/>
      <c r="B17" s="4"/>
      <c r="C17" s="9"/>
      <c r="D17" s="7"/>
      <c r="E17" s="5" t="str">
        <f t="shared" si="0"/>
        <v/>
      </c>
      <c r="F17" s="7"/>
      <c r="G17" s="5" t="str">
        <f t="shared" si="1"/>
        <v/>
      </c>
      <c r="H17" s="5" t="str">
        <f t="shared" si="2"/>
        <v/>
      </c>
    </row>
    <row r="18" spans="1:8" x14ac:dyDescent="0.25">
      <c r="A18" s="4"/>
      <c r="B18" s="4"/>
      <c r="C18" s="9"/>
      <c r="D18" s="7"/>
      <c r="E18" s="5" t="str">
        <f t="shared" si="0"/>
        <v/>
      </c>
      <c r="F18" s="7"/>
      <c r="G18" s="5" t="str">
        <f t="shared" si="1"/>
        <v/>
      </c>
      <c r="H18" s="5" t="str">
        <f t="shared" si="2"/>
        <v/>
      </c>
    </row>
    <row r="19" spans="1:8" x14ac:dyDescent="0.25">
      <c r="A19" s="4"/>
      <c r="B19" s="4"/>
      <c r="C19" s="9"/>
      <c r="D19" s="7"/>
      <c r="E19" s="5" t="str">
        <f t="shared" si="0"/>
        <v/>
      </c>
      <c r="F19" s="7"/>
      <c r="G19" s="5" t="str">
        <f t="shared" si="1"/>
        <v/>
      </c>
      <c r="H19" s="5" t="str">
        <f t="shared" si="2"/>
        <v/>
      </c>
    </row>
    <row r="20" spans="1:8" x14ac:dyDescent="0.25">
      <c r="A20" s="4"/>
      <c r="B20" s="4"/>
      <c r="C20" s="9"/>
      <c r="D20" s="7"/>
      <c r="E20" s="5" t="str">
        <f t="shared" si="0"/>
        <v/>
      </c>
      <c r="F20" s="7"/>
      <c r="G20" s="5" t="str">
        <f t="shared" si="1"/>
        <v/>
      </c>
      <c r="H20" s="5" t="str">
        <f t="shared" si="2"/>
        <v/>
      </c>
    </row>
    <row r="21" spans="1:8" x14ac:dyDescent="0.25">
      <c r="A21" s="4"/>
      <c r="B21" s="4"/>
      <c r="C21" s="9"/>
      <c r="D21" s="7"/>
      <c r="E21" s="5" t="str">
        <f t="shared" si="0"/>
        <v/>
      </c>
      <c r="F21" s="7"/>
      <c r="G21" s="5" t="str">
        <f t="shared" si="1"/>
        <v/>
      </c>
      <c r="H21" s="5" t="str">
        <f t="shared" si="2"/>
        <v/>
      </c>
    </row>
    <row r="22" spans="1:8" x14ac:dyDescent="0.25">
      <c r="A22" s="4"/>
      <c r="B22" s="4"/>
      <c r="C22" s="9"/>
      <c r="D22" s="7"/>
      <c r="E22" s="5" t="str">
        <f t="shared" si="0"/>
        <v/>
      </c>
      <c r="F22" s="7"/>
      <c r="G22" s="5" t="str">
        <f t="shared" si="1"/>
        <v/>
      </c>
      <c r="H22" s="5" t="str">
        <f t="shared" si="2"/>
        <v/>
      </c>
    </row>
    <row r="23" spans="1:8" x14ac:dyDescent="0.25">
      <c r="A23" s="4"/>
      <c r="B23" s="4"/>
      <c r="C23" s="9"/>
      <c r="D23" s="7"/>
      <c r="E23" s="5" t="str">
        <f t="shared" si="0"/>
        <v/>
      </c>
      <c r="F23" s="7"/>
      <c r="G23" s="5" t="str">
        <f t="shared" si="1"/>
        <v/>
      </c>
      <c r="H23" s="5" t="str">
        <f t="shared" si="2"/>
        <v/>
      </c>
    </row>
    <row r="24" spans="1:8" x14ac:dyDescent="0.25">
      <c r="A24" s="4"/>
      <c r="B24" s="4"/>
      <c r="C24" s="9"/>
      <c r="D24" s="7"/>
      <c r="E24" s="5" t="str">
        <f t="shared" si="0"/>
        <v/>
      </c>
      <c r="F24" s="7"/>
      <c r="G24" s="5" t="str">
        <f t="shared" si="1"/>
        <v/>
      </c>
      <c r="H24" s="5" t="str">
        <f t="shared" si="2"/>
        <v/>
      </c>
    </row>
  </sheetData>
  <mergeCells count="2">
    <mergeCell ref="A2:F2"/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F415A"/>
  </sheetPr>
  <dimension ref="A1:H20"/>
  <sheetViews>
    <sheetView showGridLines="0" workbookViewId="0">
      <selection sqref="A1:H1"/>
    </sheetView>
  </sheetViews>
  <sheetFormatPr baseColWidth="10" defaultColWidth="9.140625" defaultRowHeight="15" x14ac:dyDescent="0.25"/>
  <cols>
    <col min="1" max="1" width="22" customWidth="1"/>
    <col min="2" max="2" width="11" customWidth="1"/>
    <col min="3" max="5" width="16" customWidth="1"/>
    <col min="6" max="6" width="18" customWidth="1"/>
    <col min="7" max="7" width="16" customWidth="1"/>
  </cols>
  <sheetData>
    <row r="1" spans="1:8" ht="24" customHeight="1" x14ac:dyDescent="0.25">
      <c r="A1" s="20" t="s">
        <v>9</v>
      </c>
      <c r="B1" s="19"/>
      <c r="C1" s="19"/>
      <c r="D1" s="19"/>
      <c r="E1" s="19"/>
      <c r="F1" s="19"/>
      <c r="G1" s="19"/>
      <c r="H1" s="19"/>
    </row>
    <row r="2" spans="1:8" x14ac:dyDescent="0.25">
      <c r="A2" s="18" t="s">
        <v>50</v>
      </c>
      <c r="B2" s="19"/>
      <c r="C2" s="19"/>
      <c r="D2" s="19"/>
      <c r="F2" s="2" t="s">
        <v>51</v>
      </c>
      <c r="G2" s="3">
        <f>SUM(D7:D11,D16:D20)</f>
        <v>32280</v>
      </c>
    </row>
    <row r="4" spans="1:8" x14ac:dyDescent="0.25">
      <c r="A4" s="10" t="s">
        <v>52</v>
      </c>
      <c r="B4" s="11">
        <v>2850</v>
      </c>
      <c r="D4" s="10" t="s">
        <v>53</v>
      </c>
      <c r="E4" s="12">
        <v>31.5</v>
      </c>
    </row>
    <row r="5" spans="1:8" x14ac:dyDescent="0.25">
      <c r="A5" s="13" t="s">
        <v>54</v>
      </c>
    </row>
    <row r="6" spans="1:8" ht="20.100000000000001" customHeight="1" x14ac:dyDescent="0.25">
      <c r="A6" s="1" t="s">
        <v>55</v>
      </c>
      <c r="B6" s="1" t="s">
        <v>56</v>
      </c>
      <c r="C6" s="1" t="s">
        <v>57</v>
      </c>
      <c r="D6" s="1" t="s">
        <v>3</v>
      </c>
    </row>
    <row r="7" spans="1:8" x14ac:dyDescent="0.25">
      <c r="A7" s="4" t="s">
        <v>58</v>
      </c>
      <c r="B7" s="14">
        <v>8</v>
      </c>
      <c r="C7" s="5">
        <f>IF(A7="","",$B$4)</f>
        <v>2850</v>
      </c>
      <c r="D7" s="5">
        <f>IF(OR(A7="",B7="",C7=""),"",B7*C7)</f>
        <v>22800</v>
      </c>
    </row>
    <row r="8" spans="1:8" x14ac:dyDescent="0.25">
      <c r="A8" s="4" t="s">
        <v>30</v>
      </c>
      <c r="B8" s="14">
        <v>2</v>
      </c>
      <c r="C8" s="5">
        <f>IF(A8="","",$B$4)</f>
        <v>2850</v>
      </c>
      <c r="D8" s="5">
        <f>IF(OR(A8="",B8="",C8=""),"",B8*C8)</f>
        <v>5700</v>
      </c>
    </row>
    <row r="9" spans="1:8" x14ac:dyDescent="0.25">
      <c r="A9" s="4"/>
      <c r="B9" s="14"/>
      <c r="C9" s="5" t="str">
        <f>IF(A9="","",$B$4)</f>
        <v/>
      </c>
      <c r="D9" s="5" t="str">
        <f>IF(OR(A9="",B9="",C9=""),"",B9*C9)</f>
        <v/>
      </c>
    </row>
    <row r="10" spans="1:8" x14ac:dyDescent="0.25">
      <c r="A10" s="4"/>
      <c r="B10" s="14"/>
      <c r="C10" s="5" t="str">
        <f>IF(A10="","",$B$4)</f>
        <v/>
      </c>
      <c r="D10" s="5" t="str">
        <f>IF(OR(A10="",B10="",C10=""),"",B10*C10)</f>
        <v/>
      </c>
    </row>
    <row r="11" spans="1:8" x14ac:dyDescent="0.25">
      <c r="A11" s="4"/>
      <c r="B11" s="14"/>
      <c r="C11" s="5" t="str">
        <f>IF(A11="","",$B$4)</f>
        <v/>
      </c>
      <c r="D11" s="5" t="str">
        <f>IF(OR(A11="",B11="",C11=""),"",B11*C11)</f>
        <v/>
      </c>
    </row>
    <row r="14" spans="1:8" x14ac:dyDescent="0.25">
      <c r="A14" s="13" t="s">
        <v>59</v>
      </c>
    </row>
    <row r="15" spans="1:8" ht="20.100000000000001" customHeight="1" x14ac:dyDescent="0.25">
      <c r="A15" s="1" t="s">
        <v>55</v>
      </c>
      <c r="B15" s="1" t="s">
        <v>56</v>
      </c>
      <c r="C15" s="1" t="s">
        <v>57</v>
      </c>
      <c r="D15" s="1" t="s">
        <v>3</v>
      </c>
    </row>
    <row r="16" spans="1:8" x14ac:dyDescent="0.25">
      <c r="A16" s="4" t="s">
        <v>60</v>
      </c>
      <c r="B16" s="14">
        <v>120</v>
      </c>
      <c r="C16" s="5">
        <f>IF(A16="","",$E$4)</f>
        <v>31.5</v>
      </c>
      <c r="D16" s="5">
        <f>IF(OR(A16="",B16="",C16=""),"",B16*C16)</f>
        <v>3780</v>
      </c>
    </row>
    <row r="17" spans="1:4" x14ac:dyDescent="0.25">
      <c r="A17" s="4"/>
      <c r="B17" s="14"/>
      <c r="C17" s="5" t="str">
        <f>IF(A17="","",$E$4)</f>
        <v/>
      </c>
      <c r="D17" s="5" t="str">
        <f>IF(OR(A17="",B17="",C17=""),"",B17*C17)</f>
        <v/>
      </c>
    </row>
    <row r="18" spans="1:4" x14ac:dyDescent="0.25">
      <c r="A18" s="4"/>
      <c r="B18" s="14"/>
      <c r="C18" s="5" t="str">
        <f>IF(A18="","",$E$4)</f>
        <v/>
      </c>
      <c r="D18" s="5" t="str">
        <f>IF(OR(A18="",B18="",C18=""),"",B18*C18)</f>
        <v/>
      </c>
    </row>
    <row r="19" spans="1:4" x14ac:dyDescent="0.25">
      <c r="A19" s="4"/>
      <c r="B19" s="14"/>
      <c r="C19" s="5" t="str">
        <f>IF(A19="","",$E$4)</f>
        <v/>
      </c>
      <c r="D19" s="5" t="str">
        <f>IF(OR(A19="",B19="",C19=""),"",B19*C19)</f>
        <v/>
      </c>
    </row>
    <row r="20" spans="1:4" x14ac:dyDescent="0.25">
      <c r="A20" s="4"/>
      <c r="B20" s="14"/>
      <c r="C20" s="5" t="str">
        <f>IF(A20="","",$E$4)</f>
        <v/>
      </c>
      <c r="D20" s="5" t="str">
        <f>IF(OR(A20="",B20="",C20=""),"",B20*C20)</f>
        <v/>
      </c>
    </row>
  </sheetData>
  <mergeCells count="2">
    <mergeCell ref="A2:D2"/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484E"/>
  </sheetPr>
  <dimension ref="A1:J20"/>
  <sheetViews>
    <sheetView showGridLines="0" workbookViewId="0"/>
  </sheetViews>
  <sheetFormatPr baseColWidth="10" defaultColWidth="9.140625" defaultRowHeight="15" x14ac:dyDescent="0.25"/>
  <cols>
    <col min="1" max="1" width="18" customWidth="1"/>
    <col min="2" max="2" width="28" customWidth="1"/>
    <col min="3" max="5" width="14" customWidth="1"/>
    <col min="6" max="7" width="16" customWidth="1"/>
    <col min="8" max="8" width="18" customWidth="1"/>
    <col min="9" max="10" width="20" customWidth="1"/>
  </cols>
  <sheetData>
    <row r="1" spans="1:10" ht="24" customHeight="1" x14ac:dyDescent="0.25">
      <c r="A1" s="20" t="s">
        <v>10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18" t="s">
        <v>61</v>
      </c>
      <c r="B2" s="19"/>
      <c r="C2" s="19"/>
      <c r="D2" s="19"/>
      <c r="E2" s="19"/>
      <c r="F2" s="19"/>
      <c r="I2" s="2" t="s">
        <v>62</v>
      </c>
      <c r="J2" s="3">
        <f>SUM(H5:H20)</f>
        <v>422000</v>
      </c>
    </row>
    <row r="4" spans="1:10" ht="20.100000000000001" customHeight="1" x14ac:dyDescent="0.25">
      <c r="A4" s="1" t="s">
        <v>63</v>
      </c>
      <c r="B4" s="1" t="s">
        <v>64</v>
      </c>
      <c r="C4" s="1" t="s">
        <v>41</v>
      </c>
      <c r="D4" s="1" t="s">
        <v>65</v>
      </c>
      <c r="E4" s="1" t="s">
        <v>66</v>
      </c>
      <c r="F4" s="1" t="s">
        <v>67</v>
      </c>
      <c r="G4" s="1" t="s">
        <v>68</v>
      </c>
      <c r="H4" s="1" t="s">
        <v>69</v>
      </c>
      <c r="I4" s="1" t="s">
        <v>20</v>
      </c>
    </row>
    <row r="5" spans="1:10" x14ac:dyDescent="0.25">
      <c r="A5" s="4" t="s">
        <v>70</v>
      </c>
      <c r="B5" s="4" t="s">
        <v>71</v>
      </c>
      <c r="C5" s="6">
        <v>380000</v>
      </c>
      <c r="D5" s="6">
        <v>145000</v>
      </c>
      <c r="E5" s="6">
        <v>0</v>
      </c>
      <c r="F5" s="6">
        <v>60000</v>
      </c>
      <c r="G5" s="6">
        <v>0</v>
      </c>
      <c r="H5" s="5">
        <f t="shared" ref="H5:H20" si="0">IF(A5="","",C5-D5-E5+F5+G5)</f>
        <v>295000</v>
      </c>
      <c r="I5" s="4" t="s">
        <v>72</v>
      </c>
    </row>
    <row r="6" spans="1:10" x14ac:dyDescent="0.25">
      <c r="A6" s="4" t="s">
        <v>73</v>
      </c>
      <c r="B6" s="4" t="s">
        <v>74</v>
      </c>
      <c r="C6" s="6">
        <v>165000</v>
      </c>
      <c r="D6" s="6">
        <v>50000</v>
      </c>
      <c r="E6" s="6">
        <v>0</v>
      </c>
      <c r="F6" s="6">
        <v>12000</v>
      </c>
      <c r="G6" s="6">
        <v>0</v>
      </c>
      <c r="H6" s="5">
        <f t="shared" si="0"/>
        <v>127000</v>
      </c>
      <c r="I6" s="4" t="s">
        <v>75</v>
      </c>
    </row>
    <row r="7" spans="1:10" x14ac:dyDescent="0.25">
      <c r="A7" s="4"/>
      <c r="B7" s="4"/>
      <c r="C7" s="7"/>
      <c r="D7" s="7"/>
      <c r="E7" s="7"/>
      <c r="F7" s="7"/>
      <c r="G7" s="7"/>
      <c r="H7" s="5" t="str">
        <f t="shared" si="0"/>
        <v/>
      </c>
      <c r="I7" s="4"/>
    </row>
    <row r="8" spans="1:10" x14ac:dyDescent="0.25">
      <c r="A8" s="4"/>
      <c r="B8" s="4"/>
      <c r="C8" s="7"/>
      <c r="D8" s="7"/>
      <c r="E8" s="7"/>
      <c r="F8" s="7"/>
      <c r="G8" s="7"/>
      <c r="H8" s="5" t="str">
        <f t="shared" si="0"/>
        <v/>
      </c>
      <c r="I8" s="4"/>
    </row>
    <row r="9" spans="1:10" x14ac:dyDescent="0.25">
      <c r="A9" s="4"/>
      <c r="B9" s="4"/>
      <c r="C9" s="7"/>
      <c r="D9" s="7"/>
      <c r="E9" s="7"/>
      <c r="F9" s="7"/>
      <c r="G9" s="7"/>
      <c r="H9" s="5" t="str">
        <f t="shared" si="0"/>
        <v/>
      </c>
      <c r="I9" s="4"/>
    </row>
    <row r="10" spans="1:10" x14ac:dyDescent="0.25">
      <c r="A10" s="4"/>
      <c r="B10" s="4"/>
      <c r="C10" s="7"/>
      <c r="D10" s="7"/>
      <c r="E10" s="7"/>
      <c r="F10" s="7"/>
      <c r="G10" s="7"/>
      <c r="H10" s="5" t="str">
        <f t="shared" si="0"/>
        <v/>
      </c>
      <c r="I10" s="4"/>
    </row>
    <row r="11" spans="1:10" x14ac:dyDescent="0.25">
      <c r="A11" s="4"/>
      <c r="B11" s="4"/>
      <c r="C11" s="7"/>
      <c r="D11" s="7"/>
      <c r="E11" s="7"/>
      <c r="F11" s="7"/>
      <c r="G11" s="7"/>
      <c r="H11" s="5" t="str">
        <f t="shared" si="0"/>
        <v/>
      </c>
      <c r="I11" s="4"/>
    </row>
    <row r="12" spans="1:10" x14ac:dyDescent="0.25">
      <c r="A12" s="4"/>
      <c r="B12" s="4"/>
      <c r="C12" s="7"/>
      <c r="D12" s="7"/>
      <c r="E12" s="7"/>
      <c r="F12" s="7"/>
      <c r="G12" s="7"/>
      <c r="H12" s="5" t="str">
        <f t="shared" si="0"/>
        <v/>
      </c>
      <c r="I12" s="4"/>
    </row>
    <row r="13" spans="1:10" x14ac:dyDescent="0.25">
      <c r="A13" s="4"/>
      <c r="B13" s="4"/>
      <c r="C13" s="7"/>
      <c r="D13" s="7"/>
      <c r="E13" s="7"/>
      <c r="F13" s="7"/>
      <c r="G13" s="7"/>
      <c r="H13" s="5" t="str">
        <f t="shared" si="0"/>
        <v/>
      </c>
      <c r="I13" s="4"/>
    </row>
    <row r="14" spans="1:10" x14ac:dyDescent="0.25">
      <c r="A14" s="4"/>
      <c r="B14" s="4"/>
      <c r="C14" s="7"/>
      <c r="D14" s="7"/>
      <c r="E14" s="7"/>
      <c r="F14" s="7"/>
      <c r="G14" s="7"/>
      <c r="H14" s="5" t="str">
        <f t="shared" si="0"/>
        <v/>
      </c>
      <c r="I14" s="4"/>
    </row>
    <row r="15" spans="1:10" x14ac:dyDescent="0.25">
      <c r="A15" s="4"/>
      <c r="B15" s="4"/>
      <c r="C15" s="7"/>
      <c r="D15" s="7"/>
      <c r="E15" s="7"/>
      <c r="F15" s="7"/>
      <c r="G15" s="7"/>
      <c r="H15" s="5" t="str">
        <f t="shared" si="0"/>
        <v/>
      </c>
      <c r="I15" s="4"/>
    </row>
    <row r="16" spans="1:10" x14ac:dyDescent="0.25">
      <c r="A16" s="4"/>
      <c r="B16" s="4"/>
      <c r="C16" s="7"/>
      <c r="D16" s="7"/>
      <c r="E16" s="7"/>
      <c r="F16" s="7"/>
      <c r="G16" s="7"/>
      <c r="H16" s="5" t="str">
        <f t="shared" si="0"/>
        <v/>
      </c>
      <c r="I16" s="4"/>
    </row>
    <row r="17" spans="1:9" x14ac:dyDescent="0.25">
      <c r="A17" s="4"/>
      <c r="B17" s="4"/>
      <c r="C17" s="7"/>
      <c r="D17" s="7"/>
      <c r="E17" s="7"/>
      <c r="F17" s="7"/>
      <c r="G17" s="7"/>
      <c r="H17" s="5" t="str">
        <f t="shared" si="0"/>
        <v/>
      </c>
      <c r="I17" s="4"/>
    </row>
    <row r="18" spans="1:9" x14ac:dyDescent="0.25">
      <c r="A18" s="4"/>
      <c r="B18" s="4"/>
      <c r="C18" s="7"/>
      <c r="D18" s="7"/>
      <c r="E18" s="7"/>
      <c r="F18" s="7"/>
      <c r="G18" s="7"/>
      <c r="H18" s="5" t="str">
        <f t="shared" si="0"/>
        <v/>
      </c>
      <c r="I18" s="4"/>
    </row>
    <row r="19" spans="1:9" x14ac:dyDescent="0.25">
      <c r="A19" s="4"/>
      <c r="B19" s="4"/>
      <c r="C19" s="7"/>
      <c r="D19" s="7"/>
      <c r="E19" s="7"/>
      <c r="F19" s="7"/>
      <c r="G19" s="7"/>
      <c r="H19" s="5" t="str">
        <f t="shared" si="0"/>
        <v/>
      </c>
      <c r="I19" s="4"/>
    </row>
    <row r="20" spans="1:9" x14ac:dyDescent="0.25">
      <c r="A20" s="4"/>
      <c r="B20" s="4"/>
      <c r="C20" s="7"/>
      <c r="D20" s="7"/>
      <c r="E20" s="7"/>
      <c r="F20" s="7"/>
      <c r="G20" s="7"/>
      <c r="H20" s="5" t="str">
        <f t="shared" si="0"/>
        <v/>
      </c>
      <c r="I20" s="4"/>
    </row>
  </sheetData>
  <mergeCells count="2">
    <mergeCell ref="A2:F2"/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1F415A"/>
  </sheetPr>
  <dimension ref="A1:J24"/>
  <sheetViews>
    <sheetView showGridLines="0" workbookViewId="0"/>
  </sheetViews>
  <sheetFormatPr baseColWidth="10" defaultColWidth="9.140625" defaultRowHeight="15" x14ac:dyDescent="0.25"/>
  <cols>
    <col min="1" max="1" width="18" customWidth="1"/>
    <col min="2" max="2" width="20" customWidth="1"/>
    <col min="3" max="3" width="11" customWidth="1"/>
    <col min="4" max="6" width="14" customWidth="1"/>
    <col min="7" max="7" width="17" customWidth="1"/>
    <col min="8" max="8" width="16" customWidth="1"/>
    <col min="9" max="9" width="20" customWidth="1"/>
    <col min="10" max="10" width="16" customWidth="1"/>
  </cols>
  <sheetData>
    <row r="1" spans="1:10" ht="24" customHeight="1" x14ac:dyDescent="0.25">
      <c r="A1" s="20" t="s">
        <v>11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18" t="s">
        <v>76</v>
      </c>
      <c r="B2" s="19"/>
      <c r="C2" s="19"/>
      <c r="D2" s="19"/>
      <c r="E2" s="19"/>
      <c r="F2" s="19"/>
      <c r="I2" s="2" t="s">
        <v>77</v>
      </c>
      <c r="J2" s="3">
        <f>SUM(E5:E24)</f>
        <v>35065</v>
      </c>
    </row>
    <row r="3" spans="1:10" x14ac:dyDescent="0.25">
      <c r="I3" s="2" t="s">
        <v>36</v>
      </c>
      <c r="J3" s="3">
        <f>SUM(H5:H24)</f>
        <v>16025.000000000004</v>
      </c>
    </row>
    <row r="4" spans="1:10" ht="20.100000000000001" customHeight="1" x14ac:dyDescent="0.25">
      <c r="A4" s="1" t="s">
        <v>78</v>
      </c>
      <c r="B4" s="1" t="s">
        <v>79</v>
      </c>
      <c r="C4" s="1" t="s">
        <v>80</v>
      </c>
      <c r="D4" s="1" t="s">
        <v>40</v>
      </c>
      <c r="E4" s="1" t="s">
        <v>41</v>
      </c>
      <c r="F4" s="1" t="s">
        <v>42</v>
      </c>
      <c r="G4" s="1" t="s">
        <v>43</v>
      </c>
      <c r="H4" s="1" t="s">
        <v>44</v>
      </c>
    </row>
    <row r="5" spans="1:10" x14ac:dyDescent="0.25">
      <c r="A5" s="4" t="s">
        <v>81</v>
      </c>
      <c r="B5" s="4" t="s">
        <v>82</v>
      </c>
      <c r="C5" s="15">
        <v>0.35</v>
      </c>
      <c r="D5" s="6">
        <v>78500</v>
      </c>
      <c r="E5" s="5">
        <f t="shared" ref="E5:E24" si="0">IF(OR(A5="",C5="",D5=""),"",C5*D5)</f>
        <v>27475</v>
      </c>
      <c r="F5" s="6">
        <v>41200</v>
      </c>
      <c r="G5" s="5">
        <f t="shared" ref="G5:G24" si="1">IF(OR(A5="",C5="",F5=""),"",C5*F5)</f>
        <v>14419.999999999998</v>
      </c>
      <c r="H5" s="5">
        <f t="shared" ref="H5:H24" si="2">IF(OR(E5="",G5=""),"",E5-G5)</f>
        <v>13055.000000000002</v>
      </c>
    </row>
    <row r="6" spans="1:10" x14ac:dyDescent="0.25">
      <c r="A6" s="4" t="s">
        <v>83</v>
      </c>
      <c r="B6" s="4" t="s">
        <v>84</v>
      </c>
      <c r="C6" s="15">
        <v>2.2000000000000002</v>
      </c>
      <c r="D6" s="6">
        <v>3450</v>
      </c>
      <c r="E6" s="5">
        <f t="shared" si="0"/>
        <v>7590.0000000000009</v>
      </c>
      <c r="F6" s="6">
        <v>2100</v>
      </c>
      <c r="G6" s="5">
        <f t="shared" si="1"/>
        <v>4620</v>
      </c>
      <c r="H6" s="5">
        <f t="shared" si="2"/>
        <v>2970.0000000000009</v>
      </c>
    </row>
    <row r="7" spans="1:10" x14ac:dyDescent="0.25">
      <c r="A7" s="4"/>
      <c r="B7" s="4"/>
      <c r="C7" s="14"/>
      <c r="D7" s="7"/>
      <c r="E7" s="5" t="str">
        <f t="shared" si="0"/>
        <v/>
      </c>
      <c r="F7" s="7"/>
      <c r="G7" s="5" t="str">
        <f t="shared" si="1"/>
        <v/>
      </c>
      <c r="H7" s="5" t="str">
        <f t="shared" si="2"/>
        <v/>
      </c>
    </row>
    <row r="8" spans="1:10" x14ac:dyDescent="0.25">
      <c r="A8" s="4"/>
      <c r="B8" s="4"/>
      <c r="C8" s="14"/>
      <c r="D8" s="7"/>
      <c r="E8" s="5" t="str">
        <f t="shared" si="0"/>
        <v/>
      </c>
      <c r="F8" s="7"/>
      <c r="G8" s="5" t="str">
        <f t="shared" si="1"/>
        <v/>
      </c>
      <c r="H8" s="5" t="str">
        <f t="shared" si="2"/>
        <v/>
      </c>
    </row>
    <row r="9" spans="1:10" x14ac:dyDescent="0.25">
      <c r="A9" s="4"/>
      <c r="B9" s="4"/>
      <c r="C9" s="14"/>
      <c r="D9" s="7"/>
      <c r="E9" s="5" t="str">
        <f t="shared" si="0"/>
        <v/>
      </c>
      <c r="F9" s="7"/>
      <c r="G9" s="5" t="str">
        <f t="shared" si="1"/>
        <v/>
      </c>
      <c r="H9" s="5" t="str">
        <f t="shared" si="2"/>
        <v/>
      </c>
    </row>
    <row r="10" spans="1:10" x14ac:dyDescent="0.25">
      <c r="A10" s="4"/>
      <c r="B10" s="4"/>
      <c r="C10" s="14"/>
      <c r="D10" s="7"/>
      <c r="E10" s="5" t="str">
        <f t="shared" si="0"/>
        <v/>
      </c>
      <c r="F10" s="7"/>
      <c r="G10" s="5" t="str">
        <f t="shared" si="1"/>
        <v/>
      </c>
      <c r="H10" s="5" t="str">
        <f t="shared" si="2"/>
        <v/>
      </c>
    </row>
    <row r="11" spans="1:10" x14ac:dyDescent="0.25">
      <c r="A11" s="4"/>
      <c r="B11" s="4"/>
      <c r="C11" s="14"/>
      <c r="D11" s="7"/>
      <c r="E11" s="5" t="str">
        <f t="shared" si="0"/>
        <v/>
      </c>
      <c r="F11" s="7"/>
      <c r="G11" s="5" t="str">
        <f t="shared" si="1"/>
        <v/>
      </c>
      <c r="H11" s="5" t="str">
        <f t="shared" si="2"/>
        <v/>
      </c>
    </row>
    <row r="12" spans="1:10" x14ac:dyDescent="0.25">
      <c r="A12" s="4"/>
      <c r="B12" s="4"/>
      <c r="C12" s="14"/>
      <c r="D12" s="7"/>
      <c r="E12" s="5" t="str">
        <f t="shared" si="0"/>
        <v/>
      </c>
      <c r="F12" s="7"/>
      <c r="G12" s="5" t="str">
        <f t="shared" si="1"/>
        <v/>
      </c>
      <c r="H12" s="5" t="str">
        <f t="shared" si="2"/>
        <v/>
      </c>
    </row>
    <row r="13" spans="1:10" x14ac:dyDescent="0.25">
      <c r="A13" s="4"/>
      <c r="B13" s="4"/>
      <c r="C13" s="14"/>
      <c r="D13" s="7"/>
      <c r="E13" s="5" t="str">
        <f t="shared" si="0"/>
        <v/>
      </c>
      <c r="F13" s="7"/>
      <c r="G13" s="5" t="str">
        <f t="shared" si="1"/>
        <v/>
      </c>
      <c r="H13" s="5" t="str">
        <f t="shared" si="2"/>
        <v/>
      </c>
    </row>
    <row r="14" spans="1:10" x14ac:dyDescent="0.25">
      <c r="A14" s="4"/>
      <c r="B14" s="4"/>
      <c r="C14" s="14"/>
      <c r="D14" s="7"/>
      <c r="E14" s="5" t="str">
        <f t="shared" si="0"/>
        <v/>
      </c>
      <c r="F14" s="7"/>
      <c r="G14" s="5" t="str">
        <f t="shared" si="1"/>
        <v/>
      </c>
      <c r="H14" s="5" t="str">
        <f t="shared" si="2"/>
        <v/>
      </c>
    </row>
    <row r="15" spans="1:10" x14ac:dyDescent="0.25">
      <c r="A15" s="4"/>
      <c r="B15" s="4"/>
      <c r="C15" s="14"/>
      <c r="D15" s="7"/>
      <c r="E15" s="5" t="str">
        <f t="shared" si="0"/>
        <v/>
      </c>
      <c r="F15" s="7"/>
      <c r="G15" s="5" t="str">
        <f t="shared" si="1"/>
        <v/>
      </c>
      <c r="H15" s="5" t="str">
        <f t="shared" si="2"/>
        <v/>
      </c>
    </row>
    <row r="16" spans="1:10" x14ac:dyDescent="0.25">
      <c r="A16" s="4"/>
      <c r="B16" s="4"/>
      <c r="C16" s="14"/>
      <c r="D16" s="7"/>
      <c r="E16" s="5" t="str">
        <f t="shared" si="0"/>
        <v/>
      </c>
      <c r="F16" s="7"/>
      <c r="G16" s="5" t="str">
        <f t="shared" si="1"/>
        <v/>
      </c>
      <c r="H16" s="5" t="str">
        <f t="shared" si="2"/>
        <v/>
      </c>
    </row>
    <row r="17" spans="1:8" x14ac:dyDescent="0.25">
      <c r="A17" s="4"/>
      <c r="B17" s="4"/>
      <c r="C17" s="14"/>
      <c r="D17" s="7"/>
      <c r="E17" s="5" t="str">
        <f t="shared" si="0"/>
        <v/>
      </c>
      <c r="F17" s="7"/>
      <c r="G17" s="5" t="str">
        <f t="shared" si="1"/>
        <v/>
      </c>
      <c r="H17" s="5" t="str">
        <f t="shared" si="2"/>
        <v/>
      </c>
    </row>
    <row r="18" spans="1:8" x14ac:dyDescent="0.25">
      <c r="A18" s="4"/>
      <c r="B18" s="4"/>
      <c r="C18" s="14"/>
      <c r="D18" s="7"/>
      <c r="E18" s="5" t="str">
        <f t="shared" si="0"/>
        <v/>
      </c>
      <c r="F18" s="7"/>
      <c r="G18" s="5" t="str">
        <f t="shared" si="1"/>
        <v/>
      </c>
      <c r="H18" s="5" t="str">
        <f t="shared" si="2"/>
        <v/>
      </c>
    </row>
    <row r="19" spans="1:8" x14ac:dyDescent="0.25">
      <c r="A19" s="4"/>
      <c r="B19" s="4"/>
      <c r="C19" s="14"/>
      <c r="D19" s="7"/>
      <c r="E19" s="5" t="str">
        <f t="shared" si="0"/>
        <v/>
      </c>
      <c r="F19" s="7"/>
      <c r="G19" s="5" t="str">
        <f t="shared" si="1"/>
        <v/>
      </c>
      <c r="H19" s="5" t="str">
        <f t="shared" si="2"/>
        <v/>
      </c>
    </row>
    <row r="20" spans="1:8" x14ac:dyDescent="0.25">
      <c r="A20" s="4"/>
      <c r="B20" s="4"/>
      <c r="C20" s="14"/>
      <c r="D20" s="7"/>
      <c r="E20" s="5" t="str">
        <f t="shared" si="0"/>
        <v/>
      </c>
      <c r="F20" s="7"/>
      <c r="G20" s="5" t="str">
        <f t="shared" si="1"/>
        <v/>
      </c>
      <c r="H20" s="5" t="str">
        <f t="shared" si="2"/>
        <v/>
      </c>
    </row>
    <row r="21" spans="1:8" x14ac:dyDescent="0.25">
      <c r="A21" s="4"/>
      <c r="B21" s="4"/>
      <c r="C21" s="14"/>
      <c r="D21" s="7"/>
      <c r="E21" s="5" t="str">
        <f t="shared" si="0"/>
        <v/>
      </c>
      <c r="F21" s="7"/>
      <c r="G21" s="5" t="str">
        <f t="shared" si="1"/>
        <v/>
      </c>
      <c r="H21" s="5" t="str">
        <f t="shared" si="2"/>
        <v/>
      </c>
    </row>
    <row r="22" spans="1:8" x14ac:dyDescent="0.25">
      <c r="A22" s="4"/>
      <c r="B22" s="4"/>
      <c r="C22" s="14"/>
      <c r="D22" s="7"/>
      <c r="E22" s="5" t="str">
        <f t="shared" si="0"/>
        <v/>
      </c>
      <c r="F22" s="7"/>
      <c r="G22" s="5" t="str">
        <f t="shared" si="1"/>
        <v/>
      </c>
      <c r="H22" s="5" t="str">
        <f t="shared" si="2"/>
        <v/>
      </c>
    </row>
    <row r="23" spans="1:8" x14ac:dyDescent="0.25">
      <c r="A23" s="4"/>
      <c r="B23" s="4"/>
      <c r="C23" s="14"/>
      <c r="D23" s="7"/>
      <c r="E23" s="5" t="str">
        <f t="shared" si="0"/>
        <v/>
      </c>
      <c r="F23" s="7"/>
      <c r="G23" s="5" t="str">
        <f t="shared" si="1"/>
        <v/>
      </c>
      <c r="H23" s="5" t="str">
        <f t="shared" si="2"/>
        <v/>
      </c>
    </row>
    <row r="24" spans="1:8" x14ac:dyDescent="0.25">
      <c r="A24" s="4"/>
      <c r="B24" s="4"/>
      <c r="C24" s="14"/>
      <c r="D24" s="7"/>
      <c r="E24" s="5" t="str">
        <f t="shared" si="0"/>
        <v/>
      </c>
      <c r="F24" s="7"/>
      <c r="G24" s="5" t="str">
        <f t="shared" si="1"/>
        <v/>
      </c>
      <c r="H24" s="5" t="str">
        <f t="shared" si="2"/>
        <v/>
      </c>
    </row>
  </sheetData>
  <mergeCells count="2">
    <mergeCell ref="A2:F2"/>
    <mergeCell ref="A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484E"/>
  </sheetPr>
  <dimension ref="A1:J24"/>
  <sheetViews>
    <sheetView showGridLines="0" workbookViewId="0"/>
  </sheetViews>
  <sheetFormatPr baseColWidth="10" defaultColWidth="9.140625" defaultRowHeight="15" x14ac:dyDescent="0.25"/>
  <cols>
    <col min="1" max="1" width="16" customWidth="1"/>
    <col min="2" max="2" width="24" customWidth="1"/>
    <col min="3" max="3" width="22" customWidth="1"/>
    <col min="4" max="4" width="10" customWidth="1"/>
    <col min="5" max="5" width="14" customWidth="1"/>
    <col min="6" max="6" width="18" customWidth="1"/>
    <col min="7" max="7" width="20" customWidth="1"/>
    <col min="8" max="8" width="16" customWidth="1"/>
    <col min="9" max="10" width="18" customWidth="1"/>
  </cols>
  <sheetData>
    <row r="1" spans="1:10" ht="24" customHeight="1" x14ac:dyDescent="0.25">
      <c r="A1" s="20" t="s">
        <v>12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18" t="s">
        <v>85</v>
      </c>
      <c r="B2" s="19"/>
      <c r="C2" s="19"/>
      <c r="D2" s="19"/>
      <c r="E2" s="19"/>
      <c r="F2" s="19"/>
      <c r="G2" s="19"/>
      <c r="I2" s="2" t="s">
        <v>86</v>
      </c>
      <c r="J2" s="3">
        <f>SUM(F5:F24)</f>
        <v>8720</v>
      </c>
    </row>
    <row r="4" spans="1:10" ht="20.100000000000001" customHeight="1" x14ac:dyDescent="0.25">
      <c r="A4" s="1" t="s">
        <v>2</v>
      </c>
      <c r="B4" s="1" t="s">
        <v>87</v>
      </c>
      <c r="C4" s="1" t="s">
        <v>88</v>
      </c>
      <c r="D4" s="1" t="s">
        <v>80</v>
      </c>
      <c r="E4" s="1" t="s">
        <v>89</v>
      </c>
      <c r="F4" s="1" t="s">
        <v>90</v>
      </c>
      <c r="G4" s="1" t="s">
        <v>91</v>
      </c>
      <c r="H4" s="1" t="s">
        <v>44</v>
      </c>
      <c r="I4" s="1" t="s">
        <v>20</v>
      </c>
    </row>
    <row r="5" spans="1:10" x14ac:dyDescent="0.25">
      <c r="A5" s="4" t="s">
        <v>92</v>
      </c>
      <c r="B5" s="4" t="s">
        <v>93</v>
      </c>
      <c r="C5" s="4" t="s">
        <v>94</v>
      </c>
      <c r="D5" s="15">
        <v>1</v>
      </c>
      <c r="E5" s="6">
        <v>6200</v>
      </c>
      <c r="F5" s="5">
        <f t="shared" ref="F5:F24" si="0">IF(OR(A5="",D5="",E5=""),"",D5*E5)</f>
        <v>6200</v>
      </c>
      <c r="G5" s="6">
        <v>4800</v>
      </c>
      <c r="H5" s="5">
        <f t="shared" ref="H5:H24" si="1">IF(OR(F5="",G5=""),"",F5-G5)</f>
        <v>1400</v>
      </c>
      <c r="I5" s="4" t="s">
        <v>95</v>
      </c>
    </row>
    <row r="6" spans="1:10" x14ac:dyDescent="0.25">
      <c r="A6" s="4" t="s">
        <v>96</v>
      </c>
      <c r="B6" s="4" t="s">
        <v>97</v>
      </c>
      <c r="C6" s="4" t="s">
        <v>98</v>
      </c>
      <c r="D6" s="15">
        <v>1</v>
      </c>
      <c r="E6" s="6">
        <v>1800</v>
      </c>
      <c r="F6" s="5">
        <f t="shared" si="0"/>
        <v>1800</v>
      </c>
      <c r="G6" s="6">
        <v>1500</v>
      </c>
      <c r="H6" s="5">
        <f t="shared" si="1"/>
        <v>300</v>
      </c>
      <c r="I6" s="4" t="s">
        <v>99</v>
      </c>
    </row>
    <row r="7" spans="1:10" x14ac:dyDescent="0.25">
      <c r="A7" s="4" t="s">
        <v>100</v>
      </c>
      <c r="B7" s="4" t="s">
        <v>101</v>
      </c>
      <c r="C7" s="4" t="s">
        <v>60</v>
      </c>
      <c r="D7" s="15">
        <v>3</v>
      </c>
      <c r="E7" s="6">
        <v>240</v>
      </c>
      <c r="F7" s="5">
        <f t="shared" si="0"/>
        <v>720</v>
      </c>
      <c r="G7" s="6">
        <v>420</v>
      </c>
      <c r="H7" s="5">
        <f t="shared" si="1"/>
        <v>300</v>
      </c>
      <c r="I7" s="4" t="s">
        <v>102</v>
      </c>
    </row>
    <row r="8" spans="1:10" x14ac:dyDescent="0.25">
      <c r="A8" s="4"/>
      <c r="B8" s="4"/>
      <c r="C8" s="4"/>
      <c r="D8" s="14"/>
      <c r="E8" s="7"/>
      <c r="F8" s="5" t="str">
        <f t="shared" si="0"/>
        <v/>
      </c>
      <c r="G8" s="7"/>
      <c r="H8" s="5" t="str">
        <f t="shared" si="1"/>
        <v/>
      </c>
      <c r="I8" s="4"/>
    </row>
    <row r="9" spans="1:10" x14ac:dyDescent="0.25">
      <c r="A9" s="4"/>
      <c r="B9" s="4"/>
      <c r="C9" s="4"/>
      <c r="D9" s="14"/>
      <c r="E9" s="7"/>
      <c r="F9" s="5" t="str">
        <f t="shared" si="0"/>
        <v/>
      </c>
      <c r="G9" s="7"/>
      <c r="H9" s="5" t="str">
        <f t="shared" si="1"/>
        <v/>
      </c>
      <c r="I9" s="4"/>
    </row>
    <row r="10" spans="1:10" x14ac:dyDescent="0.25">
      <c r="A10" s="4"/>
      <c r="B10" s="4"/>
      <c r="C10" s="4"/>
      <c r="D10" s="14"/>
      <c r="E10" s="7"/>
      <c r="F10" s="5" t="str">
        <f t="shared" si="0"/>
        <v/>
      </c>
      <c r="G10" s="7"/>
      <c r="H10" s="5" t="str">
        <f t="shared" si="1"/>
        <v/>
      </c>
      <c r="I10" s="4"/>
    </row>
    <row r="11" spans="1:10" x14ac:dyDescent="0.25">
      <c r="A11" s="4"/>
      <c r="B11" s="4"/>
      <c r="C11" s="4"/>
      <c r="D11" s="14"/>
      <c r="E11" s="7"/>
      <c r="F11" s="5" t="str">
        <f t="shared" si="0"/>
        <v/>
      </c>
      <c r="G11" s="7"/>
      <c r="H11" s="5" t="str">
        <f t="shared" si="1"/>
        <v/>
      </c>
      <c r="I11" s="4"/>
    </row>
    <row r="12" spans="1:10" x14ac:dyDescent="0.25">
      <c r="A12" s="4"/>
      <c r="B12" s="4"/>
      <c r="C12" s="4"/>
      <c r="D12" s="14"/>
      <c r="E12" s="7"/>
      <c r="F12" s="5" t="str">
        <f t="shared" si="0"/>
        <v/>
      </c>
      <c r="G12" s="7"/>
      <c r="H12" s="5" t="str">
        <f t="shared" si="1"/>
        <v/>
      </c>
      <c r="I12" s="4"/>
    </row>
    <row r="13" spans="1:10" x14ac:dyDescent="0.25">
      <c r="A13" s="4"/>
      <c r="B13" s="4"/>
      <c r="C13" s="4"/>
      <c r="D13" s="14"/>
      <c r="E13" s="7"/>
      <c r="F13" s="5" t="str">
        <f t="shared" si="0"/>
        <v/>
      </c>
      <c r="G13" s="7"/>
      <c r="H13" s="5" t="str">
        <f t="shared" si="1"/>
        <v/>
      </c>
      <c r="I13" s="4"/>
    </row>
    <row r="14" spans="1:10" x14ac:dyDescent="0.25">
      <c r="A14" s="4"/>
      <c r="B14" s="4"/>
      <c r="C14" s="4"/>
      <c r="D14" s="14"/>
      <c r="E14" s="7"/>
      <c r="F14" s="5" t="str">
        <f t="shared" si="0"/>
        <v/>
      </c>
      <c r="G14" s="7"/>
      <c r="H14" s="5" t="str">
        <f t="shared" si="1"/>
        <v/>
      </c>
      <c r="I14" s="4"/>
    </row>
    <row r="15" spans="1:10" x14ac:dyDescent="0.25">
      <c r="A15" s="4"/>
      <c r="B15" s="4"/>
      <c r="C15" s="4"/>
      <c r="D15" s="14"/>
      <c r="E15" s="7"/>
      <c r="F15" s="5" t="str">
        <f t="shared" si="0"/>
        <v/>
      </c>
      <c r="G15" s="7"/>
      <c r="H15" s="5" t="str">
        <f t="shared" si="1"/>
        <v/>
      </c>
      <c r="I15" s="4"/>
    </row>
    <row r="16" spans="1:10" x14ac:dyDescent="0.25">
      <c r="A16" s="4"/>
      <c r="B16" s="4"/>
      <c r="C16" s="4"/>
      <c r="D16" s="14"/>
      <c r="E16" s="7"/>
      <c r="F16" s="5" t="str">
        <f t="shared" si="0"/>
        <v/>
      </c>
      <c r="G16" s="7"/>
      <c r="H16" s="5" t="str">
        <f t="shared" si="1"/>
        <v/>
      </c>
      <c r="I16" s="4"/>
    </row>
    <row r="17" spans="1:9" x14ac:dyDescent="0.25">
      <c r="A17" s="4"/>
      <c r="B17" s="4"/>
      <c r="C17" s="4"/>
      <c r="D17" s="14"/>
      <c r="E17" s="7"/>
      <c r="F17" s="5" t="str">
        <f t="shared" si="0"/>
        <v/>
      </c>
      <c r="G17" s="7"/>
      <c r="H17" s="5" t="str">
        <f t="shared" si="1"/>
        <v/>
      </c>
      <c r="I17" s="4"/>
    </row>
    <row r="18" spans="1:9" x14ac:dyDescent="0.25">
      <c r="A18" s="4"/>
      <c r="B18" s="4"/>
      <c r="C18" s="4"/>
      <c r="D18" s="14"/>
      <c r="E18" s="7"/>
      <c r="F18" s="5" t="str">
        <f t="shared" si="0"/>
        <v/>
      </c>
      <c r="G18" s="7"/>
      <c r="H18" s="5" t="str">
        <f t="shared" si="1"/>
        <v/>
      </c>
      <c r="I18" s="4"/>
    </row>
    <row r="19" spans="1:9" x14ac:dyDescent="0.25">
      <c r="A19" s="4"/>
      <c r="B19" s="4"/>
      <c r="C19" s="4"/>
      <c r="D19" s="14"/>
      <c r="E19" s="7"/>
      <c r="F19" s="5" t="str">
        <f t="shared" si="0"/>
        <v/>
      </c>
      <c r="G19" s="7"/>
      <c r="H19" s="5" t="str">
        <f t="shared" si="1"/>
        <v/>
      </c>
      <c r="I19" s="4"/>
    </row>
    <row r="20" spans="1:9" x14ac:dyDescent="0.25">
      <c r="A20" s="4"/>
      <c r="B20" s="4"/>
      <c r="C20" s="4"/>
      <c r="D20" s="14"/>
      <c r="E20" s="7"/>
      <c r="F20" s="5" t="str">
        <f t="shared" si="0"/>
        <v/>
      </c>
      <c r="G20" s="7"/>
      <c r="H20" s="5" t="str">
        <f t="shared" si="1"/>
        <v/>
      </c>
      <c r="I20" s="4"/>
    </row>
    <row r="21" spans="1:9" x14ac:dyDescent="0.25">
      <c r="A21" s="4"/>
      <c r="B21" s="4"/>
      <c r="C21" s="4"/>
      <c r="D21" s="14"/>
      <c r="E21" s="7"/>
      <c r="F21" s="5" t="str">
        <f t="shared" si="0"/>
        <v/>
      </c>
      <c r="G21" s="7"/>
      <c r="H21" s="5" t="str">
        <f t="shared" si="1"/>
        <v/>
      </c>
      <c r="I21" s="4"/>
    </row>
    <row r="22" spans="1:9" x14ac:dyDescent="0.25">
      <c r="A22" s="4"/>
      <c r="B22" s="4"/>
      <c r="C22" s="4"/>
      <c r="D22" s="14"/>
      <c r="E22" s="7"/>
      <c r="F22" s="5" t="str">
        <f t="shared" si="0"/>
        <v/>
      </c>
      <c r="G22" s="7"/>
      <c r="H22" s="5" t="str">
        <f t="shared" si="1"/>
        <v/>
      </c>
      <c r="I22" s="4"/>
    </row>
    <row r="23" spans="1:9" x14ac:dyDescent="0.25">
      <c r="A23" s="4"/>
      <c r="B23" s="4"/>
      <c r="C23" s="4"/>
      <c r="D23" s="14"/>
      <c r="E23" s="7"/>
      <c r="F23" s="5" t="str">
        <f t="shared" si="0"/>
        <v/>
      </c>
      <c r="G23" s="7"/>
      <c r="H23" s="5" t="str">
        <f t="shared" si="1"/>
        <v/>
      </c>
      <c r="I23" s="4"/>
    </row>
    <row r="24" spans="1:9" x14ac:dyDescent="0.25">
      <c r="A24" s="4"/>
      <c r="B24" s="4"/>
      <c r="C24" s="4"/>
      <c r="D24" s="14"/>
      <c r="E24" s="7"/>
      <c r="F24" s="5" t="str">
        <f t="shared" si="0"/>
        <v/>
      </c>
      <c r="G24" s="7"/>
      <c r="H24" s="5" t="str">
        <f t="shared" si="1"/>
        <v/>
      </c>
      <c r="I24" s="4"/>
    </row>
  </sheetData>
  <mergeCells count="2">
    <mergeCell ref="A1:J1"/>
    <mergeCell ref="A2:G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1F415A"/>
  </sheetPr>
  <dimension ref="A1:H24"/>
  <sheetViews>
    <sheetView showGridLines="0" workbookViewId="0"/>
  </sheetViews>
  <sheetFormatPr baseColWidth="10" defaultColWidth="9.140625" defaultRowHeight="15" x14ac:dyDescent="0.25"/>
  <cols>
    <col min="1" max="1" width="22" customWidth="1"/>
    <col min="2" max="2" width="20" customWidth="1"/>
    <col min="3" max="3" width="18" customWidth="1"/>
    <col min="4" max="5" width="16" customWidth="1"/>
    <col min="6" max="6" width="12" customWidth="1"/>
    <col min="7" max="8" width="18" customWidth="1"/>
  </cols>
  <sheetData>
    <row r="1" spans="1:8" ht="24" customHeight="1" x14ac:dyDescent="0.25">
      <c r="A1" s="20" t="s">
        <v>13</v>
      </c>
      <c r="B1" s="19"/>
      <c r="C1" s="19"/>
      <c r="D1" s="19"/>
      <c r="E1" s="19"/>
      <c r="F1" s="19"/>
      <c r="G1" s="19"/>
      <c r="H1" s="19"/>
    </row>
    <row r="2" spans="1:8" x14ac:dyDescent="0.25">
      <c r="A2" s="18" t="s">
        <v>103</v>
      </c>
      <c r="B2" s="19"/>
      <c r="C2" s="19"/>
      <c r="D2" s="19"/>
      <c r="E2" s="19"/>
      <c r="F2" s="19"/>
      <c r="G2" s="2" t="s">
        <v>104</v>
      </c>
      <c r="H2" s="3">
        <f>SUM(E5:E24)</f>
        <v>26000</v>
      </c>
    </row>
    <row r="4" spans="1:8" ht="20.100000000000001" customHeight="1" x14ac:dyDescent="0.25">
      <c r="A4" s="1" t="s">
        <v>105</v>
      </c>
      <c r="B4" s="1" t="s">
        <v>106</v>
      </c>
      <c r="C4" s="1" t="s">
        <v>107</v>
      </c>
      <c r="D4" s="1" t="s">
        <v>108</v>
      </c>
      <c r="E4" s="1" t="s">
        <v>109</v>
      </c>
      <c r="F4" s="1" t="s">
        <v>110</v>
      </c>
      <c r="G4" s="1" t="s">
        <v>20</v>
      </c>
    </row>
    <row r="5" spans="1:8" x14ac:dyDescent="0.25">
      <c r="A5" s="4" t="s">
        <v>111</v>
      </c>
      <c r="B5" s="4" t="s">
        <v>112</v>
      </c>
      <c r="C5" s="6">
        <v>28000</v>
      </c>
      <c r="D5" s="6">
        <v>11000</v>
      </c>
      <c r="E5" s="5">
        <f t="shared" ref="E5:E24" si="0">IF(A5="","",MAX(0,C5-D5))</f>
        <v>17000</v>
      </c>
      <c r="F5" s="16">
        <v>3.9E-2</v>
      </c>
      <c r="G5" s="4" t="s">
        <v>113</v>
      </c>
    </row>
    <row r="6" spans="1:8" x14ac:dyDescent="0.25">
      <c r="A6" s="4" t="s">
        <v>114</v>
      </c>
      <c r="B6" s="4" t="s">
        <v>115</v>
      </c>
      <c r="C6" s="6">
        <v>15000</v>
      </c>
      <c r="D6" s="6">
        <v>6000</v>
      </c>
      <c r="E6" s="5">
        <f t="shared" si="0"/>
        <v>9000</v>
      </c>
      <c r="F6" s="16">
        <v>5.1999999999999998E-2</v>
      </c>
      <c r="G6" s="4" t="s">
        <v>116</v>
      </c>
    </row>
    <row r="7" spans="1:8" x14ac:dyDescent="0.25">
      <c r="A7" s="4"/>
      <c r="B7" s="4"/>
      <c r="C7" s="7"/>
      <c r="D7" s="7"/>
      <c r="E7" s="5" t="str">
        <f t="shared" si="0"/>
        <v/>
      </c>
      <c r="F7" s="17"/>
      <c r="G7" s="4"/>
    </row>
    <row r="8" spans="1:8" x14ac:dyDescent="0.25">
      <c r="A8" s="4"/>
      <c r="B8" s="4"/>
      <c r="C8" s="7"/>
      <c r="D8" s="7"/>
      <c r="E8" s="5" t="str">
        <f t="shared" si="0"/>
        <v/>
      </c>
      <c r="F8" s="17"/>
      <c r="G8" s="4"/>
    </row>
    <row r="9" spans="1:8" x14ac:dyDescent="0.25">
      <c r="A9" s="4"/>
      <c r="B9" s="4"/>
      <c r="C9" s="7"/>
      <c r="D9" s="7"/>
      <c r="E9" s="5" t="str">
        <f t="shared" si="0"/>
        <v/>
      </c>
      <c r="F9" s="17"/>
      <c r="G9" s="4"/>
    </row>
    <row r="10" spans="1:8" x14ac:dyDescent="0.25">
      <c r="A10" s="4"/>
      <c r="B10" s="4"/>
      <c r="C10" s="7"/>
      <c r="D10" s="7"/>
      <c r="E10" s="5" t="str">
        <f t="shared" si="0"/>
        <v/>
      </c>
      <c r="F10" s="17"/>
      <c r="G10" s="4"/>
    </row>
    <row r="11" spans="1:8" x14ac:dyDescent="0.25">
      <c r="A11" s="4"/>
      <c r="B11" s="4"/>
      <c r="C11" s="7"/>
      <c r="D11" s="7"/>
      <c r="E11" s="5" t="str">
        <f t="shared" si="0"/>
        <v/>
      </c>
      <c r="F11" s="17"/>
      <c r="G11" s="4"/>
    </row>
    <row r="12" spans="1:8" x14ac:dyDescent="0.25">
      <c r="A12" s="4"/>
      <c r="B12" s="4"/>
      <c r="C12" s="7"/>
      <c r="D12" s="7"/>
      <c r="E12" s="5" t="str">
        <f t="shared" si="0"/>
        <v/>
      </c>
      <c r="F12" s="17"/>
      <c r="G12" s="4"/>
    </row>
    <row r="13" spans="1:8" x14ac:dyDescent="0.25">
      <c r="A13" s="4"/>
      <c r="B13" s="4"/>
      <c r="C13" s="7"/>
      <c r="D13" s="7"/>
      <c r="E13" s="5" t="str">
        <f t="shared" si="0"/>
        <v/>
      </c>
      <c r="F13" s="17"/>
      <c r="G13" s="4"/>
    </row>
    <row r="14" spans="1:8" x14ac:dyDescent="0.25">
      <c r="A14" s="4"/>
      <c r="B14" s="4"/>
      <c r="C14" s="7"/>
      <c r="D14" s="7"/>
      <c r="E14" s="5" t="str">
        <f t="shared" si="0"/>
        <v/>
      </c>
      <c r="F14" s="17"/>
      <c r="G14" s="4"/>
    </row>
    <row r="15" spans="1:8" x14ac:dyDescent="0.25">
      <c r="A15" s="4"/>
      <c r="B15" s="4"/>
      <c r="C15" s="7"/>
      <c r="D15" s="7"/>
      <c r="E15" s="5" t="str">
        <f t="shared" si="0"/>
        <v/>
      </c>
      <c r="F15" s="17"/>
      <c r="G15" s="4"/>
    </row>
    <row r="16" spans="1:8" x14ac:dyDescent="0.25">
      <c r="A16" s="4"/>
      <c r="B16" s="4"/>
      <c r="C16" s="7"/>
      <c r="D16" s="7"/>
      <c r="E16" s="5" t="str">
        <f t="shared" si="0"/>
        <v/>
      </c>
      <c r="F16" s="17"/>
      <c r="G16" s="4"/>
    </row>
    <row r="17" spans="1:7" x14ac:dyDescent="0.25">
      <c r="A17" s="4"/>
      <c r="B17" s="4"/>
      <c r="C17" s="7"/>
      <c r="D17" s="7"/>
      <c r="E17" s="5" t="str">
        <f t="shared" si="0"/>
        <v/>
      </c>
      <c r="F17" s="17"/>
      <c r="G17" s="4"/>
    </row>
    <row r="18" spans="1:7" x14ac:dyDescent="0.25">
      <c r="A18" s="4"/>
      <c r="B18" s="4"/>
      <c r="C18" s="7"/>
      <c r="D18" s="7"/>
      <c r="E18" s="5" t="str">
        <f t="shared" si="0"/>
        <v/>
      </c>
      <c r="F18" s="17"/>
      <c r="G18" s="4"/>
    </row>
    <row r="19" spans="1:7" x14ac:dyDescent="0.25">
      <c r="A19" s="4"/>
      <c r="B19" s="4"/>
      <c r="C19" s="7"/>
      <c r="D19" s="7"/>
      <c r="E19" s="5" t="str">
        <f t="shared" si="0"/>
        <v/>
      </c>
      <c r="F19" s="17"/>
      <c r="G19" s="4"/>
    </row>
    <row r="20" spans="1:7" x14ac:dyDescent="0.25">
      <c r="A20" s="4"/>
      <c r="B20" s="4"/>
      <c r="C20" s="7"/>
      <c r="D20" s="7"/>
      <c r="E20" s="5" t="str">
        <f t="shared" si="0"/>
        <v/>
      </c>
      <c r="F20" s="17"/>
      <c r="G20" s="4"/>
    </row>
    <row r="21" spans="1:7" x14ac:dyDescent="0.25">
      <c r="A21" s="4"/>
      <c r="B21" s="4"/>
      <c r="C21" s="7"/>
      <c r="D21" s="7"/>
      <c r="E21" s="5" t="str">
        <f t="shared" si="0"/>
        <v/>
      </c>
      <c r="F21" s="17"/>
      <c r="G21" s="4"/>
    </row>
    <row r="22" spans="1:7" x14ac:dyDescent="0.25">
      <c r="A22" s="4"/>
      <c r="B22" s="4"/>
      <c r="C22" s="7"/>
      <c r="D22" s="7"/>
      <c r="E22" s="5" t="str">
        <f t="shared" si="0"/>
        <v/>
      </c>
      <c r="F22" s="17"/>
      <c r="G22" s="4"/>
    </row>
    <row r="23" spans="1:7" x14ac:dyDescent="0.25">
      <c r="A23" s="4"/>
      <c r="B23" s="4"/>
      <c r="C23" s="7"/>
      <c r="D23" s="7"/>
      <c r="E23" s="5" t="str">
        <f t="shared" si="0"/>
        <v/>
      </c>
      <c r="F23" s="17"/>
      <c r="G23" s="4"/>
    </row>
    <row r="24" spans="1:7" x14ac:dyDescent="0.25">
      <c r="A24" s="4"/>
      <c r="B24" s="4"/>
      <c r="C24" s="7"/>
      <c r="D24" s="7"/>
      <c r="E24" s="5" t="str">
        <f t="shared" si="0"/>
        <v/>
      </c>
      <c r="F24" s="17"/>
      <c r="G24" s="4"/>
    </row>
  </sheetData>
  <mergeCells count="2">
    <mergeCell ref="A2:F2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Übersicht</vt:lpstr>
      <vt:lpstr>Konten</vt:lpstr>
      <vt:lpstr>Wertpapiere</vt:lpstr>
      <vt:lpstr>Edelmetalle</vt:lpstr>
      <vt:lpstr>Immobilien</vt:lpstr>
      <vt:lpstr>Krypto</vt:lpstr>
      <vt:lpstr>Sonstige Werte</vt:lpstr>
      <vt:lpstr>Verbindlichkeiten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2026-03-16T07:22:23Z</dcterms:modified>
</cp:coreProperties>
</file>