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übersicht\"/>
    </mc:Choice>
  </mc:AlternateContent>
  <xr:revisionPtr revIDLastSave="0" documentId="13_ncr:1_{3194FEBF-EF85-4AF3-9ACB-AE4DCEB59C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Konten" sheetId="2" r:id="rId2"/>
    <sheet name="Wertpapiere" sheetId="3" r:id="rId3"/>
    <sheet name="Edelmetalle" sheetId="4" r:id="rId4"/>
    <sheet name="Immobilien" sheetId="5" r:id="rId5"/>
    <sheet name="Krypto" sheetId="6" r:id="rId6"/>
    <sheet name="Sonstige Vermögenswerte" sheetId="7" r:id="rId7"/>
    <sheet name="Kredite" sheetId="8" r:id="rId8"/>
  </sheets>
  <definedNames>
    <definedName name="_xlnm._FilterDatabase" localSheetId="3" hidden="1">Edelmetalle!$A$6:$F$26</definedName>
    <definedName name="_xlnm._FilterDatabase" localSheetId="4" hidden="1">Immobilien!$A$4:$I$29</definedName>
    <definedName name="_xlnm._FilterDatabase" localSheetId="1" hidden="1">Konten!$A$4:$E$34</definedName>
    <definedName name="_xlnm._FilterDatabase" localSheetId="7" hidden="1">Kredite!$A$4:$G$29</definedName>
    <definedName name="_xlnm._FilterDatabase" localSheetId="5" hidden="1">Krypto!$A$4:$J$29</definedName>
    <definedName name="_xlnm._FilterDatabase" localSheetId="6" hidden="1">'Sonstige Vermögenswerte'!$A$4:$J$29</definedName>
    <definedName name="_xlnm._FilterDatabase" localSheetId="2" hidden="1">Wertpapiere!$A$4:$K$29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9" i="8" l="1"/>
  <c r="F29" i="8" s="1"/>
  <c r="E28" i="8"/>
  <c r="F28" i="8" s="1"/>
  <c r="F27" i="8"/>
  <c r="E27" i="8"/>
  <c r="F26" i="8"/>
  <c r="E26" i="8"/>
  <c r="E25" i="8"/>
  <c r="F25" i="8" s="1"/>
  <c r="E24" i="8"/>
  <c r="F24" i="8" s="1"/>
  <c r="E23" i="8"/>
  <c r="F23" i="8" s="1"/>
  <c r="E22" i="8"/>
  <c r="F22" i="8" s="1"/>
  <c r="E21" i="8"/>
  <c r="F21" i="8" s="1"/>
  <c r="F20" i="8"/>
  <c r="E20" i="8"/>
  <c r="E19" i="8"/>
  <c r="F19" i="8" s="1"/>
  <c r="E18" i="8"/>
  <c r="F18" i="8" s="1"/>
  <c r="E17" i="8"/>
  <c r="F17" i="8" s="1"/>
  <c r="F16" i="8"/>
  <c r="E16" i="8"/>
  <c r="E15" i="8"/>
  <c r="F15" i="8" s="1"/>
  <c r="E14" i="8"/>
  <c r="F14" i="8" s="1"/>
  <c r="E13" i="8"/>
  <c r="F13" i="8" s="1"/>
  <c r="E12" i="8"/>
  <c r="F12" i="8" s="1"/>
  <c r="E11" i="8"/>
  <c r="F11" i="8" s="1"/>
  <c r="F10" i="8"/>
  <c r="E10" i="8"/>
  <c r="E9" i="8"/>
  <c r="F9" i="8" s="1"/>
  <c r="E8" i="8"/>
  <c r="F8" i="8" s="1"/>
  <c r="E7" i="8"/>
  <c r="F7" i="8" s="1"/>
  <c r="F6" i="8"/>
  <c r="E6" i="8"/>
  <c r="E5" i="8"/>
  <c r="F5" i="8" s="1"/>
  <c r="H29" i="7"/>
  <c r="F29" i="7"/>
  <c r="I29" i="7" s="1"/>
  <c r="H28" i="7"/>
  <c r="F28" i="7"/>
  <c r="I28" i="7" s="1"/>
  <c r="H27" i="7"/>
  <c r="F27" i="7"/>
  <c r="I27" i="7" s="1"/>
  <c r="H26" i="7"/>
  <c r="F26" i="7"/>
  <c r="I26" i="7" s="1"/>
  <c r="H25" i="7"/>
  <c r="I25" i="7" s="1"/>
  <c r="F25" i="7"/>
  <c r="H24" i="7"/>
  <c r="F24" i="7"/>
  <c r="I24" i="7" s="1"/>
  <c r="H23" i="7"/>
  <c r="F23" i="7"/>
  <c r="I23" i="7" s="1"/>
  <c r="H22" i="7"/>
  <c r="F22" i="7"/>
  <c r="I22" i="7" s="1"/>
  <c r="H21" i="7"/>
  <c r="F21" i="7"/>
  <c r="I21" i="7" s="1"/>
  <c r="H20" i="7"/>
  <c r="F20" i="7"/>
  <c r="I20" i="7" s="1"/>
  <c r="H19" i="7"/>
  <c r="F19" i="7"/>
  <c r="I19" i="7" s="1"/>
  <c r="I18" i="7"/>
  <c r="H18" i="7"/>
  <c r="F18" i="7"/>
  <c r="H17" i="7"/>
  <c r="F17" i="7"/>
  <c r="I17" i="7" s="1"/>
  <c r="H16" i="7"/>
  <c r="F16" i="7"/>
  <c r="I16" i="7" s="1"/>
  <c r="H15" i="7"/>
  <c r="F15" i="7"/>
  <c r="I15" i="7" s="1"/>
  <c r="H14" i="7"/>
  <c r="F14" i="7"/>
  <c r="I14" i="7" s="1"/>
  <c r="H13" i="7"/>
  <c r="I13" i="7" s="1"/>
  <c r="F13" i="7"/>
  <c r="H12" i="7"/>
  <c r="F12" i="7"/>
  <c r="I12" i="7" s="1"/>
  <c r="H11" i="7"/>
  <c r="F11" i="7"/>
  <c r="I11" i="7" s="1"/>
  <c r="H10" i="7"/>
  <c r="F10" i="7"/>
  <c r="I10" i="7" s="1"/>
  <c r="H9" i="7"/>
  <c r="F9" i="7"/>
  <c r="I9" i="7" s="1"/>
  <c r="H8" i="7"/>
  <c r="F8" i="7"/>
  <c r="I8" i="7" s="1"/>
  <c r="H7" i="7"/>
  <c r="H31" i="7" s="1"/>
  <c r="F7" i="7"/>
  <c r="I7" i="7" s="1"/>
  <c r="I6" i="7"/>
  <c r="H6" i="7"/>
  <c r="F6" i="7"/>
  <c r="H5" i="7"/>
  <c r="I5" i="7" s="1"/>
  <c r="F5" i="7"/>
  <c r="G29" i="6"/>
  <c r="I29" i="6" s="1"/>
  <c r="E29" i="6"/>
  <c r="H29" i="6" s="1"/>
  <c r="G28" i="6"/>
  <c r="I28" i="6" s="1"/>
  <c r="E28" i="6"/>
  <c r="H28" i="6" s="1"/>
  <c r="G27" i="6"/>
  <c r="I27" i="6" s="1"/>
  <c r="E27" i="6"/>
  <c r="H27" i="6" s="1"/>
  <c r="G26" i="6"/>
  <c r="I26" i="6" s="1"/>
  <c r="E26" i="6"/>
  <c r="H26" i="6" s="1"/>
  <c r="G25" i="6"/>
  <c r="I25" i="6" s="1"/>
  <c r="E25" i="6"/>
  <c r="H25" i="6" s="1"/>
  <c r="G24" i="6"/>
  <c r="I24" i="6" s="1"/>
  <c r="E24" i="6"/>
  <c r="H24" i="6" s="1"/>
  <c r="G23" i="6"/>
  <c r="I23" i="6" s="1"/>
  <c r="E23" i="6"/>
  <c r="H23" i="6" s="1"/>
  <c r="G22" i="6"/>
  <c r="I22" i="6" s="1"/>
  <c r="E22" i="6"/>
  <c r="H22" i="6" s="1"/>
  <c r="G21" i="6"/>
  <c r="I21" i="6" s="1"/>
  <c r="E21" i="6"/>
  <c r="H21" i="6" s="1"/>
  <c r="G20" i="6"/>
  <c r="I20" i="6" s="1"/>
  <c r="E20" i="6"/>
  <c r="H20" i="6" s="1"/>
  <c r="G19" i="6"/>
  <c r="I19" i="6" s="1"/>
  <c r="E19" i="6"/>
  <c r="H19" i="6" s="1"/>
  <c r="G18" i="6"/>
  <c r="I18" i="6" s="1"/>
  <c r="E18" i="6"/>
  <c r="H18" i="6" s="1"/>
  <c r="G17" i="6"/>
  <c r="I17" i="6" s="1"/>
  <c r="E17" i="6"/>
  <c r="H17" i="6" s="1"/>
  <c r="G16" i="6"/>
  <c r="I16" i="6" s="1"/>
  <c r="E16" i="6"/>
  <c r="H16" i="6" s="1"/>
  <c r="G15" i="6"/>
  <c r="I15" i="6" s="1"/>
  <c r="E15" i="6"/>
  <c r="H15" i="6" s="1"/>
  <c r="G14" i="6"/>
  <c r="I14" i="6" s="1"/>
  <c r="E14" i="6"/>
  <c r="H14" i="6" s="1"/>
  <c r="G13" i="6"/>
  <c r="I13" i="6" s="1"/>
  <c r="E13" i="6"/>
  <c r="H13" i="6" s="1"/>
  <c r="G12" i="6"/>
  <c r="I12" i="6" s="1"/>
  <c r="E12" i="6"/>
  <c r="H12" i="6" s="1"/>
  <c r="G11" i="6"/>
  <c r="I11" i="6" s="1"/>
  <c r="E11" i="6"/>
  <c r="H11" i="6" s="1"/>
  <c r="G10" i="6"/>
  <c r="I10" i="6" s="1"/>
  <c r="E10" i="6"/>
  <c r="H10" i="6" s="1"/>
  <c r="G9" i="6"/>
  <c r="I9" i="6" s="1"/>
  <c r="E9" i="6"/>
  <c r="H9" i="6" s="1"/>
  <c r="G8" i="6"/>
  <c r="I8" i="6" s="1"/>
  <c r="E8" i="6"/>
  <c r="H8" i="6" s="1"/>
  <c r="G7" i="6"/>
  <c r="I7" i="6" s="1"/>
  <c r="E7" i="6"/>
  <c r="H7" i="6" s="1"/>
  <c r="G6" i="6"/>
  <c r="E6" i="6"/>
  <c r="H6" i="6" s="1"/>
  <c r="G5" i="6"/>
  <c r="E5" i="6"/>
  <c r="H5" i="6" s="1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31" i="5" s="1"/>
  <c r="B14" i="1" s="1"/>
  <c r="E26" i="4"/>
  <c r="D26" i="4"/>
  <c r="E25" i="4"/>
  <c r="D25" i="4"/>
  <c r="E24" i="4"/>
  <c r="D24" i="4"/>
  <c r="E23" i="4"/>
  <c r="D23" i="4"/>
  <c r="E22" i="4"/>
  <c r="D22" i="4"/>
  <c r="E21" i="4"/>
  <c r="D21" i="4"/>
  <c r="E20" i="4"/>
  <c r="D20" i="4"/>
  <c r="E19" i="4"/>
  <c r="D19" i="4"/>
  <c r="E18" i="4"/>
  <c r="D18" i="4"/>
  <c r="E17" i="4"/>
  <c r="D17" i="4"/>
  <c r="E16" i="4"/>
  <c r="D16" i="4"/>
  <c r="E15" i="4"/>
  <c r="D15" i="4"/>
  <c r="E14" i="4"/>
  <c r="D14" i="4"/>
  <c r="E13" i="4"/>
  <c r="D13" i="4"/>
  <c r="E12" i="4"/>
  <c r="D12" i="4"/>
  <c r="E11" i="4"/>
  <c r="D11" i="4"/>
  <c r="D10" i="4"/>
  <c r="E10" i="4" s="1"/>
  <c r="D9" i="4"/>
  <c r="E9" i="4" s="1"/>
  <c r="D8" i="4"/>
  <c r="E8" i="4" s="1"/>
  <c r="D7" i="4"/>
  <c r="E7" i="4" s="1"/>
  <c r="E28" i="4" s="1"/>
  <c r="B13" i="1" s="1"/>
  <c r="I29" i="3"/>
  <c r="K29" i="3" s="1"/>
  <c r="G29" i="3"/>
  <c r="J29" i="3" s="1"/>
  <c r="I28" i="3"/>
  <c r="K28" i="3" s="1"/>
  <c r="G28" i="3"/>
  <c r="J28" i="3" s="1"/>
  <c r="I27" i="3"/>
  <c r="K27" i="3" s="1"/>
  <c r="G27" i="3"/>
  <c r="J27" i="3" s="1"/>
  <c r="I26" i="3"/>
  <c r="K26" i="3" s="1"/>
  <c r="G26" i="3"/>
  <c r="J26" i="3" s="1"/>
  <c r="I25" i="3"/>
  <c r="K25" i="3" s="1"/>
  <c r="G25" i="3"/>
  <c r="J25" i="3" s="1"/>
  <c r="I24" i="3"/>
  <c r="K24" i="3" s="1"/>
  <c r="G24" i="3"/>
  <c r="J24" i="3" s="1"/>
  <c r="I23" i="3"/>
  <c r="K23" i="3" s="1"/>
  <c r="G23" i="3"/>
  <c r="J23" i="3" s="1"/>
  <c r="I22" i="3"/>
  <c r="K22" i="3" s="1"/>
  <c r="G22" i="3"/>
  <c r="J22" i="3" s="1"/>
  <c r="I21" i="3"/>
  <c r="K21" i="3" s="1"/>
  <c r="G21" i="3"/>
  <c r="J21" i="3" s="1"/>
  <c r="I20" i="3"/>
  <c r="K20" i="3" s="1"/>
  <c r="G20" i="3"/>
  <c r="J20" i="3" s="1"/>
  <c r="I19" i="3"/>
  <c r="K19" i="3" s="1"/>
  <c r="G19" i="3"/>
  <c r="J19" i="3" s="1"/>
  <c r="I18" i="3"/>
  <c r="K18" i="3" s="1"/>
  <c r="G18" i="3"/>
  <c r="J18" i="3" s="1"/>
  <c r="I17" i="3"/>
  <c r="K17" i="3" s="1"/>
  <c r="G17" i="3"/>
  <c r="J17" i="3" s="1"/>
  <c r="I16" i="3"/>
  <c r="K16" i="3" s="1"/>
  <c r="G16" i="3"/>
  <c r="J16" i="3" s="1"/>
  <c r="I15" i="3"/>
  <c r="K15" i="3" s="1"/>
  <c r="G15" i="3"/>
  <c r="J15" i="3" s="1"/>
  <c r="I14" i="3"/>
  <c r="K14" i="3" s="1"/>
  <c r="G14" i="3"/>
  <c r="J14" i="3" s="1"/>
  <c r="I13" i="3"/>
  <c r="K13" i="3" s="1"/>
  <c r="G13" i="3"/>
  <c r="J13" i="3" s="1"/>
  <c r="I12" i="3"/>
  <c r="K12" i="3" s="1"/>
  <c r="G12" i="3"/>
  <c r="J12" i="3" s="1"/>
  <c r="I11" i="3"/>
  <c r="K11" i="3" s="1"/>
  <c r="G11" i="3"/>
  <c r="J11" i="3" s="1"/>
  <c r="I10" i="3"/>
  <c r="K10" i="3" s="1"/>
  <c r="G10" i="3"/>
  <c r="J10" i="3" s="1"/>
  <c r="I9" i="3"/>
  <c r="G9" i="3"/>
  <c r="J9" i="3" s="1"/>
  <c r="I8" i="3"/>
  <c r="G8" i="3"/>
  <c r="J8" i="3" s="1"/>
  <c r="I7" i="3"/>
  <c r="G7" i="3"/>
  <c r="J7" i="3" s="1"/>
  <c r="I6" i="3"/>
  <c r="G6" i="3"/>
  <c r="J6" i="3" s="1"/>
  <c r="I5" i="3"/>
  <c r="I31" i="3" s="1"/>
  <c r="G5" i="3"/>
  <c r="J5" i="3" s="1"/>
  <c r="D36" i="2"/>
  <c r="B11" i="1" s="1"/>
  <c r="F31" i="8" l="1"/>
  <c r="B17" i="1" s="1"/>
  <c r="I6" i="6"/>
  <c r="K7" i="3"/>
  <c r="I5" i="6"/>
  <c r="K6" i="3"/>
  <c r="I31" i="7"/>
  <c r="K8" i="3"/>
  <c r="K9" i="3"/>
  <c r="H31" i="6"/>
  <c r="J31" i="3"/>
  <c r="K5" i="3"/>
  <c r="F31" i="7"/>
  <c r="B16" i="1" s="1"/>
  <c r="E31" i="6"/>
  <c r="B15" i="1" s="1"/>
  <c r="G31" i="6"/>
  <c r="G31" i="3"/>
  <c r="B12" i="1" s="1"/>
  <c r="B18" i="1" s="1"/>
  <c r="C16" i="1" l="1"/>
  <c r="C12" i="1"/>
  <c r="B19" i="1"/>
  <c r="C15" i="1"/>
  <c r="C14" i="1"/>
  <c r="C13" i="1"/>
  <c r="C11" i="1"/>
  <c r="A6" i="1"/>
  <c r="E6" i="1"/>
  <c r="I6" i="1"/>
</calcChain>
</file>

<file path=xl/sharedStrings.xml><?xml version="1.0" encoding="utf-8"?>
<sst xmlns="http://schemas.openxmlformats.org/spreadsheetml/2006/main" count="192" uniqueCount="153">
  <si>
    <t>Finanzübersicht</t>
  </si>
  <si>
    <t>Dashboard: Die Werte werden automatisch aus den Detailblättern übernommen. Nur Zelle B3 kann bei Bedarf angepasst werden.</t>
  </si>
  <si>
    <t>Stand</t>
  </si>
  <si>
    <t>Gesamtvermögen</t>
  </si>
  <si>
    <t>Verbindlichkeiten</t>
  </si>
  <si>
    <t>Nettovermögen</t>
  </si>
  <si>
    <t>Kategorie</t>
  </si>
  <si>
    <t>Betrag</t>
  </si>
  <si>
    <t>Anteil an Aktiva</t>
  </si>
  <si>
    <t>Konten</t>
  </si>
  <si>
    <t>Wertpapiere</t>
  </si>
  <si>
    <t>Edelmetalle</t>
  </si>
  <si>
    <t>Immobilien</t>
  </si>
  <si>
    <t>Krypto</t>
  </si>
  <si>
    <t>Sonstige Vermögenswerte</t>
  </si>
  <si>
    <t>Kredite</t>
  </si>
  <si>
    <t>Aktiva gesamt</t>
  </si>
  <si>
    <t>Nur Eingabezellen ausfüllen. Der Gesamtwert wird automatisch berechnet.</t>
  </si>
  <si>
    <t>Kontoart</t>
  </si>
  <si>
    <t>Institut</t>
  </si>
  <si>
    <t>Bezeichnung</t>
  </si>
  <si>
    <t>Saldo aktuell</t>
  </si>
  <si>
    <t>Notiz</t>
  </si>
  <si>
    <t>Girokonto</t>
  </si>
  <si>
    <t>DKB</t>
  </si>
  <si>
    <t>Hauptkonto</t>
  </si>
  <si>
    <t>Monatliche Ein- und Ausgänge</t>
  </si>
  <si>
    <t>Tagesgeld</t>
  </si>
  <si>
    <t>ING</t>
  </si>
  <si>
    <t>Notgroschen</t>
  </si>
  <si>
    <t>Sicherheitsreserve</t>
  </si>
  <si>
    <t>Festgeld</t>
  </si>
  <si>
    <t>Sparkasse</t>
  </si>
  <si>
    <t>12 Monate</t>
  </si>
  <si>
    <t>Läuft bis Dezember</t>
  </si>
  <si>
    <t>Bargeld</t>
  </si>
  <si>
    <t>Zuhause</t>
  </si>
  <si>
    <t>Hauskasse</t>
  </si>
  <si>
    <t>Kleine Reserve</t>
  </si>
  <si>
    <t>PayPal</t>
  </si>
  <si>
    <t>PayPal-Guthaben</t>
  </si>
  <si>
    <t>Online-Zahlungen</t>
  </si>
  <si>
    <t>Broker-Verrechnungskonto</t>
  </si>
  <si>
    <t>Scalable Capital</t>
  </si>
  <si>
    <t>Broker-Cash</t>
  </si>
  <si>
    <t>Für Nachkäufe</t>
  </si>
  <si>
    <t>Summe</t>
  </si>
  <si>
    <t>Kurse und Stückzahlen manuell eintragen. Marktwert, Einstandswert und Gewinn/Verlust werden automatisch berechnet.</t>
  </si>
  <si>
    <t>Depot</t>
  </si>
  <si>
    <t>Anlageart</t>
  </si>
  <si>
    <t>Titel</t>
  </si>
  <si>
    <t>Ticker / ISIN</t>
  </si>
  <si>
    <t>Stück</t>
  </si>
  <si>
    <t>Aktueller Kurs</t>
  </si>
  <si>
    <t>Marktwert</t>
  </si>
  <si>
    <t>Kaufkurs je Stück</t>
  </si>
  <si>
    <t>Einstandswert</t>
  </si>
  <si>
    <t>Gewinn / Verlust</t>
  </si>
  <si>
    <t>Rendite %</t>
  </si>
  <si>
    <t>ETF</t>
  </si>
  <si>
    <t>iShares Core MSCI World</t>
  </si>
  <si>
    <t>IE00B4L5Y983</t>
  </si>
  <si>
    <t>Xtrackers Stoxx Europe 600</t>
  </si>
  <si>
    <t>LU0908500753</t>
  </si>
  <si>
    <t>comdirect</t>
  </si>
  <si>
    <t>Aktie</t>
  </si>
  <si>
    <t>Apple</t>
  </si>
  <si>
    <t>AAPL</t>
  </si>
  <si>
    <t>BASF</t>
  </si>
  <si>
    <t>BAS</t>
  </si>
  <si>
    <t>Trade Republic</t>
  </si>
  <si>
    <t>Anleihe</t>
  </si>
  <si>
    <t>Bundesanleihe 2031</t>
  </si>
  <si>
    <t>DE0001102531</t>
  </si>
  <si>
    <t>Summen</t>
  </si>
  <si>
    <t>Gold- und Silberpreise oben eintragen. Die Tabelle berechnet den Wert je Position automatisch.</t>
  </si>
  <si>
    <t>Goldpreis je Unze</t>
  </si>
  <si>
    <t>Silberpreis je Unze</t>
  </si>
  <si>
    <t>Metall</t>
  </si>
  <si>
    <t>Verwahrungsort</t>
  </si>
  <si>
    <t>Unzen</t>
  </si>
  <si>
    <t>Preis pro Unze</t>
  </si>
  <si>
    <t>Wert</t>
  </si>
  <si>
    <t>Gold</t>
  </si>
  <si>
    <t>Bankschließfach</t>
  </si>
  <si>
    <t>5 Krügerrand</t>
  </si>
  <si>
    <t>Externer Verwahrer</t>
  </si>
  <si>
    <t>Goldsparplan</t>
  </si>
  <si>
    <t>Silber</t>
  </si>
  <si>
    <t>Tresor</t>
  </si>
  <si>
    <t>Silbermünzen</t>
  </si>
  <si>
    <t>Barren</t>
  </si>
  <si>
    <t>Gesamt</t>
  </si>
  <si>
    <t>Immobilienwerte und zugehörige Belastungen eintragen. Der Nettovermögenswert wird automatisch berechnet.</t>
  </si>
  <si>
    <t>Art</t>
  </si>
  <si>
    <t>Adresse</t>
  </si>
  <si>
    <t>Marktwert aktuell</t>
  </si>
  <si>
    <t>Hypothek 1</t>
  </si>
  <si>
    <t>Hypothek 2</t>
  </si>
  <si>
    <t>Bereits getilgt 1</t>
  </si>
  <si>
    <t>Bereits getilgt 2</t>
  </si>
  <si>
    <t>Nettovermögenswert</t>
  </si>
  <si>
    <t>Wohnung</t>
  </si>
  <si>
    <t>Berlin, Prenzlauer Berg</t>
  </si>
  <si>
    <t>Vermietet</t>
  </si>
  <si>
    <t>Haus</t>
  </si>
  <si>
    <t>Leipzig, Südvorstadt</t>
  </si>
  <si>
    <t>Eigennutzung</t>
  </si>
  <si>
    <t>Krypto-Bestände manuell pflegen. Marktwert, Einstandswert und Performance werden automatisch berechnet.</t>
  </si>
  <si>
    <t>Plattform</t>
  </si>
  <si>
    <t>Coin</t>
  </si>
  <si>
    <t>Menge</t>
  </si>
  <si>
    <t>Kaufkurs je Einheit</t>
  </si>
  <si>
    <t>Wallet / Notiz</t>
  </si>
  <si>
    <t>Bitpanda</t>
  </si>
  <si>
    <t>Bitcoin</t>
  </si>
  <si>
    <t>Langfristig</t>
  </si>
  <si>
    <t>Ethereum</t>
  </si>
  <si>
    <t>Staking</t>
  </si>
  <si>
    <t>Binance</t>
  </si>
  <si>
    <t>Solana</t>
  </si>
  <si>
    <t>Trading-Position</t>
  </si>
  <si>
    <t>Hier werden Sachwerte und sonstige Vermögenswerte erfasst. Keine doppelten Einträge zu Edelmetallen oder Immobilien.</t>
  </si>
  <si>
    <t>Beschreibung</t>
  </si>
  <si>
    <t>Ort / Aufbewahrung</t>
  </si>
  <si>
    <t>Aktueller Wert je Einheit</t>
  </si>
  <si>
    <t>Gesamtwert</t>
  </si>
  <si>
    <t>Kaufpreis je Einheit</t>
  </si>
  <si>
    <t>Uhr</t>
  </si>
  <si>
    <t>Omega Speedmaster</t>
  </si>
  <si>
    <t>Sammlerwert</t>
  </si>
  <si>
    <t>Kunst</t>
  </si>
  <si>
    <t>Lithografie</t>
  </si>
  <si>
    <t>Wohnzimmer</t>
  </si>
  <si>
    <t>Whiskey</t>
  </si>
  <si>
    <t>Macallan 18</t>
  </si>
  <si>
    <t>Keller</t>
  </si>
  <si>
    <t>Schmuck</t>
  </si>
  <si>
    <t>Goldarmband</t>
  </si>
  <si>
    <t>Nur Verbindlichkeiten erfassen, die nicht bereits in der Immobilienbewertung gegengerechnet wurden.</t>
  </si>
  <si>
    <t>Zweck</t>
  </si>
  <si>
    <t>Ursprünglicher Betrag</t>
  </si>
  <si>
    <t>Bereits getilgt</t>
  </si>
  <si>
    <t>Restschuld</t>
  </si>
  <si>
    <t>Auswirkung aufs Nettovermögen</t>
  </si>
  <si>
    <t>Autokredit</t>
  </si>
  <si>
    <t>Restlaufzeit 14 Monate</t>
  </si>
  <si>
    <t>KfW</t>
  </si>
  <si>
    <t>Studienkredit</t>
  </si>
  <si>
    <t>Niedriger Zinssatz</t>
  </si>
  <si>
    <t>Visa</t>
  </si>
  <si>
    <t>Kreditkarte</t>
  </si>
  <si>
    <t>Kurzfristig ausgleichen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</si>
</sst>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&quot;€ &quot;#,##0.00;[Red]&quot;-€ &quot;#,##0.00"/>
    <numFmt numFmtId="166" formatCode="0.0%"/>
  </numFmts>
  <fonts count="7" x14ac:knownFonts="1">
    <font>
      <sz val="11"/>
      <color theme="1"/>
      <name val="Calibri"/>
      <family val="2"/>
      <charset val="1"/>
    </font>
    <font>
      <b/>
      <sz val="16"/>
      <color rgb="FFFFFFFF"/>
      <name val="Calibri"/>
      <charset val="1"/>
    </font>
    <font>
      <i/>
      <sz val="10"/>
      <color rgb="FF444444"/>
      <name val="Calibri"/>
      <charset val="1"/>
    </font>
    <font>
      <b/>
      <sz val="11"/>
      <color rgb="FF000000"/>
      <name val="Calibri"/>
      <charset val="1"/>
    </font>
    <font>
      <b/>
      <sz val="11"/>
      <color rgb="FFFFFFFF"/>
      <name val="Calibri"/>
      <charset val="1"/>
    </font>
    <font>
      <b/>
      <sz val="16"/>
      <name val="Calibri"/>
      <charset val="1"/>
    </font>
    <font>
      <b/>
      <sz val="25"/>
      <color rgb="FFFFFF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FFF2CC"/>
        <bgColor rgb="FFF9F9F9"/>
      </patternFill>
    </fill>
    <fill>
      <patternFill patternType="solid">
        <fgColor rgb="FFEAF4F4"/>
        <bgColor rgb="FFF3F7F9"/>
      </patternFill>
    </fill>
    <fill>
      <patternFill patternType="solid">
        <fgColor rgb="FF1F415A"/>
        <bgColor rgb="FF00484E"/>
      </patternFill>
    </fill>
    <fill>
      <patternFill patternType="solid">
        <fgColor rgb="FFF3F7F9"/>
        <bgColor rgb="FFF9F9F9"/>
      </patternFill>
    </fill>
    <fill>
      <patternFill patternType="solid">
        <fgColor rgb="FFDCEBED"/>
        <bgColor rgb="FFEAF4F4"/>
      </patternFill>
    </fill>
  </fills>
  <borders count="4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/>
      <right/>
      <top style="medium">
        <color rgb="FF00484E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6" borderId="2" xfId="0" applyFont="1" applyFill="1" applyBorder="1" applyAlignment="1">
      <alignment horizontal="right" vertical="center"/>
    </xf>
    <xf numFmtId="0" fontId="5" fillId="6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vertical="center"/>
    </xf>
    <xf numFmtId="0" fontId="2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164" fontId="0" fillId="4" borderId="1" xfId="0" applyNumberForma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165" fontId="0" fillId="6" borderId="1" xfId="0" applyNumberFormat="1" applyFill="1" applyBorder="1" applyAlignment="1">
      <alignment vertical="center"/>
    </xf>
    <xf numFmtId="166" fontId="0" fillId="6" borderId="1" xfId="0" applyNumberFormat="1" applyFill="1" applyBorder="1" applyAlignment="1">
      <alignment horizontal="right" vertical="center"/>
    </xf>
    <xf numFmtId="0" fontId="0" fillId="6" borderId="1" xfId="0" applyFill="1" applyBorder="1"/>
    <xf numFmtId="0" fontId="3" fillId="7" borderId="3" xfId="0" applyFont="1" applyFill="1" applyBorder="1" applyAlignment="1">
      <alignment vertical="center"/>
    </xf>
    <xf numFmtId="165" fontId="3" fillId="7" borderId="3" xfId="0" applyNumberFormat="1" applyFont="1" applyFill="1" applyBorder="1" applyAlignment="1">
      <alignment vertical="center"/>
    </xf>
    <xf numFmtId="0" fontId="3" fillId="7" borderId="3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165" fontId="0" fillId="4" borderId="1" xfId="0" applyNumberFormat="1" applyFill="1" applyBorder="1" applyAlignment="1">
      <alignment vertical="center"/>
    </xf>
    <xf numFmtId="0" fontId="0" fillId="4" borderId="1" xfId="0" applyFill="1" applyBorder="1"/>
    <xf numFmtId="165" fontId="0" fillId="4" borderId="1" xfId="0" applyNumberFormat="1" applyFill="1" applyBorder="1"/>
    <xf numFmtId="0" fontId="0" fillId="4" borderId="1" xfId="0" applyFill="1" applyBorder="1" applyAlignment="1">
      <alignment horizontal="right" vertical="center"/>
    </xf>
    <xf numFmtId="165" fontId="0" fillId="4" borderId="1" xfId="0" applyNumberFormat="1" applyFill="1" applyBorder="1" applyAlignment="1">
      <alignment horizontal="right" vertical="center"/>
    </xf>
    <xf numFmtId="165" fontId="0" fillId="6" borderId="1" xfId="0" applyNumberFormat="1" applyFill="1" applyBorder="1" applyAlignment="1">
      <alignment horizontal="right" vertical="center"/>
    </xf>
    <xf numFmtId="165" fontId="3" fillId="7" borderId="3" xfId="0" applyNumberFormat="1" applyFont="1" applyFill="1" applyBorder="1" applyAlignment="1">
      <alignment horizontal="right" vertical="center"/>
    </xf>
    <xf numFmtId="0" fontId="3" fillId="0" borderId="0" xfId="0" applyFont="1"/>
    <xf numFmtId="165" fontId="0" fillId="6" borderId="1" xfId="0" applyNumberFormat="1" applyFill="1" applyBorder="1"/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ont>
        <color rgb="FFC00000"/>
      </font>
    </dxf>
    <dxf>
      <font>
        <color rgb="FF0A7B34"/>
      </font>
    </dxf>
    <dxf>
      <font>
        <color rgb="FFC00000"/>
      </font>
    </dxf>
    <dxf>
      <font>
        <color rgb="FF0A7B34"/>
      </font>
    </dxf>
    <dxf>
      <font>
        <color rgb="FFC00000"/>
      </font>
    </dxf>
    <dxf>
      <font>
        <color rgb="FF0A7B34"/>
      </font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A7B34"/>
      <rgbColor rgb="FF000080"/>
      <rgbColor rgb="FF808000"/>
      <rgbColor rgb="FF800080"/>
      <rgbColor rgb="FF008080"/>
      <rgbColor rgb="FFD9D9D9"/>
      <rgbColor rgb="FF4F81BD"/>
      <rgbColor rgb="FF9999FF"/>
      <rgbColor rgb="FFC0504D"/>
      <rgbColor rgb="FFFFF2CC"/>
      <rgbColor rgb="FFDCEBED"/>
      <rgbColor rgb="FF660066"/>
      <rgbColor rgb="FFFF8080"/>
      <rgbColor rgb="FF0066CC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4F4"/>
      <rgbColor rgb="FFF3F7F9"/>
      <rgbColor rgb="FFF9F9F9"/>
      <rgbColor rgb="FF99CCFF"/>
      <rgbColor rgb="FFFF99CC"/>
      <rgbColor rgb="FFCC99FF"/>
      <rgbColor rgb="FFFFCC99"/>
      <rgbColor rgb="FF3366FF"/>
      <rgbColor rgb="FF4BACC6"/>
      <rgbColor rgb="FF9BBB59"/>
      <rgbColor rgb="FFFFCC00"/>
      <rgbColor rgb="FFF79646"/>
      <rgbColor rgb="FFFF6600"/>
      <rgbColor rgb="FF8064A2"/>
      <rgbColor rgb="FF969696"/>
      <rgbColor rgb="FF00484E"/>
      <rgbColor rgb="FF339966"/>
      <rgbColor rgb="FF003300"/>
      <rgbColor rgb="FF333300"/>
      <rgbColor rgb="FF993300"/>
      <rgbColor rgb="FF993366"/>
      <rgbColor rgb="FF1F415A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Vermögensverteilung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Übersicht!$B$10</c:f>
              <c:strCache>
                <c:ptCount val="1"/>
                <c:pt idx="0">
                  <c:v>Betrag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dPt>
            <c:idx val="0"/>
            <c:bubble3D val="0"/>
            <c:spPr>
              <a:solidFill>
                <a:srgbClr val="4F81BD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1-5912-4C38-8681-859277DA18CD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3-5912-4C38-8681-859277DA18CD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5-5912-4C38-8681-859277DA18CD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7-5912-4C38-8681-859277DA18CD}"/>
              </c:ext>
            </c:extLst>
          </c:dPt>
          <c:dPt>
            <c:idx val="4"/>
            <c:bubble3D val="0"/>
            <c:spPr>
              <a:solidFill>
                <a:srgbClr val="4BACC6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9-5912-4C38-8681-859277DA18CD}"/>
              </c:ext>
            </c:extLst>
          </c:dPt>
          <c:dPt>
            <c:idx val="5"/>
            <c:bubble3D val="0"/>
            <c:spPr>
              <a:solidFill>
                <a:srgbClr val="F79646"/>
              </a:solidFill>
              <a:ln w="9360">
                <a:solidFill>
                  <a:srgbClr val="F9F9F9"/>
                </a:solidFill>
                <a:round/>
              </a:ln>
            </c:spPr>
            <c:extLst>
              <c:ext xmlns:c16="http://schemas.microsoft.com/office/drawing/2014/chart" uri="{C3380CC4-5D6E-409C-BE32-E72D297353CC}">
                <c16:uniqueId val="{0000000B-5912-4C38-8681-859277DA18CD}"/>
              </c:ext>
            </c:extLst>
          </c:dPt>
          <c:dLbls>
            <c:dLbl>
              <c:idx val="0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1-5912-4C38-8681-859277DA18CD}"/>
                </c:ext>
              </c:extLst>
            </c:dLbl>
            <c:dLbl>
              <c:idx val="1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3-5912-4C38-8681-859277DA18CD}"/>
                </c:ext>
              </c:extLst>
            </c:dLbl>
            <c:dLbl>
              <c:idx val="2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5-5912-4C38-8681-859277DA18CD}"/>
                </c:ext>
              </c:extLst>
            </c:dLbl>
            <c:dLbl>
              <c:idx val="3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7-5912-4C38-8681-859277DA18CD}"/>
                </c:ext>
              </c:extLst>
            </c:dLbl>
            <c:dLbl>
              <c:idx val="4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9-5912-4C38-8681-859277DA18CD}"/>
                </c:ext>
              </c:extLst>
            </c:dLbl>
            <c:dLbl>
              <c:idx val="5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B-5912-4C38-8681-859277DA18C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1"/>
            <c:leaderLines>
              <c:spPr>
                <a:ln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Übersicht!$A$11:$A$16</c:f>
              <c:strCache>
                <c:ptCount val="6"/>
                <c:pt idx="0">
                  <c:v>Konten</c:v>
                </c:pt>
                <c:pt idx="1">
                  <c:v>Wertpapiere</c:v>
                </c:pt>
                <c:pt idx="2">
                  <c:v>Edelmetalle</c:v>
                </c:pt>
                <c:pt idx="3">
                  <c:v>Immobilien</c:v>
                </c:pt>
                <c:pt idx="4">
                  <c:v>Krypto</c:v>
                </c:pt>
                <c:pt idx="5">
                  <c:v>Sonstige Vermögenswerte</c:v>
                </c:pt>
              </c:strCache>
            </c:strRef>
          </c:cat>
          <c:val>
            <c:numRef>
              <c:f>Übersicht!$B$11:$B$16</c:f>
              <c:numCache>
                <c:formatCode>"€ "#,##0.00;[Red]"-€ "#,##0.00</c:formatCode>
                <c:ptCount val="6"/>
                <c:pt idx="0">
                  <c:v>29826.2</c:v>
                </c:pt>
                <c:pt idx="1">
                  <c:v>10316.849999999999</c:v>
                </c:pt>
                <c:pt idx="2">
                  <c:v>17278.5</c:v>
                </c:pt>
                <c:pt idx="3">
                  <c:v>0</c:v>
                </c:pt>
                <c:pt idx="4">
                  <c:v>51800</c:v>
                </c:pt>
                <c:pt idx="5">
                  <c:v>10660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912-4C38-8681-859277DA1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layout>
        <c:manualLayout>
          <c:xMode val="edge"/>
          <c:yMode val="edge"/>
          <c:x val="0.67859046854525495"/>
          <c:y val="0.28520311826693306"/>
          <c:w val="0.30941552845624432"/>
          <c:h val="0.44609446207283787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19050</xdr:colOff>
      <xdr:row>29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zoomScaleNormal="100" workbookViewId="0">
      <pane ySplit="9" topLeftCell="A10" activePane="bottomLeft" state="frozen"/>
      <selection pane="bottomLeft" activeCell="U31" sqref="U31"/>
    </sheetView>
  </sheetViews>
  <sheetFormatPr baseColWidth="10" defaultColWidth="8.7109375" defaultRowHeight="15" customHeight="1" x14ac:dyDescent="0.25"/>
  <cols>
    <col min="1" max="1" width="18" customWidth="1"/>
    <col min="2" max="3" width="14" customWidth="1"/>
    <col min="4" max="4" width="3" customWidth="1"/>
    <col min="5" max="5" width="18" customWidth="1"/>
    <col min="6" max="7" width="14" customWidth="1"/>
    <col min="8" max="8" width="3" customWidth="1"/>
    <col min="9" max="9" width="18" customWidth="1"/>
    <col min="10" max="11" width="14" customWidth="1"/>
  </cols>
  <sheetData>
    <row r="1" spans="1:11" ht="24" customHeight="1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9.5" customHeight="1" x14ac:dyDescent="0.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A3" s="7" t="s">
        <v>2</v>
      </c>
      <c r="B3" s="8">
        <v>46092</v>
      </c>
    </row>
    <row r="5" spans="1:11" x14ac:dyDescent="0.25">
      <c r="A5" s="4" t="s">
        <v>3</v>
      </c>
      <c r="B5" s="4"/>
      <c r="C5" s="4"/>
      <c r="E5" s="3" t="s">
        <v>4</v>
      </c>
      <c r="F5" s="3"/>
      <c r="G5" s="3"/>
      <c r="I5" s="3" t="s">
        <v>5</v>
      </c>
      <c r="J5" s="3"/>
      <c r="K5" s="3"/>
    </row>
    <row r="6" spans="1:11" x14ac:dyDescent="0.25">
      <c r="A6" s="2">
        <f>SUM(B11:B16)</f>
        <v>119881.55</v>
      </c>
      <c r="B6" s="2"/>
      <c r="C6" s="2"/>
      <c r="E6" s="1">
        <f>ABS(B17)</f>
        <v>12300</v>
      </c>
      <c r="F6" s="1"/>
      <c r="G6" s="1"/>
      <c r="I6" s="1">
        <f>SUM(B11:B16)+B17</f>
        <v>107581.55</v>
      </c>
      <c r="J6" s="1"/>
      <c r="K6" s="1"/>
    </row>
    <row r="7" spans="1:11" x14ac:dyDescent="0.25">
      <c r="A7" s="2"/>
      <c r="B7" s="2"/>
      <c r="C7" s="2"/>
      <c r="E7" s="1"/>
      <c r="F7" s="1"/>
      <c r="G7" s="1"/>
      <c r="I7" s="1"/>
      <c r="J7" s="1"/>
      <c r="K7" s="1"/>
    </row>
    <row r="10" spans="1:11" x14ac:dyDescent="0.25">
      <c r="A10" s="9" t="s">
        <v>6</v>
      </c>
      <c r="B10" s="9" t="s">
        <v>7</v>
      </c>
      <c r="C10" s="10" t="s">
        <v>8</v>
      </c>
    </row>
    <row r="11" spans="1:11" x14ac:dyDescent="0.25">
      <c r="A11" s="11" t="s">
        <v>9</v>
      </c>
      <c r="B11" s="12">
        <f>Konten!D36</f>
        <v>29826.2</v>
      </c>
      <c r="C11" s="13">
        <f t="shared" ref="C11:C16" si="0">IF($B$18&gt;0,B11/$B$18,0)</f>
        <v>0.24879725028580293</v>
      </c>
    </row>
    <row r="12" spans="1:11" x14ac:dyDescent="0.25">
      <c r="A12" s="11" t="s">
        <v>10</v>
      </c>
      <c r="B12" s="12">
        <f>Wertpapiere!G31</f>
        <v>10316.849999999999</v>
      </c>
      <c r="C12" s="13">
        <f t="shared" si="0"/>
        <v>8.6058697105601309E-2</v>
      </c>
    </row>
    <row r="13" spans="1:11" x14ac:dyDescent="0.25">
      <c r="A13" s="11" t="s">
        <v>11</v>
      </c>
      <c r="B13" s="12">
        <f>Edelmetalle!E28</f>
        <v>17278.5</v>
      </c>
      <c r="C13" s="13">
        <f t="shared" si="0"/>
        <v>0.14412976809192074</v>
      </c>
    </row>
    <row r="14" spans="1:11" x14ac:dyDescent="0.25">
      <c r="A14" s="11" t="s">
        <v>12</v>
      </c>
      <c r="B14" s="12">
        <f>Immobilien!H31</f>
        <v>0</v>
      </c>
      <c r="C14" s="13">
        <f t="shared" si="0"/>
        <v>0</v>
      </c>
    </row>
    <row r="15" spans="1:11" x14ac:dyDescent="0.25">
      <c r="A15" s="11" t="s">
        <v>13</v>
      </c>
      <c r="B15" s="12">
        <f>Krypto!E31</f>
        <v>51800</v>
      </c>
      <c r="C15" s="13">
        <f t="shared" si="0"/>
        <v>0.43209317864175095</v>
      </c>
    </row>
    <row r="16" spans="1:11" x14ac:dyDescent="0.25">
      <c r="A16" s="11" t="s">
        <v>14</v>
      </c>
      <c r="B16" s="12">
        <f>'Sonstige Vermögenswerte'!F31</f>
        <v>10660</v>
      </c>
      <c r="C16" s="13">
        <f t="shared" si="0"/>
        <v>8.8921105874924036E-2</v>
      </c>
    </row>
    <row r="17" spans="1:3" x14ac:dyDescent="0.25">
      <c r="A17" s="11" t="s">
        <v>15</v>
      </c>
      <c r="B17" s="12">
        <f>Kredite!F31</f>
        <v>-12300</v>
      </c>
      <c r="C17" s="14"/>
    </row>
    <row r="18" spans="1:3" x14ac:dyDescent="0.25">
      <c r="A18" s="15" t="s">
        <v>16</v>
      </c>
      <c r="B18" s="16">
        <f>SUM(B11:B16)</f>
        <v>119881.55</v>
      </c>
      <c r="C18" s="17"/>
    </row>
    <row r="19" spans="1:3" x14ac:dyDescent="0.25">
      <c r="A19" s="15" t="s">
        <v>5</v>
      </c>
      <c r="B19" s="16">
        <f>B18+B17</f>
        <v>107581.55</v>
      </c>
      <c r="C19" s="17"/>
    </row>
  </sheetData>
  <mergeCells count="8">
    <mergeCell ref="A6:C7"/>
    <mergeCell ref="E6:G7"/>
    <mergeCell ref="I6:K7"/>
    <mergeCell ref="A1:K1"/>
    <mergeCell ref="A2:K2"/>
    <mergeCell ref="A5:C5"/>
    <mergeCell ref="E5:G5"/>
    <mergeCell ref="I5:K5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"/>
  <sheetViews>
    <sheetView showGridLines="0" zoomScaleNormal="100" workbookViewId="0">
      <pane ySplit="4" topLeftCell="A5" activePane="bottomLeft" state="frozen"/>
      <selection pane="bottomLeft" sqref="A1:E1"/>
    </sheetView>
  </sheetViews>
  <sheetFormatPr baseColWidth="10" defaultColWidth="8.7109375" defaultRowHeight="15" customHeight="1" x14ac:dyDescent="0.25"/>
  <cols>
    <col min="1" max="1" width="18" customWidth="1"/>
    <col min="2" max="2" width="22" customWidth="1"/>
    <col min="3" max="3" width="26" customWidth="1"/>
    <col min="4" max="4" width="16" customWidth="1"/>
    <col min="5" max="5" width="28" customWidth="1"/>
  </cols>
  <sheetData>
    <row r="1" spans="1:5" ht="24" customHeight="1" x14ac:dyDescent="0.25">
      <c r="A1" s="6" t="s">
        <v>9</v>
      </c>
      <c r="B1" s="6"/>
      <c r="C1" s="6"/>
      <c r="D1" s="6"/>
      <c r="E1" s="6"/>
    </row>
    <row r="2" spans="1:5" ht="19.5" customHeight="1" x14ac:dyDescent="0.25">
      <c r="A2" s="5" t="s">
        <v>17</v>
      </c>
      <c r="B2" s="5"/>
      <c r="C2" s="5"/>
      <c r="D2" s="5"/>
      <c r="E2" s="5"/>
    </row>
    <row r="4" spans="1:5" ht="24" customHeight="1" x14ac:dyDescent="0.25">
      <c r="A4" s="18" t="s">
        <v>18</v>
      </c>
      <c r="B4" s="18" t="s">
        <v>19</v>
      </c>
      <c r="C4" s="18" t="s">
        <v>20</v>
      </c>
      <c r="D4" s="18" t="s">
        <v>21</v>
      </c>
      <c r="E4" s="18" t="s">
        <v>22</v>
      </c>
    </row>
    <row r="5" spans="1:5" x14ac:dyDescent="0.25">
      <c r="A5" s="19" t="s">
        <v>23</v>
      </c>
      <c r="B5" s="19" t="s">
        <v>24</v>
      </c>
      <c r="C5" s="19" t="s">
        <v>25</v>
      </c>
      <c r="D5" s="20">
        <v>4250.3999999999996</v>
      </c>
      <c r="E5" s="19" t="s">
        <v>26</v>
      </c>
    </row>
    <row r="6" spans="1:5" x14ac:dyDescent="0.25">
      <c r="A6" s="19" t="s">
        <v>27</v>
      </c>
      <c r="B6" s="19" t="s">
        <v>28</v>
      </c>
      <c r="C6" s="19" t="s">
        <v>29</v>
      </c>
      <c r="D6" s="20">
        <v>15000</v>
      </c>
      <c r="E6" s="19" t="s">
        <v>30</v>
      </c>
    </row>
    <row r="7" spans="1:5" x14ac:dyDescent="0.25">
      <c r="A7" s="19" t="s">
        <v>31</v>
      </c>
      <c r="B7" s="19" t="s">
        <v>32</v>
      </c>
      <c r="C7" s="19" t="s">
        <v>33</v>
      </c>
      <c r="D7" s="20">
        <v>8000</v>
      </c>
      <c r="E7" s="19" t="s">
        <v>34</v>
      </c>
    </row>
    <row r="8" spans="1:5" x14ac:dyDescent="0.25">
      <c r="A8" s="19" t="s">
        <v>35</v>
      </c>
      <c r="B8" s="19" t="s">
        <v>36</v>
      </c>
      <c r="C8" s="19" t="s">
        <v>37</v>
      </c>
      <c r="D8" s="20">
        <v>350</v>
      </c>
      <c r="E8" s="19" t="s">
        <v>38</v>
      </c>
    </row>
    <row r="9" spans="1:5" x14ac:dyDescent="0.25">
      <c r="A9" s="19" t="s">
        <v>39</v>
      </c>
      <c r="B9" s="19" t="s">
        <v>39</v>
      </c>
      <c r="C9" s="19" t="s">
        <v>40</v>
      </c>
      <c r="D9" s="20">
        <v>125.8</v>
      </c>
      <c r="E9" s="19" t="s">
        <v>41</v>
      </c>
    </row>
    <row r="10" spans="1:5" x14ac:dyDescent="0.25">
      <c r="A10" s="19" t="s">
        <v>42</v>
      </c>
      <c r="B10" s="19" t="s">
        <v>43</v>
      </c>
      <c r="C10" s="19" t="s">
        <v>44</v>
      </c>
      <c r="D10" s="20">
        <v>2100</v>
      </c>
      <c r="E10" s="19" t="s">
        <v>45</v>
      </c>
    </row>
    <row r="11" spans="1:5" x14ac:dyDescent="0.25">
      <c r="A11" s="21"/>
      <c r="B11" s="21"/>
      <c r="C11" s="21"/>
      <c r="D11" s="22"/>
      <c r="E11" s="21"/>
    </row>
    <row r="12" spans="1:5" x14ac:dyDescent="0.25">
      <c r="A12" s="21"/>
      <c r="B12" s="21"/>
      <c r="C12" s="21"/>
      <c r="D12" s="22"/>
      <c r="E12" s="21"/>
    </row>
    <row r="13" spans="1:5" x14ac:dyDescent="0.25">
      <c r="A13" s="21"/>
      <c r="B13" s="21"/>
      <c r="C13" s="21"/>
      <c r="D13" s="22"/>
      <c r="E13" s="21"/>
    </row>
    <row r="14" spans="1:5" x14ac:dyDescent="0.25">
      <c r="A14" s="21"/>
      <c r="B14" s="21"/>
      <c r="C14" s="21"/>
      <c r="D14" s="22"/>
      <c r="E14" s="21"/>
    </row>
    <row r="15" spans="1:5" x14ac:dyDescent="0.25">
      <c r="A15" s="21"/>
      <c r="B15" s="21"/>
      <c r="C15" s="21"/>
      <c r="D15" s="22"/>
      <c r="E15" s="21"/>
    </row>
    <row r="16" spans="1:5" x14ac:dyDescent="0.25">
      <c r="A16" s="21"/>
      <c r="B16" s="21"/>
      <c r="C16" s="21"/>
      <c r="D16" s="22"/>
      <c r="E16" s="21"/>
    </row>
    <row r="17" spans="1:5" x14ac:dyDescent="0.25">
      <c r="A17" s="21"/>
      <c r="B17" s="21"/>
      <c r="C17" s="21"/>
      <c r="D17" s="22"/>
      <c r="E17" s="21"/>
    </row>
    <row r="18" spans="1:5" x14ac:dyDescent="0.25">
      <c r="A18" s="21"/>
      <c r="B18" s="21"/>
      <c r="C18" s="21"/>
      <c r="D18" s="22"/>
      <c r="E18" s="21"/>
    </row>
    <row r="19" spans="1:5" x14ac:dyDescent="0.25">
      <c r="A19" s="21"/>
      <c r="B19" s="21"/>
      <c r="C19" s="21"/>
      <c r="D19" s="22"/>
      <c r="E19" s="21"/>
    </row>
    <row r="20" spans="1:5" x14ac:dyDescent="0.25">
      <c r="A20" s="21"/>
      <c r="B20" s="21"/>
      <c r="C20" s="21"/>
      <c r="D20" s="22"/>
      <c r="E20" s="21"/>
    </row>
    <row r="21" spans="1:5" x14ac:dyDescent="0.25">
      <c r="A21" s="21"/>
      <c r="B21" s="21"/>
      <c r="C21" s="21"/>
      <c r="D21" s="22"/>
      <c r="E21" s="21"/>
    </row>
    <row r="22" spans="1:5" x14ac:dyDescent="0.25">
      <c r="A22" s="21"/>
      <c r="B22" s="21"/>
      <c r="C22" s="21"/>
      <c r="D22" s="22"/>
      <c r="E22" s="21"/>
    </row>
    <row r="23" spans="1:5" x14ac:dyDescent="0.25">
      <c r="A23" s="21"/>
      <c r="B23" s="21"/>
      <c r="C23" s="21"/>
      <c r="D23" s="22"/>
      <c r="E23" s="21"/>
    </row>
    <row r="24" spans="1:5" x14ac:dyDescent="0.25">
      <c r="A24" s="21"/>
      <c r="B24" s="21"/>
      <c r="C24" s="21"/>
      <c r="D24" s="22"/>
      <c r="E24" s="21"/>
    </row>
    <row r="25" spans="1:5" x14ac:dyDescent="0.25">
      <c r="A25" s="21"/>
      <c r="B25" s="21"/>
      <c r="C25" s="21"/>
      <c r="D25" s="22"/>
      <c r="E25" s="21"/>
    </row>
    <row r="26" spans="1:5" x14ac:dyDescent="0.25">
      <c r="A26" s="21"/>
      <c r="B26" s="21"/>
      <c r="C26" s="21"/>
      <c r="D26" s="22"/>
      <c r="E26" s="21"/>
    </row>
    <row r="27" spans="1:5" x14ac:dyDescent="0.25">
      <c r="A27" s="21"/>
      <c r="B27" s="21"/>
      <c r="C27" s="21"/>
      <c r="D27" s="22"/>
      <c r="E27" s="21"/>
    </row>
    <row r="28" spans="1:5" x14ac:dyDescent="0.25">
      <c r="A28" s="21"/>
      <c r="B28" s="21"/>
      <c r="C28" s="21"/>
      <c r="D28" s="22"/>
      <c r="E28" s="21"/>
    </row>
    <row r="29" spans="1:5" x14ac:dyDescent="0.25">
      <c r="A29" s="21"/>
      <c r="B29" s="21"/>
      <c r="C29" s="21"/>
      <c r="D29" s="22"/>
      <c r="E29" s="21"/>
    </row>
    <row r="30" spans="1:5" x14ac:dyDescent="0.25">
      <c r="A30" s="21"/>
      <c r="B30" s="21"/>
      <c r="C30" s="21"/>
      <c r="D30" s="22"/>
      <c r="E30" s="21"/>
    </row>
    <row r="31" spans="1:5" x14ac:dyDescent="0.25">
      <c r="A31" s="21"/>
      <c r="B31" s="21"/>
      <c r="C31" s="21"/>
      <c r="D31" s="22"/>
      <c r="E31" s="21"/>
    </row>
    <row r="32" spans="1:5" x14ac:dyDescent="0.25">
      <c r="A32" s="21"/>
      <c r="B32" s="21"/>
      <c r="C32" s="21"/>
      <c r="D32" s="22"/>
      <c r="E32" s="21"/>
    </row>
    <row r="33" spans="1:5" x14ac:dyDescent="0.25">
      <c r="A33" s="21"/>
      <c r="B33" s="21"/>
      <c r="C33" s="21"/>
      <c r="D33" s="22"/>
      <c r="E33" s="21"/>
    </row>
    <row r="34" spans="1:5" x14ac:dyDescent="0.25">
      <c r="A34" s="21"/>
      <c r="B34" s="21"/>
      <c r="C34" s="21"/>
      <c r="D34" s="22"/>
      <c r="E34" s="21"/>
    </row>
    <row r="36" spans="1:5" x14ac:dyDescent="0.25">
      <c r="C36" s="15" t="s">
        <v>46</v>
      </c>
      <c r="D36" s="16">
        <f>SUM(D5:D34)</f>
        <v>29826.2</v>
      </c>
    </row>
  </sheetData>
  <autoFilter ref="A4:E34" xr:uid="{00000000-0009-0000-0000-000001000000}"/>
  <mergeCells count="2">
    <mergeCell ref="A1:E1"/>
    <mergeCell ref="A2:E2"/>
  </mergeCells>
  <dataValidations count="1">
    <dataValidation type="list" allowBlank="1" sqref="A5:A34" xr:uid="{00000000-0002-0000-0100-000000000000}">
      <formula1>"Girokonto,Tagesgeld,Festgeld,Bargeld,PayPal,Broker-Verrechnungskonto,Sonstiges"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1"/>
  <sheetViews>
    <sheetView showGridLines="0" zoomScaleNormal="100" workbookViewId="0">
      <pane ySplit="4" topLeftCell="A5" activePane="bottomLeft" state="frozen"/>
      <selection pane="bottomLeft" sqref="A1:K1"/>
    </sheetView>
  </sheetViews>
  <sheetFormatPr baseColWidth="10" defaultColWidth="8.7109375" defaultRowHeight="15" customHeight="1" x14ac:dyDescent="0.25"/>
  <cols>
    <col min="1" max="1" width="18" customWidth="1"/>
    <col min="2" max="2" width="16" customWidth="1"/>
    <col min="3" max="3" width="24" customWidth="1"/>
    <col min="4" max="4" width="16" customWidth="1"/>
    <col min="5" max="5" width="10" customWidth="1"/>
    <col min="6" max="10" width="15" customWidth="1"/>
    <col min="11" max="11" width="12" customWidth="1"/>
  </cols>
  <sheetData>
    <row r="1" spans="1:11" ht="24" customHeight="1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9.5" customHeight="1" x14ac:dyDescent="0.25">
      <c r="A2" s="5" t="s">
        <v>47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pans="1:11" ht="24" customHeight="1" x14ac:dyDescent="0.25">
      <c r="A4" s="18" t="s">
        <v>48</v>
      </c>
      <c r="B4" s="18" t="s">
        <v>49</v>
      </c>
      <c r="C4" s="18" t="s">
        <v>50</v>
      </c>
      <c r="D4" s="18" t="s">
        <v>51</v>
      </c>
      <c r="E4" s="18" t="s">
        <v>52</v>
      </c>
      <c r="F4" s="18" t="s">
        <v>53</v>
      </c>
      <c r="G4" s="18" t="s">
        <v>54</v>
      </c>
      <c r="H4" s="18" t="s">
        <v>55</v>
      </c>
      <c r="I4" s="18" t="s">
        <v>56</v>
      </c>
      <c r="J4" s="18" t="s">
        <v>57</v>
      </c>
      <c r="K4" s="18" t="s">
        <v>58</v>
      </c>
    </row>
    <row r="5" spans="1:11" x14ac:dyDescent="0.25">
      <c r="A5" s="19" t="s">
        <v>43</v>
      </c>
      <c r="B5" s="19" t="s">
        <v>59</v>
      </c>
      <c r="C5" s="21" t="s">
        <v>60</v>
      </c>
      <c r="D5" s="21" t="s">
        <v>61</v>
      </c>
      <c r="E5" s="23">
        <v>45</v>
      </c>
      <c r="F5" s="24">
        <v>102.35</v>
      </c>
      <c r="G5" s="25">
        <f t="shared" ref="G5:G29" si="0">IF(AND(E5&lt;&gt;"",F5&lt;&gt;""),E5*F5,0)</f>
        <v>4605.75</v>
      </c>
      <c r="H5" s="24">
        <v>81.2</v>
      </c>
      <c r="I5" s="25">
        <f t="shared" ref="I5:I29" si="1">IF(AND(E5&lt;&gt;"",H5&lt;&gt;""),E5*H5,0)</f>
        <v>3654</v>
      </c>
      <c r="J5" s="25">
        <f t="shared" ref="J5:J29" si="2">G5-I5</f>
        <v>951.75</v>
      </c>
      <c r="K5" s="13">
        <f t="shared" ref="K5:K29" si="3">IF(I5&gt;0,J5/I5,0)</f>
        <v>0.2604679802955665</v>
      </c>
    </row>
    <row r="6" spans="1:11" x14ac:dyDescent="0.25">
      <c r="A6" s="19" t="s">
        <v>43</v>
      </c>
      <c r="B6" s="19" t="s">
        <v>59</v>
      </c>
      <c r="C6" s="21" t="s">
        <v>62</v>
      </c>
      <c r="D6" s="21" t="s">
        <v>63</v>
      </c>
      <c r="E6" s="23">
        <v>30</v>
      </c>
      <c r="F6" s="24">
        <v>52.1</v>
      </c>
      <c r="G6" s="25">
        <f t="shared" si="0"/>
        <v>1563</v>
      </c>
      <c r="H6" s="24">
        <v>46.85</v>
      </c>
      <c r="I6" s="25">
        <f t="shared" si="1"/>
        <v>1405.5</v>
      </c>
      <c r="J6" s="25">
        <f t="shared" si="2"/>
        <v>157.5</v>
      </c>
      <c r="K6" s="13">
        <f t="shared" si="3"/>
        <v>0.11205976520811099</v>
      </c>
    </row>
    <row r="7" spans="1:11" x14ac:dyDescent="0.25">
      <c r="A7" s="19" t="s">
        <v>64</v>
      </c>
      <c r="B7" s="19" t="s">
        <v>65</v>
      </c>
      <c r="C7" s="21" t="s">
        <v>66</v>
      </c>
      <c r="D7" s="21" t="s">
        <v>67</v>
      </c>
      <c r="E7" s="23">
        <v>12</v>
      </c>
      <c r="F7" s="24">
        <v>181.4</v>
      </c>
      <c r="G7" s="25">
        <f t="shared" si="0"/>
        <v>2176.8000000000002</v>
      </c>
      <c r="H7" s="24">
        <v>154.80000000000001</v>
      </c>
      <c r="I7" s="25">
        <f t="shared" si="1"/>
        <v>1857.6000000000001</v>
      </c>
      <c r="J7" s="25">
        <f t="shared" si="2"/>
        <v>319.20000000000005</v>
      </c>
      <c r="K7" s="13">
        <f t="shared" si="3"/>
        <v>0.17183462532299743</v>
      </c>
    </row>
    <row r="8" spans="1:11" x14ac:dyDescent="0.25">
      <c r="A8" s="19" t="s">
        <v>64</v>
      </c>
      <c r="B8" s="19" t="s">
        <v>65</v>
      </c>
      <c r="C8" s="21" t="s">
        <v>68</v>
      </c>
      <c r="D8" s="21" t="s">
        <v>69</v>
      </c>
      <c r="E8" s="23">
        <v>25</v>
      </c>
      <c r="F8" s="24">
        <v>47.3</v>
      </c>
      <c r="G8" s="25">
        <f t="shared" si="0"/>
        <v>1182.5</v>
      </c>
      <c r="H8" s="24">
        <v>43.1</v>
      </c>
      <c r="I8" s="25">
        <f t="shared" si="1"/>
        <v>1077.5</v>
      </c>
      <c r="J8" s="25">
        <f t="shared" si="2"/>
        <v>105</v>
      </c>
      <c r="K8" s="13">
        <f t="shared" si="3"/>
        <v>9.7447795823665889E-2</v>
      </c>
    </row>
    <row r="9" spans="1:11" x14ac:dyDescent="0.25">
      <c r="A9" s="19" t="s">
        <v>70</v>
      </c>
      <c r="B9" s="19" t="s">
        <v>71</v>
      </c>
      <c r="C9" s="21" t="s">
        <v>72</v>
      </c>
      <c r="D9" s="21" t="s">
        <v>73</v>
      </c>
      <c r="E9" s="23">
        <v>8</v>
      </c>
      <c r="F9" s="24">
        <v>98.6</v>
      </c>
      <c r="G9" s="25">
        <f t="shared" si="0"/>
        <v>788.8</v>
      </c>
      <c r="H9" s="24">
        <v>96.2</v>
      </c>
      <c r="I9" s="25">
        <f t="shared" si="1"/>
        <v>769.6</v>
      </c>
      <c r="J9" s="25">
        <f t="shared" si="2"/>
        <v>19.199999999999932</v>
      </c>
      <c r="K9" s="13">
        <f t="shared" si="3"/>
        <v>2.4948024948024859E-2</v>
      </c>
    </row>
    <row r="10" spans="1:11" x14ac:dyDescent="0.25">
      <c r="A10" s="21"/>
      <c r="B10" s="21"/>
      <c r="C10" s="21"/>
      <c r="D10" s="21"/>
      <c r="E10" s="21"/>
      <c r="F10" s="22"/>
      <c r="G10" s="25">
        <f t="shared" si="0"/>
        <v>0</v>
      </c>
      <c r="H10" s="22"/>
      <c r="I10" s="25">
        <f t="shared" si="1"/>
        <v>0</v>
      </c>
      <c r="J10" s="25">
        <f t="shared" si="2"/>
        <v>0</v>
      </c>
      <c r="K10" s="13">
        <f t="shared" si="3"/>
        <v>0</v>
      </c>
    </row>
    <row r="11" spans="1:11" x14ac:dyDescent="0.25">
      <c r="A11" s="21"/>
      <c r="B11" s="21"/>
      <c r="C11" s="21"/>
      <c r="D11" s="21"/>
      <c r="E11" s="21"/>
      <c r="F11" s="22"/>
      <c r="G11" s="25">
        <f t="shared" si="0"/>
        <v>0</v>
      </c>
      <c r="H11" s="22"/>
      <c r="I11" s="25">
        <f t="shared" si="1"/>
        <v>0</v>
      </c>
      <c r="J11" s="25">
        <f t="shared" si="2"/>
        <v>0</v>
      </c>
      <c r="K11" s="13">
        <f t="shared" si="3"/>
        <v>0</v>
      </c>
    </row>
    <row r="12" spans="1:11" x14ac:dyDescent="0.25">
      <c r="A12" s="21"/>
      <c r="B12" s="21"/>
      <c r="C12" s="21"/>
      <c r="D12" s="21"/>
      <c r="E12" s="21"/>
      <c r="F12" s="22"/>
      <c r="G12" s="25">
        <f t="shared" si="0"/>
        <v>0</v>
      </c>
      <c r="H12" s="22"/>
      <c r="I12" s="25">
        <f t="shared" si="1"/>
        <v>0</v>
      </c>
      <c r="J12" s="25">
        <f t="shared" si="2"/>
        <v>0</v>
      </c>
      <c r="K12" s="13">
        <f t="shared" si="3"/>
        <v>0</v>
      </c>
    </row>
    <row r="13" spans="1:11" x14ac:dyDescent="0.25">
      <c r="A13" s="21"/>
      <c r="B13" s="21"/>
      <c r="C13" s="21"/>
      <c r="D13" s="21"/>
      <c r="E13" s="21"/>
      <c r="F13" s="22"/>
      <c r="G13" s="25">
        <f t="shared" si="0"/>
        <v>0</v>
      </c>
      <c r="H13" s="22"/>
      <c r="I13" s="25">
        <f t="shared" si="1"/>
        <v>0</v>
      </c>
      <c r="J13" s="25">
        <f t="shared" si="2"/>
        <v>0</v>
      </c>
      <c r="K13" s="13">
        <f t="shared" si="3"/>
        <v>0</v>
      </c>
    </row>
    <row r="14" spans="1:11" x14ac:dyDescent="0.25">
      <c r="A14" s="21"/>
      <c r="B14" s="21"/>
      <c r="C14" s="21"/>
      <c r="D14" s="21"/>
      <c r="E14" s="21"/>
      <c r="F14" s="22"/>
      <c r="G14" s="25">
        <f t="shared" si="0"/>
        <v>0</v>
      </c>
      <c r="H14" s="22"/>
      <c r="I14" s="25">
        <f t="shared" si="1"/>
        <v>0</v>
      </c>
      <c r="J14" s="25">
        <f t="shared" si="2"/>
        <v>0</v>
      </c>
      <c r="K14" s="13">
        <f t="shared" si="3"/>
        <v>0</v>
      </c>
    </row>
    <row r="15" spans="1:11" x14ac:dyDescent="0.25">
      <c r="A15" s="21"/>
      <c r="B15" s="21"/>
      <c r="C15" s="21"/>
      <c r="D15" s="21"/>
      <c r="E15" s="21"/>
      <c r="F15" s="22"/>
      <c r="G15" s="25">
        <f t="shared" si="0"/>
        <v>0</v>
      </c>
      <c r="H15" s="22"/>
      <c r="I15" s="25">
        <f t="shared" si="1"/>
        <v>0</v>
      </c>
      <c r="J15" s="25">
        <f t="shared" si="2"/>
        <v>0</v>
      </c>
      <c r="K15" s="13">
        <f t="shared" si="3"/>
        <v>0</v>
      </c>
    </row>
    <row r="16" spans="1:11" x14ac:dyDescent="0.25">
      <c r="A16" s="21"/>
      <c r="B16" s="21"/>
      <c r="C16" s="21"/>
      <c r="D16" s="21"/>
      <c r="E16" s="21"/>
      <c r="F16" s="22"/>
      <c r="G16" s="25">
        <f t="shared" si="0"/>
        <v>0</v>
      </c>
      <c r="H16" s="22"/>
      <c r="I16" s="25">
        <f t="shared" si="1"/>
        <v>0</v>
      </c>
      <c r="J16" s="25">
        <f t="shared" si="2"/>
        <v>0</v>
      </c>
      <c r="K16" s="13">
        <f t="shared" si="3"/>
        <v>0</v>
      </c>
    </row>
    <row r="17" spans="1:11" x14ac:dyDescent="0.25">
      <c r="A17" s="21"/>
      <c r="B17" s="21"/>
      <c r="C17" s="21"/>
      <c r="D17" s="21"/>
      <c r="E17" s="21"/>
      <c r="F17" s="22"/>
      <c r="G17" s="25">
        <f t="shared" si="0"/>
        <v>0</v>
      </c>
      <c r="H17" s="22"/>
      <c r="I17" s="25">
        <f t="shared" si="1"/>
        <v>0</v>
      </c>
      <c r="J17" s="25">
        <f t="shared" si="2"/>
        <v>0</v>
      </c>
      <c r="K17" s="13">
        <f t="shared" si="3"/>
        <v>0</v>
      </c>
    </row>
    <row r="18" spans="1:11" x14ac:dyDescent="0.25">
      <c r="A18" s="21"/>
      <c r="B18" s="21"/>
      <c r="C18" s="21"/>
      <c r="D18" s="21"/>
      <c r="E18" s="21"/>
      <c r="F18" s="22"/>
      <c r="G18" s="25">
        <f t="shared" si="0"/>
        <v>0</v>
      </c>
      <c r="H18" s="22"/>
      <c r="I18" s="25">
        <f t="shared" si="1"/>
        <v>0</v>
      </c>
      <c r="J18" s="25">
        <f t="shared" si="2"/>
        <v>0</v>
      </c>
      <c r="K18" s="13">
        <f t="shared" si="3"/>
        <v>0</v>
      </c>
    </row>
    <row r="19" spans="1:11" x14ac:dyDescent="0.25">
      <c r="A19" s="21"/>
      <c r="B19" s="21"/>
      <c r="C19" s="21"/>
      <c r="D19" s="21"/>
      <c r="E19" s="21"/>
      <c r="F19" s="22"/>
      <c r="G19" s="25">
        <f t="shared" si="0"/>
        <v>0</v>
      </c>
      <c r="H19" s="22"/>
      <c r="I19" s="25">
        <f t="shared" si="1"/>
        <v>0</v>
      </c>
      <c r="J19" s="25">
        <f t="shared" si="2"/>
        <v>0</v>
      </c>
      <c r="K19" s="13">
        <f t="shared" si="3"/>
        <v>0</v>
      </c>
    </row>
    <row r="20" spans="1:11" x14ac:dyDescent="0.25">
      <c r="A20" s="21"/>
      <c r="B20" s="21"/>
      <c r="C20" s="21"/>
      <c r="D20" s="21"/>
      <c r="E20" s="21"/>
      <c r="F20" s="22"/>
      <c r="G20" s="25">
        <f t="shared" si="0"/>
        <v>0</v>
      </c>
      <c r="H20" s="22"/>
      <c r="I20" s="25">
        <f t="shared" si="1"/>
        <v>0</v>
      </c>
      <c r="J20" s="25">
        <f t="shared" si="2"/>
        <v>0</v>
      </c>
      <c r="K20" s="13">
        <f t="shared" si="3"/>
        <v>0</v>
      </c>
    </row>
    <row r="21" spans="1:11" x14ac:dyDescent="0.25">
      <c r="A21" s="21"/>
      <c r="B21" s="21"/>
      <c r="C21" s="21"/>
      <c r="D21" s="21"/>
      <c r="E21" s="21"/>
      <c r="F21" s="22"/>
      <c r="G21" s="25">
        <f t="shared" si="0"/>
        <v>0</v>
      </c>
      <c r="H21" s="22"/>
      <c r="I21" s="25">
        <f t="shared" si="1"/>
        <v>0</v>
      </c>
      <c r="J21" s="25">
        <f t="shared" si="2"/>
        <v>0</v>
      </c>
      <c r="K21" s="13">
        <f t="shared" si="3"/>
        <v>0</v>
      </c>
    </row>
    <row r="22" spans="1:11" x14ac:dyDescent="0.25">
      <c r="A22" s="21"/>
      <c r="B22" s="21"/>
      <c r="C22" s="21"/>
      <c r="D22" s="21"/>
      <c r="E22" s="21"/>
      <c r="F22" s="22"/>
      <c r="G22" s="25">
        <f t="shared" si="0"/>
        <v>0</v>
      </c>
      <c r="H22" s="22"/>
      <c r="I22" s="25">
        <f t="shared" si="1"/>
        <v>0</v>
      </c>
      <c r="J22" s="25">
        <f t="shared" si="2"/>
        <v>0</v>
      </c>
      <c r="K22" s="13">
        <f t="shared" si="3"/>
        <v>0</v>
      </c>
    </row>
    <row r="23" spans="1:11" x14ac:dyDescent="0.25">
      <c r="A23" s="21"/>
      <c r="B23" s="21"/>
      <c r="C23" s="21"/>
      <c r="D23" s="21"/>
      <c r="E23" s="21"/>
      <c r="F23" s="22"/>
      <c r="G23" s="25">
        <f t="shared" si="0"/>
        <v>0</v>
      </c>
      <c r="H23" s="22"/>
      <c r="I23" s="25">
        <f t="shared" si="1"/>
        <v>0</v>
      </c>
      <c r="J23" s="25">
        <f t="shared" si="2"/>
        <v>0</v>
      </c>
      <c r="K23" s="13">
        <f t="shared" si="3"/>
        <v>0</v>
      </c>
    </row>
    <row r="24" spans="1:11" x14ac:dyDescent="0.25">
      <c r="A24" s="21"/>
      <c r="B24" s="21"/>
      <c r="C24" s="21"/>
      <c r="D24" s="21"/>
      <c r="E24" s="21"/>
      <c r="F24" s="22"/>
      <c r="G24" s="25">
        <f t="shared" si="0"/>
        <v>0</v>
      </c>
      <c r="H24" s="22"/>
      <c r="I24" s="25">
        <f t="shared" si="1"/>
        <v>0</v>
      </c>
      <c r="J24" s="25">
        <f t="shared" si="2"/>
        <v>0</v>
      </c>
      <c r="K24" s="13">
        <f t="shared" si="3"/>
        <v>0</v>
      </c>
    </row>
    <row r="25" spans="1:11" x14ac:dyDescent="0.25">
      <c r="A25" s="21"/>
      <c r="B25" s="21"/>
      <c r="C25" s="21"/>
      <c r="D25" s="21"/>
      <c r="E25" s="21"/>
      <c r="F25" s="22"/>
      <c r="G25" s="25">
        <f t="shared" si="0"/>
        <v>0</v>
      </c>
      <c r="H25" s="22"/>
      <c r="I25" s="25">
        <f t="shared" si="1"/>
        <v>0</v>
      </c>
      <c r="J25" s="25">
        <f t="shared" si="2"/>
        <v>0</v>
      </c>
      <c r="K25" s="13">
        <f t="shared" si="3"/>
        <v>0</v>
      </c>
    </row>
    <row r="26" spans="1:11" x14ac:dyDescent="0.25">
      <c r="A26" s="21"/>
      <c r="B26" s="21"/>
      <c r="C26" s="21"/>
      <c r="D26" s="21"/>
      <c r="E26" s="21"/>
      <c r="F26" s="22"/>
      <c r="G26" s="25">
        <f t="shared" si="0"/>
        <v>0</v>
      </c>
      <c r="H26" s="22"/>
      <c r="I26" s="25">
        <f t="shared" si="1"/>
        <v>0</v>
      </c>
      <c r="J26" s="25">
        <f t="shared" si="2"/>
        <v>0</v>
      </c>
      <c r="K26" s="13">
        <f t="shared" si="3"/>
        <v>0</v>
      </c>
    </row>
    <row r="27" spans="1:11" x14ac:dyDescent="0.25">
      <c r="A27" s="21"/>
      <c r="B27" s="21"/>
      <c r="C27" s="21"/>
      <c r="D27" s="21"/>
      <c r="E27" s="21"/>
      <c r="F27" s="22"/>
      <c r="G27" s="25">
        <f t="shared" si="0"/>
        <v>0</v>
      </c>
      <c r="H27" s="22"/>
      <c r="I27" s="25">
        <f t="shared" si="1"/>
        <v>0</v>
      </c>
      <c r="J27" s="25">
        <f t="shared" si="2"/>
        <v>0</v>
      </c>
      <c r="K27" s="13">
        <f t="shared" si="3"/>
        <v>0</v>
      </c>
    </row>
    <row r="28" spans="1:11" x14ac:dyDescent="0.25">
      <c r="A28" s="21"/>
      <c r="B28" s="21"/>
      <c r="C28" s="21"/>
      <c r="D28" s="21"/>
      <c r="E28" s="21"/>
      <c r="F28" s="22"/>
      <c r="G28" s="25">
        <f t="shared" si="0"/>
        <v>0</v>
      </c>
      <c r="H28" s="22"/>
      <c r="I28" s="25">
        <f t="shared" si="1"/>
        <v>0</v>
      </c>
      <c r="J28" s="25">
        <f t="shared" si="2"/>
        <v>0</v>
      </c>
      <c r="K28" s="13">
        <f t="shared" si="3"/>
        <v>0</v>
      </c>
    </row>
    <row r="29" spans="1:11" x14ac:dyDescent="0.25">
      <c r="A29" s="21"/>
      <c r="B29" s="21"/>
      <c r="C29" s="21"/>
      <c r="D29" s="21"/>
      <c r="E29" s="21"/>
      <c r="F29" s="22"/>
      <c r="G29" s="25">
        <f t="shared" si="0"/>
        <v>0</v>
      </c>
      <c r="H29" s="22"/>
      <c r="I29" s="25">
        <f t="shared" si="1"/>
        <v>0</v>
      </c>
      <c r="J29" s="25">
        <f t="shared" si="2"/>
        <v>0</v>
      </c>
      <c r="K29" s="13">
        <f t="shared" si="3"/>
        <v>0</v>
      </c>
    </row>
    <row r="31" spans="1:11" x14ac:dyDescent="0.25">
      <c r="F31" s="17" t="s">
        <v>74</v>
      </c>
      <c r="G31" s="26">
        <f>SUM(G5:G29)</f>
        <v>10316.849999999999</v>
      </c>
      <c r="I31" s="26">
        <f>SUM(I5:I29)</f>
        <v>8764.2000000000007</v>
      </c>
      <c r="J31" s="26">
        <f>SUM(J5:J29)</f>
        <v>1552.65</v>
      </c>
    </row>
  </sheetData>
  <autoFilter ref="A4:K29" xr:uid="{00000000-0009-0000-0000-000002000000}"/>
  <mergeCells count="2">
    <mergeCell ref="A1:K1"/>
    <mergeCell ref="A2:K2"/>
  </mergeCells>
  <conditionalFormatting sqref="J5:J29">
    <cfRule type="cellIs" dxfId="5" priority="2" operator="greaterThan">
      <formula>0</formula>
    </cfRule>
    <cfRule type="cellIs" dxfId="4" priority="3" operator="lessThan">
      <formula>0</formula>
    </cfRule>
  </conditionalFormatting>
  <dataValidations count="1">
    <dataValidation type="list" allowBlank="1" sqref="B5:B29" xr:uid="{00000000-0002-0000-0200-000000000000}">
      <formula1>"Aktie,ETF,Fonds,Anleihe,Sonstiges"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4" customWidth="1"/>
    <col min="2" max="2" width="20" customWidth="1"/>
    <col min="3" max="3" width="12" customWidth="1"/>
    <col min="4" max="5" width="16" customWidth="1"/>
    <col min="6" max="6" width="26" customWidth="1"/>
  </cols>
  <sheetData>
    <row r="1" spans="1:6" ht="24" customHeight="1" x14ac:dyDescent="0.25">
      <c r="A1" s="6" t="s">
        <v>11</v>
      </c>
      <c r="B1" s="6"/>
      <c r="C1" s="6"/>
      <c r="D1" s="6"/>
      <c r="E1" s="6"/>
      <c r="F1" s="6"/>
    </row>
    <row r="2" spans="1:6" ht="19.5" customHeight="1" x14ac:dyDescent="0.25">
      <c r="A2" s="5" t="s">
        <v>75</v>
      </c>
      <c r="B2" s="5"/>
      <c r="C2" s="5"/>
      <c r="D2" s="5"/>
      <c r="E2" s="5"/>
      <c r="F2" s="5"/>
    </row>
    <row r="3" spans="1:6" x14ac:dyDescent="0.25">
      <c r="A3" s="7" t="s">
        <v>76</v>
      </c>
      <c r="B3" s="20">
        <v>2155</v>
      </c>
      <c r="D3" s="27" t="s">
        <v>77</v>
      </c>
      <c r="E3" s="24">
        <v>24.8</v>
      </c>
    </row>
    <row r="6" spans="1:6" ht="24" customHeight="1" x14ac:dyDescent="0.25">
      <c r="A6" s="9" t="s">
        <v>78</v>
      </c>
      <c r="B6" s="9" t="s">
        <v>79</v>
      </c>
      <c r="C6" s="18" t="s">
        <v>80</v>
      </c>
      <c r="D6" s="18" t="s">
        <v>81</v>
      </c>
      <c r="E6" s="18" t="s">
        <v>82</v>
      </c>
      <c r="F6" s="18" t="s">
        <v>22</v>
      </c>
    </row>
    <row r="7" spans="1:6" x14ac:dyDescent="0.25">
      <c r="A7" s="19" t="s">
        <v>83</v>
      </c>
      <c r="B7" s="19" t="s">
        <v>84</v>
      </c>
      <c r="C7" s="23">
        <v>5</v>
      </c>
      <c r="D7" s="25">
        <f t="shared" ref="D7:D26" si="0">IF(A7="Gold",$B$3,IF(A7="Silber",$E$3,0))</f>
        <v>2155</v>
      </c>
      <c r="E7" s="25">
        <f t="shared" ref="E7:E26" si="1">IF(C7&lt;&gt;"",C7*D7,0)</f>
        <v>10775</v>
      </c>
      <c r="F7" s="21" t="s">
        <v>85</v>
      </c>
    </row>
    <row r="8" spans="1:6" x14ac:dyDescent="0.25">
      <c r="A8" s="19" t="s">
        <v>83</v>
      </c>
      <c r="B8" s="19" t="s">
        <v>86</v>
      </c>
      <c r="C8" s="23">
        <v>2.5</v>
      </c>
      <c r="D8" s="25">
        <f t="shared" si="0"/>
        <v>2155</v>
      </c>
      <c r="E8" s="25">
        <f t="shared" si="1"/>
        <v>5387.5</v>
      </c>
      <c r="F8" s="21" t="s">
        <v>87</v>
      </c>
    </row>
    <row r="9" spans="1:6" x14ac:dyDescent="0.25">
      <c r="A9" s="19" t="s">
        <v>88</v>
      </c>
      <c r="B9" s="19" t="s">
        <v>89</v>
      </c>
      <c r="C9" s="23">
        <v>30</v>
      </c>
      <c r="D9" s="25">
        <f t="shared" si="0"/>
        <v>24.8</v>
      </c>
      <c r="E9" s="25">
        <f t="shared" si="1"/>
        <v>744</v>
      </c>
      <c r="F9" s="21" t="s">
        <v>90</v>
      </c>
    </row>
    <row r="10" spans="1:6" x14ac:dyDescent="0.25">
      <c r="A10" s="19" t="s">
        <v>88</v>
      </c>
      <c r="B10" s="19" t="s">
        <v>36</v>
      </c>
      <c r="C10" s="23">
        <v>15</v>
      </c>
      <c r="D10" s="25">
        <f t="shared" si="0"/>
        <v>24.8</v>
      </c>
      <c r="E10" s="25">
        <f t="shared" si="1"/>
        <v>372</v>
      </c>
      <c r="F10" s="21" t="s">
        <v>91</v>
      </c>
    </row>
    <row r="11" spans="1:6" x14ac:dyDescent="0.25">
      <c r="A11" s="21"/>
      <c r="B11" s="21"/>
      <c r="C11" s="21"/>
      <c r="D11" s="25">
        <f t="shared" si="0"/>
        <v>0</v>
      </c>
      <c r="E11" s="25">
        <f t="shared" si="1"/>
        <v>0</v>
      </c>
      <c r="F11" s="21"/>
    </row>
    <row r="12" spans="1:6" x14ac:dyDescent="0.25">
      <c r="A12" s="21"/>
      <c r="B12" s="21"/>
      <c r="C12" s="21"/>
      <c r="D12" s="25">
        <f t="shared" si="0"/>
        <v>0</v>
      </c>
      <c r="E12" s="25">
        <f t="shared" si="1"/>
        <v>0</v>
      </c>
      <c r="F12" s="21"/>
    </row>
    <row r="13" spans="1:6" x14ac:dyDescent="0.25">
      <c r="A13" s="21"/>
      <c r="B13" s="21"/>
      <c r="C13" s="21"/>
      <c r="D13" s="25">
        <f t="shared" si="0"/>
        <v>0</v>
      </c>
      <c r="E13" s="25">
        <f t="shared" si="1"/>
        <v>0</v>
      </c>
      <c r="F13" s="21"/>
    </row>
    <row r="14" spans="1:6" x14ac:dyDescent="0.25">
      <c r="A14" s="21"/>
      <c r="B14" s="21"/>
      <c r="C14" s="21"/>
      <c r="D14" s="25">
        <f t="shared" si="0"/>
        <v>0</v>
      </c>
      <c r="E14" s="25">
        <f t="shared" si="1"/>
        <v>0</v>
      </c>
      <c r="F14" s="21"/>
    </row>
    <row r="15" spans="1:6" x14ac:dyDescent="0.25">
      <c r="A15" s="21"/>
      <c r="B15" s="21"/>
      <c r="C15" s="21"/>
      <c r="D15" s="25">
        <f t="shared" si="0"/>
        <v>0</v>
      </c>
      <c r="E15" s="25">
        <f t="shared" si="1"/>
        <v>0</v>
      </c>
      <c r="F15" s="21"/>
    </row>
    <row r="16" spans="1:6" x14ac:dyDescent="0.25">
      <c r="A16" s="21"/>
      <c r="B16" s="21"/>
      <c r="C16" s="21"/>
      <c r="D16" s="25">
        <f t="shared" si="0"/>
        <v>0</v>
      </c>
      <c r="E16" s="25">
        <f t="shared" si="1"/>
        <v>0</v>
      </c>
      <c r="F16" s="21"/>
    </row>
    <row r="17" spans="1:6" x14ac:dyDescent="0.25">
      <c r="A17" s="21"/>
      <c r="B17" s="21"/>
      <c r="C17" s="21"/>
      <c r="D17" s="25">
        <f t="shared" si="0"/>
        <v>0</v>
      </c>
      <c r="E17" s="25">
        <f t="shared" si="1"/>
        <v>0</v>
      </c>
      <c r="F17" s="21"/>
    </row>
    <row r="18" spans="1:6" x14ac:dyDescent="0.25">
      <c r="A18" s="21"/>
      <c r="B18" s="21"/>
      <c r="C18" s="21"/>
      <c r="D18" s="25">
        <f t="shared" si="0"/>
        <v>0</v>
      </c>
      <c r="E18" s="25">
        <f t="shared" si="1"/>
        <v>0</v>
      </c>
      <c r="F18" s="21"/>
    </row>
    <row r="19" spans="1:6" x14ac:dyDescent="0.25">
      <c r="A19" s="21"/>
      <c r="B19" s="21"/>
      <c r="C19" s="21"/>
      <c r="D19" s="25">
        <f t="shared" si="0"/>
        <v>0</v>
      </c>
      <c r="E19" s="25">
        <f t="shared" si="1"/>
        <v>0</v>
      </c>
      <c r="F19" s="21"/>
    </row>
    <row r="20" spans="1:6" x14ac:dyDescent="0.25">
      <c r="A20" s="21"/>
      <c r="B20" s="21"/>
      <c r="C20" s="21"/>
      <c r="D20" s="25">
        <f t="shared" si="0"/>
        <v>0</v>
      </c>
      <c r="E20" s="25">
        <f t="shared" si="1"/>
        <v>0</v>
      </c>
      <c r="F20" s="21"/>
    </row>
    <row r="21" spans="1:6" x14ac:dyDescent="0.25">
      <c r="A21" s="21"/>
      <c r="B21" s="21"/>
      <c r="C21" s="21"/>
      <c r="D21" s="25">
        <f t="shared" si="0"/>
        <v>0</v>
      </c>
      <c r="E21" s="25">
        <f t="shared" si="1"/>
        <v>0</v>
      </c>
      <c r="F21" s="21"/>
    </row>
    <row r="22" spans="1:6" x14ac:dyDescent="0.25">
      <c r="A22" s="21"/>
      <c r="B22" s="21"/>
      <c r="C22" s="21"/>
      <c r="D22" s="25">
        <f t="shared" si="0"/>
        <v>0</v>
      </c>
      <c r="E22" s="25">
        <f t="shared" si="1"/>
        <v>0</v>
      </c>
      <c r="F22" s="21"/>
    </row>
    <row r="23" spans="1:6" x14ac:dyDescent="0.25">
      <c r="A23" s="21"/>
      <c r="B23" s="21"/>
      <c r="C23" s="21"/>
      <c r="D23" s="25">
        <f t="shared" si="0"/>
        <v>0</v>
      </c>
      <c r="E23" s="25">
        <f t="shared" si="1"/>
        <v>0</v>
      </c>
      <c r="F23" s="21"/>
    </row>
    <row r="24" spans="1:6" x14ac:dyDescent="0.25">
      <c r="A24" s="21"/>
      <c r="B24" s="21"/>
      <c r="C24" s="21"/>
      <c r="D24" s="25">
        <f t="shared" si="0"/>
        <v>0</v>
      </c>
      <c r="E24" s="25">
        <f t="shared" si="1"/>
        <v>0</v>
      </c>
      <c r="F24" s="21"/>
    </row>
    <row r="25" spans="1:6" x14ac:dyDescent="0.25">
      <c r="A25" s="21"/>
      <c r="B25" s="21"/>
      <c r="C25" s="21"/>
      <c r="D25" s="25">
        <f t="shared" si="0"/>
        <v>0</v>
      </c>
      <c r="E25" s="25">
        <f t="shared" si="1"/>
        <v>0</v>
      </c>
      <c r="F25" s="21"/>
    </row>
    <row r="26" spans="1:6" x14ac:dyDescent="0.25">
      <c r="A26" s="21"/>
      <c r="B26" s="21"/>
      <c r="C26" s="21"/>
      <c r="D26" s="25">
        <f t="shared" si="0"/>
        <v>0</v>
      </c>
      <c r="E26" s="25">
        <f t="shared" si="1"/>
        <v>0</v>
      </c>
      <c r="F26" s="21"/>
    </row>
    <row r="28" spans="1:6" x14ac:dyDescent="0.25">
      <c r="D28" s="17" t="s">
        <v>92</v>
      </c>
      <c r="E28" s="26">
        <f>SUM(E7:E26)</f>
        <v>17278.5</v>
      </c>
    </row>
  </sheetData>
  <autoFilter ref="A6:F26" xr:uid="{00000000-0009-0000-0000-000003000000}"/>
  <mergeCells count="2">
    <mergeCell ref="A1:F1"/>
    <mergeCell ref="A2:F2"/>
  </mergeCells>
  <dataValidations count="2">
    <dataValidation type="list" allowBlank="1" sqref="A7:A26" xr:uid="{00000000-0002-0000-0300-000000000000}">
      <formula1>"Gold,Silber"</formula1>
      <formula2>0</formula2>
    </dataValidation>
    <dataValidation type="list" allowBlank="1" sqref="B7:B26" xr:uid="{00000000-0002-0000-0300-000001000000}">
      <formula1>"Tresor,Bankschließfach,Zuhause,Externer Verwahrer,Sonstiges"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1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6" customWidth="1"/>
    <col min="2" max="2" width="28" customWidth="1"/>
    <col min="3" max="7" width="16" customWidth="1"/>
    <col min="8" max="8" width="18" customWidth="1"/>
    <col min="9" max="9" width="24" customWidth="1"/>
  </cols>
  <sheetData>
    <row r="1" spans="1:9" ht="24" customHeight="1" x14ac:dyDescent="0.25">
      <c r="A1" s="6" t="s">
        <v>12</v>
      </c>
      <c r="B1" s="6"/>
      <c r="C1" s="6"/>
      <c r="D1" s="6"/>
      <c r="E1" s="6"/>
      <c r="F1" s="6"/>
      <c r="G1" s="6"/>
      <c r="H1" s="6"/>
      <c r="I1" s="6"/>
    </row>
    <row r="2" spans="1:9" ht="19.5" customHeight="1" x14ac:dyDescent="0.25">
      <c r="A2" s="5" t="s">
        <v>93</v>
      </c>
      <c r="B2" s="5"/>
      <c r="C2" s="5"/>
      <c r="D2" s="5"/>
      <c r="E2" s="5"/>
      <c r="F2" s="5"/>
      <c r="G2" s="5"/>
      <c r="H2" s="5"/>
      <c r="I2" s="5"/>
    </row>
    <row r="4" spans="1:9" ht="24" customHeight="1" x14ac:dyDescent="0.25">
      <c r="A4" s="18" t="s">
        <v>94</v>
      </c>
      <c r="B4" s="18" t="s">
        <v>95</v>
      </c>
      <c r="C4" s="18" t="s">
        <v>96</v>
      </c>
      <c r="D4" s="18" t="s">
        <v>97</v>
      </c>
      <c r="E4" s="18" t="s">
        <v>98</v>
      </c>
      <c r="F4" s="18" t="s">
        <v>99</v>
      </c>
      <c r="G4" s="18" t="s">
        <v>100</v>
      </c>
      <c r="H4" s="18" t="s">
        <v>101</v>
      </c>
      <c r="I4" s="18" t="s">
        <v>22</v>
      </c>
    </row>
    <row r="5" spans="1:9" x14ac:dyDescent="0.25">
      <c r="A5" s="19" t="s">
        <v>102</v>
      </c>
      <c r="B5" s="19" t="s">
        <v>103</v>
      </c>
      <c r="C5" s="24">
        <v>420000</v>
      </c>
      <c r="D5" s="24">
        <v>180000</v>
      </c>
      <c r="E5" s="24">
        <v>0</v>
      </c>
      <c r="F5" s="24">
        <v>40000</v>
      </c>
      <c r="G5" s="24">
        <v>0</v>
      </c>
      <c r="H5" s="28" t="s">
        <v>104</v>
      </c>
      <c r="I5" s="21"/>
    </row>
    <row r="6" spans="1:9" x14ac:dyDescent="0.25">
      <c r="A6" s="19" t="s">
        <v>105</v>
      </c>
      <c r="B6" s="19" t="s">
        <v>106</v>
      </c>
      <c r="C6" s="24">
        <v>560000</v>
      </c>
      <c r="D6" s="24">
        <v>220000</v>
      </c>
      <c r="E6" s="24">
        <v>35000</v>
      </c>
      <c r="F6" s="24">
        <v>60000</v>
      </c>
      <c r="G6" s="24">
        <v>10000</v>
      </c>
      <c r="H6" s="28" t="s">
        <v>107</v>
      </c>
      <c r="I6" s="21"/>
    </row>
    <row r="7" spans="1:9" x14ac:dyDescent="0.25">
      <c r="A7" s="21"/>
      <c r="B7" s="21"/>
      <c r="C7" s="22"/>
      <c r="D7" s="22"/>
      <c r="E7" s="22"/>
      <c r="F7" s="22"/>
      <c r="G7" s="22"/>
      <c r="H7" s="25">
        <f t="shared" ref="H7:H29" si="0">C7-D7-E7+F7+G7</f>
        <v>0</v>
      </c>
      <c r="I7" s="21"/>
    </row>
    <row r="8" spans="1:9" x14ac:dyDescent="0.25">
      <c r="A8" s="21"/>
      <c r="B8" s="21"/>
      <c r="C8" s="22"/>
      <c r="D8" s="22"/>
      <c r="E8" s="22"/>
      <c r="F8" s="22"/>
      <c r="G8" s="22"/>
      <c r="H8" s="25">
        <f t="shared" si="0"/>
        <v>0</v>
      </c>
      <c r="I8" s="21"/>
    </row>
    <row r="9" spans="1:9" x14ac:dyDescent="0.25">
      <c r="A9" s="21"/>
      <c r="B9" s="21"/>
      <c r="C9" s="22"/>
      <c r="D9" s="22"/>
      <c r="E9" s="22"/>
      <c r="F9" s="22"/>
      <c r="G9" s="22"/>
      <c r="H9" s="25">
        <f t="shared" si="0"/>
        <v>0</v>
      </c>
      <c r="I9" s="21"/>
    </row>
    <row r="10" spans="1:9" x14ac:dyDescent="0.25">
      <c r="A10" s="21"/>
      <c r="B10" s="21"/>
      <c r="C10" s="22"/>
      <c r="D10" s="22"/>
      <c r="E10" s="22"/>
      <c r="F10" s="22"/>
      <c r="G10" s="22"/>
      <c r="H10" s="25">
        <f t="shared" si="0"/>
        <v>0</v>
      </c>
      <c r="I10" s="21"/>
    </row>
    <row r="11" spans="1:9" x14ac:dyDescent="0.25">
      <c r="A11" s="21"/>
      <c r="B11" s="21"/>
      <c r="C11" s="22"/>
      <c r="D11" s="22"/>
      <c r="E11" s="22"/>
      <c r="F11" s="22"/>
      <c r="G11" s="22"/>
      <c r="H11" s="25">
        <f t="shared" si="0"/>
        <v>0</v>
      </c>
      <c r="I11" s="21"/>
    </row>
    <row r="12" spans="1:9" x14ac:dyDescent="0.25">
      <c r="A12" s="21"/>
      <c r="B12" s="21"/>
      <c r="C12" s="22"/>
      <c r="D12" s="22"/>
      <c r="E12" s="22"/>
      <c r="F12" s="22"/>
      <c r="G12" s="22"/>
      <c r="H12" s="25">
        <f t="shared" si="0"/>
        <v>0</v>
      </c>
      <c r="I12" s="21"/>
    </row>
    <row r="13" spans="1:9" x14ac:dyDescent="0.25">
      <c r="A13" s="21"/>
      <c r="B13" s="21"/>
      <c r="C13" s="22"/>
      <c r="D13" s="22"/>
      <c r="E13" s="22"/>
      <c r="F13" s="22"/>
      <c r="G13" s="22"/>
      <c r="H13" s="25">
        <f t="shared" si="0"/>
        <v>0</v>
      </c>
      <c r="I13" s="21"/>
    </row>
    <row r="14" spans="1:9" x14ac:dyDescent="0.25">
      <c r="A14" s="21"/>
      <c r="B14" s="21"/>
      <c r="C14" s="22"/>
      <c r="D14" s="22"/>
      <c r="E14" s="22"/>
      <c r="F14" s="22"/>
      <c r="G14" s="22"/>
      <c r="H14" s="25">
        <f t="shared" si="0"/>
        <v>0</v>
      </c>
      <c r="I14" s="21"/>
    </row>
    <row r="15" spans="1:9" x14ac:dyDescent="0.25">
      <c r="A15" s="21"/>
      <c r="B15" s="21"/>
      <c r="C15" s="22"/>
      <c r="D15" s="22"/>
      <c r="E15" s="22"/>
      <c r="F15" s="22"/>
      <c r="G15" s="22"/>
      <c r="H15" s="25">
        <f t="shared" si="0"/>
        <v>0</v>
      </c>
      <c r="I15" s="21"/>
    </row>
    <row r="16" spans="1:9" x14ac:dyDescent="0.25">
      <c r="A16" s="21"/>
      <c r="B16" s="21"/>
      <c r="C16" s="22"/>
      <c r="D16" s="22"/>
      <c r="E16" s="22"/>
      <c r="F16" s="22"/>
      <c r="G16" s="22"/>
      <c r="H16" s="25">
        <f t="shared" si="0"/>
        <v>0</v>
      </c>
      <c r="I16" s="21"/>
    </row>
    <row r="17" spans="1:9" x14ac:dyDescent="0.25">
      <c r="A17" s="21"/>
      <c r="B17" s="21"/>
      <c r="C17" s="22"/>
      <c r="D17" s="22"/>
      <c r="E17" s="22"/>
      <c r="F17" s="22"/>
      <c r="G17" s="22"/>
      <c r="H17" s="25">
        <f t="shared" si="0"/>
        <v>0</v>
      </c>
      <c r="I17" s="21"/>
    </row>
    <row r="18" spans="1:9" x14ac:dyDescent="0.25">
      <c r="A18" s="21"/>
      <c r="B18" s="21"/>
      <c r="C18" s="22"/>
      <c r="D18" s="22"/>
      <c r="E18" s="22"/>
      <c r="F18" s="22"/>
      <c r="G18" s="22"/>
      <c r="H18" s="25">
        <f t="shared" si="0"/>
        <v>0</v>
      </c>
      <c r="I18" s="21"/>
    </row>
    <row r="19" spans="1:9" x14ac:dyDescent="0.25">
      <c r="A19" s="21"/>
      <c r="B19" s="21"/>
      <c r="C19" s="22"/>
      <c r="D19" s="22"/>
      <c r="E19" s="22"/>
      <c r="F19" s="22"/>
      <c r="G19" s="22"/>
      <c r="H19" s="25">
        <f t="shared" si="0"/>
        <v>0</v>
      </c>
      <c r="I19" s="21"/>
    </row>
    <row r="20" spans="1:9" x14ac:dyDescent="0.25">
      <c r="A20" s="21"/>
      <c r="B20" s="21"/>
      <c r="C20" s="22"/>
      <c r="D20" s="22"/>
      <c r="E20" s="22"/>
      <c r="F20" s="22"/>
      <c r="G20" s="22"/>
      <c r="H20" s="25">
        <f t="shared" si="0"/>
        <v>0</v>
      </c>
      <c r="I20" s="21"/>
    </row>
    <row r="21" spans="1:9" x14ac:dyDescent="0.25">
      <c r="A21" s="21"/>
      <c r="B21" s="21"/>
      <c r="C21" s="22"/>
      <c r="D21" s="22"/>
      <c r="E21" s="22"/>
      <c r="F21" s="22"/>
      <c r="G21" s="22"/>
      <c r="H21" s="25">
        <f t="shared" si="0"/>
        <v>0</v>
      </c>
      <c r="I21" s="21"/>
    </row>
    <row r="22" spans="1:9" x14ac:dyDescent="0.25">
      <c r="A22" s="21"/>
      <c r="B22" s="21"/>
      <c r="C22" s="22"/>
      <c r="D22" s="22"/>
      <c r="E22" s="22"/>
      <c r="F22" s="22"/>
      <c r="G22" s="22"/>
      <c r="H22" s="25">
        <f t="shared" si="0"/>
        <v>0</v>
      </c>
      <c r="I22" s="21"/>
    </row>
    <row r="23" spans="1:9" x14ac:dyDescent="0.25">
      <c r="A23" s="21"/>
      <c r="B23" s="21"/>
      <c r="C23" s="22"/>
      <c r="D23" s="22"/>
      <c r="E23" s="22"/>
      <c r="F23" s="22"/>
      <c r="G23" s="22"/>
      <c r="H23" s="25">
        <f t="shared" si="0"/>
        <v>0</v>
      </c>
      <c r="I23" s="21"/>
    </row>
    <row r="24" spans="1:9" x14ac:dyDescent="0.25">
      <c r="A24" s="21"/>
      <c r="B24" s="21"/>
      <c r="C24" s="22"/>
      <c r="D24" s="22"/>
      <c r="E24" s="22"/>
      <c r="F24" s="22"/>
      <c r="G24" s="22"/>
      <c r="H24" s="25">
        <f t="shared" si="0"/>
        <v>0</v>
      </c>
      <c r="I24" s="21"/>
    </row>
    <row r="25" spans="1:9" x14ac:dyDescent="0.25">
      <c r="A25" s="21"/>
      <c r="B25" s="21"/>
      <c r="C25" s="22"/>
      <c r="D25" s="22"/>
      <c r="E25" s="22"/>
      <c r="F25" s="22"/>
      <c r="G25" s="22"/>
      <c r="H25" s="25">
        <f t="shared" si="0"/>
        <v>0</v>
      </c>
      <c r="I25" s="21"/>
    </row>
    <row r="26" spans="1:9" x14ac:dyDescent="0.25">
      <c r="A26" s="21"/>
      <c r="B26" s="21"/>
      <c r="C26" s="22"/>
      <c r="D26" s="22"/>
      <c r="E26" s="22"/>
      <c r="F26" s="22"/>
      <c r="G26" s="22"/>
      <c r="H26" s="25">
        <f t="shared" si="0"/>
        <v>0</v>
      </c>
      <c r="I26" s="21"/>
    </row>
    <row r="27" spans="1:9" x14ac:dyDescent="0.25">
      <c r="A27" s="21"/>
      <c r="B27" s="21"/>
      <c r="C27" s="22"/>
      <c r="D27" s="22"/>
      <c r="E27" s="22"/>
      <c r="F27" s="22"/>
      <c r="G27" s="22"/>
      <c r="H27" s="25">
        <f t="shared" si="0"/>
        <v>0</v>
      </c>
      <c r="I27" s="21"/>
    </row>
    <row r="28" spans="1:9" x14ac:dyDescent="0.25">
      <c r="A28" s="21"/>
      <c r="B28" s="21"/>
      <c r="C28" s="22"/>
      <c r="D28" s="22"/>
      <c r="E28" s="22"/>
      <c r="F28" s="22"/>
      <c r="G28" s="22"/>
      <c r="H28" s="25">
        <f t="shared" si="0"/>
        <v>0</v>
      </c>
      <c r="I28" s="21"/>
    </row>
    <row r="29" spans="1:9" x14ac:dyDescent="0.25">
      <c r="A29" s="21"/>
      <c r="B29" s="21"/>
      <c r="C29" s="22"/>
      <c r="D29" s="22"/>
      <c r="E29" s="22"/>
      <c r="F29" s="22"/>
      <c r="G29" s="22"/>
      <c r="H29" s="25">
        <f t="shared" si="0"/>
        <v>0</v>
      </c>
      <c r="I29" s="21"/>
    </row>
    <row r="31" spans="1:9" x14ac:dyDescent="0.25">
      <c r="G31" s="17" t="s">
        <v>92</v>
      </c>
      <c r="H31" s="26">
        <f>SUM(H5:H29)</f>
        <v>0</v>
      </c>
    </row>
  </sheetData>
  <autoFilter ref="A4:I29" xr:uid="{00000000-0009-0000-0000-000004000000}"/>
  <mergeCells count="2">
    <mergeCell ref="A1:I1"/>
    <mergeCell ref="A2:I2"/>
  </mergeCells>
  <dataValidations count="1">
    <dataValidation type="list" allowBlank="1" sqref="A5:A29" xr:uid="{00000000-0002-0000-0400-000000000000}">
      <formula1>"Wohnung,Haus,Grundstück,Garage,Gewerbeimmobilie,Sonstiges"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1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8" customWidth="1"/>
    <col min="2" max="2" width="14" customWidth="1"/>
    <col min="3" max="3" width="12" customWidth="1"/>
    <col min="4" max="5" width="14" customWidth="1"/>
    <col min="6" max="8" width="16" customWidth="1"/>
    <col min="9" max="9" width="12" customWidth="1"/>
    <col min="10" max="10" width="24" customWidth="1"/>
  </cols>
  <sheetData>
    <row r="1" spans="1:10" ht="24" customHeight="1" x14ac:dyDescent="0.2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0" ht="19.5" customHeight="1" x14ac:dyDescent="0.25">
      <c r="A2" s="5" t="s">
        <v>108</v>
      </c>
      <c r="B2" s="5"/>
      <c r="C2" s="5"/>
      <c r="D2" s="5"/>
      <c r="E2" s="5"/>
      <c r="F2" s="5"/>
      <c r="G2" s="5"/>
      <c r="H2" s="5"/>
      <c r="I2" s="5"/>
      <c r="J2" s="5"/>
    </row>
    <row r="4" spans="1:10" ht="24" customHeight="1" x14ac:dyDescent="0.25">
      <c r="A4" s="18" t="s">
        <v>109</v>
      </c>
      <c r="B4" s="18" t="s">
        <v>110</v>
      </c>
      <c r="C4" s="18" t="s">
        <v>111</v>
      </c>
      <c r="D4" s="18" t="s">
        <v>53</v>
      </c>
      <c r="E4" s="18" t="s">
        <v>54</v>
      </c>
      <c r="F4" s="18" t="s">
        <v>112</v>
      </c>
      <c r="G4" s="18" t="s">
        <v>56</v>
      </c>
      <c r="H4" s="18" t="s">
        <v>57</v>
      </c>
      <c r="I4" s="18" t="s">
        <v>58</v>
      </c>
      <c r="J4" s="18" t="s">
        <v>113</v>
      </c>
    </row>
    <row r="5" spans="1:10" x14ac:dyDescent="0.25">
      <c r="A5" s="19" t="s">
        <v>114</v>
      </c>
      <c r="B5" s="19" t="s">
        <v>115</v>
      </c>
      <c r="C5" s="23">
        <v>0.55000000000000004</v>
      </c>
      <c r="D5" s="24">
        <v>59800</v>
      </c>
      <c r="E5" s="25">
        <f t="shared" ref="E5:E29" si="0">IF(AND(C5&lt;&gt;"",D5&lt;&gt;""),C5*D5,0)</f>
        <v>32890</v>
      </c>
      <c r="F5" s="24">
        <v>31200</v>
      </c>
      <c r="G5" s="25">
        <f t="shared" ref="G5:G29" si="1">IF(AND(C5&lt;&gt;"",F5&lt;&gt;""),C5*F5,0)</f>
        <v>17160</v>
      </c>
      <c r="H5" s="25">
        <f t="shared" ref="H5:H29" si="2">E5-G5</f>
        <v>15730</v>
      </c>
      <c r="I5" s="13">
        <f t="shared" ref="I5:I29" si="3">IF(G5&gt;0,H5/G5,0)</f>
        <v>0.91666666666666663</v>
      </c>
      <c r="J5" s="21" t="s">
        <v>116</v>
      </c>
    </row>
    <row r="6" spans="1:10" x14ac:dyDescent="0.25">
      <c r="A6" s="19" t="s">
        <v>114</v>
      </c>
      <c r="B6" s="19" t="s">
        <v>117</v>
      </c>
      <c r="C6" s="23">
        <v>4.2</v>
      </c>
      <c r="D6" s="24">
        <v>3150</v>
      </c>
      <c r="E6" s="25">
        <f t="shared" si="0"/>
        <v>13230</v>
      </c>
      <c r="F6" s="24">
        <v>2100</v>
      </c>
      <c r="G6" s="25">
        <f t="shared" si="1"/>
        <v>8820</v>
      </c>
      <c r="H6" s="25">
        <f t="shared" si="2"/>
        <v>4410</v>
      </c>
      <c r="I6" s="13">
        <f t="shared" si="3"/>
        <v>0.5</v>
      </c>
      <c r="J6" s="21" t="s">
        <v>118</v>
      </c>
    </row>
    <row r="7" spans="1:10" x14ac:dyDescent="0.25">
      <c r="A7" s="19" t="s">
        <v>119</v>
      </c>
      <c r="B7" s="19" t="s">
        <v>120</v>
      </c>
      <c r="C7" s="23">
        <v>40</v>
      </c>
      <c r="D7" s="24">
        <v>142</v>
      </c>
      <c r="E7" s="25">
        <f t="shared" si="0"/>
        <v>5680</v>
      </c>
      <c r="F7" s="24">
        <v>98</v>
      </c>
      <c r="G7" s="25">
        <f t="shared" si="1"/>
        <v>3920</v>
      </c>
      <c r="H7" s="25">
        <f t="shared" si="2"/>
        <v>1760</v>
      </c>
      <c r="I7" s="13">
        <f t="shared" si="3"/>
        <v>0.44897959183673469</v>
      </c>
      <c r="J7" s="21" t="s">
        <v>121</v>
      </c>
    </row>
    <row r="8" spans="1:10" x14ac:dyDescent="0.25">
      <c r="A8" s="21"/>
      <c r="B8" s="21"/>
      <c r="C8" s="21"/>
      <c r="D8" s="22"/>
      <c r="E8" s="25">
        <f t="shared" si="0"/>
        <v>0</v>
      </c>
      <c r="F8" s="22"/>
      <c r="G8" s="25">
        <f t="shared" si="1"/>
        <v>0</v>
      </c>
      <c r="H8" s="25">
        <f t="shared" si="2"/>
        <v>0</v>
      </c>
      <c r="I8" s="13">
        <f t="shared" si="3"/>
        <v>0</v>
      </c>
      <c r="J8" s="21"/>
    </row>
    <row r="9" spans="1:10" x14ac:dyDescent="0.25">
      <c r="A9" s="21"/>
      <c r="B9" s="21"/>
      <c r="C9" s="21"/>
      <c r="D9" s="22"/>
      <c r="E9" s="25">
        <f t="shared" si="0"/>
        <v>0</v>
      </c>
      <c r="F9" s="22"/>
      <c r="G9" s="25">
        <f t="shared" si="1"/>
        <v>0</v>
      </c>
      <c r="H9" s="25">
        <f t="shared" si="2"/>
        <v>0</v>
      </c>
      <c r="I9" s="13">
        <f t="shared" si="3"/>
        <v>0</v>
      </c>
      <c r="J9" s="21"/>
    </row>
    <row r="10" spans="1:10" x14ac:dyDescent="0.25">
      <c r="A10" s="21"/>
      <c r="B10" s="21"/>
      <c r="C10" s="21"/>
      <c r="D10" s="22"/>
      <c r="E10" s="25">
        <f t="shared" si="0"/>
        <v>0</v>
      </c>
      <c r="F10" s="22"/>
      <c r="G10" s="25">
        <f t="shared" si="1"/>
        <v>0</v>
      </c>
      <c r="H10" s="25">
        <f t="shared" si="2"/>
        <v>0</v>
      </c>
      <c r="I10" s="13">
        <f t="shared" si="3"/>
        <v>0</v>
      </c>
      <c r="J10" s="21"/>
    </row>
    <row r="11" spans="1:10" x14ac:dyDescent="0.25">
      <c r="A11" s="21"/>
      <c r="B11" s="21"/>
      <c r="C11" s="21"/>
      <c r="D11" s="22"/>
      <c r="E11" s="25">
        <f t="shared" si="0"/>
        <v>0</v>
      </c>
      <c r="F11" s="22"/>
      <c r="G11" s="25">
        <f t="shared" si="1"/>
        <v>0</v>
      </c>
      <c r="H11" s="25">
        <f t="shared" si="2"/>
        <v>0</v>
      </c>
      <c r="I11" s="13">
        <f t="shared" si="3"/>
        <v>0</v>
      </c>
      <c r="J11" s="21"/>
    </row>
    <row r="12" spans="1:10" x14ac:dyDescent="0.25">
      <c r="A12" s="21"/>
      <c r="B12" s="21"/>
      <c r="C12" s="21"/>
      <c r="D12" s="22"/>
      <c r="E12" s="25">
        <f t="shared" si="0"/>
        <v>0</v>
      </c>
      <c r="F12" s="22"/>
      <c r="G12" s="25">
        <f t="shared" si="1"/>
        <v>0</v>
      </c>
      <c r="H12" s="25">
        <f t="shared" si="2"/>
        <v>0</v>
      </c>
      <c r="I12" s="13">
        <f t="shared" si="3"/>
        <v>0</v>
      </c>
      <c r="J12" s="21"/>
    </row>
    <row r="13" spans="1:10" x14ac:dyDescent="0.25">
      <c r="A13" s="21"/>
      <c r="B13" s="21"/>
      <c r="C13" s="21"/>
      <c r="D13" s="22"/>
      <c r="E13" s="25">
        <f t="shared" si="0"/>
        <v>0</v>
      </c>
      <c r="F13" s="22"/>
      <c r="G13" s="25">
        <f t="shared" si="1"/>
        <v>0</v>
      </c>
      <c r="H13" s="25">
        <f t="shared" si="2"/>
        <v>0</v>
      </c>
      <c r="I13" s="13">
        <f t="shared" si="3"/>
        <v>0</v>
      </c>
      <c r="J13" s="21"/>
    </row>
    <row r="14" spans="1:10" x14ac:dyDescent="0.25">
      <c r="A14" s="21"/>
      <c r="B14" s="21"/>
      <c r="C14" s="21"/>
      <c r="D14" s="22"/>
      <c r="E14" s="25">
        <f t="shared" si="0"/>
        <v>0</v>
      </c>
      <c r="F14" s="22"/>
      <c r="G14" s="25">
        <f t="shared" si="1"/>
        <v>0</v>
      </c>
      <c r="H14" s="25">
        <f t="shared" si="2"/>
        <v>0</v>
      </c>
      <c r="I14" s="13">
        <f t="shared" si="3"/>
        <v>0</v>
      </c>
      <c r="J14" s="21"/>
    </row>
    <row r="15" spans="1:10" x14ac:dyDescent="0.25">
      <c r="A15" s="21"/>
      <c r="B15" s="21"/>
      <c r="C15" s="21"/>
      <c r="D15" s="22"/>
      <c r="E15" s="25">
        <f t="shared" si="0"/>
        <v>0</v>
      </c>
      <c r="F15" s="22"/>
      <c r="G15" s="25">
        <f t="shared" si="1"/>
        <v>0</v>
      </c>
      <c r="H15" s="25">
        <f t="shared" si="2"/>
        <v>0</v>
      </c>
      <c r="I15" s="13">
        <f t="shared" si="3"/>
        <v>0</v>
      </c>
      <c r="J15" s="21"/>
    </row>
    <row r="16" spans="1:10" x14ac:dyDescent="0.25">
      <c r="A16" s="21"/>
      <c r="B16" s="21"/>
      <c r="C16" s="21"/>
      <c r="D16" s="22"/>
      <c r="E16" s="25">
        <f t="shared" si="0"/>
        <v>0</v>
      </c>
      <c r="F16" s="22"/>
      <c r="G16" s="25">
        <f t="shared" si="1"/>
        <v>0</v>
      </c>
      <c r="H16" s="25">
        <f t="shared" si="2"/>
        <v>0</v>
      </c>
      <c r="I16" s="13">
        <f t="shared" si="3"/>
        <v>0</v>
      </c>
      <c r="J16" s="21"/>
    </row>
    <row r="17" spans="1:10" x14ac:dyDescent="0.25">
      <c r="A17" s="21"/>
      <c r="B17" s="21"/>
      <c r="C17" s="21"/>
      <c r="D17" s="22"/>
      <c r="E17" s="25">
        <f t="shared" si="0"/>
        <v>0</v>
      </c>
      <c r="F17" s="22"/>
      <c r="G17" s="25">
        <f t="shared" si="1"/>
        <v>0</v>
      </c>
      <c r="H17" s="25">
        <f t="shared" si="2"/>
        <v>0</v>
      </c>
      <c r="I17" s="13">
        <f t="shared" si="3"/>
        <v>0</v>
      </c>
      <c r="J17" s="21"/>
    </row>
    <row r="18" spans="1:10" x14ac:dyDescent="0.25">
      <c r="A18" s="21"/>
      <c r="B18" s="21"/>
      <c r="C18" s="21"/>
      <c r="D18" s="22"/>
      <c r="E18" s="25">
        <f t="shared" si="0"/>
        <v>0</v>
      </c>
      <c r="F18" s="22"/>
      <c r="G18" s="25">
        <f t="shared" si="1"/>
        <v>0</v>
      </c>
      <c r="H18" s="25">
        <f t="shared" si="2"/>
        <v>0</v>
      </c>
      <c r="I18" s="13">
        <f t="shared" si="3"/>
        <v>0</v>
      </c>
      <c r="J18" s="21"/>
    </row>
    <row r="19" spans="1:10" x14ac:dyDescent="0.25">
      <c r="A19" s="21"/>
      <c r="B19" s="21"/>
      <c r="C19" s="21"/>
      <c r="D19" s="22"/>
      <c r="E19" s="25">
        <f t="shared" si="0"/>
        <v>0</v>
      </c>
      <c r="F19" s="22"/>
      <c r="G19" s="25">
        <f t="shared" si="1"/>
        <v>0</v>
      </c>
      <c r="H19" s="25">
        <f t="shared" si="2"/>
        <v>0</v>
      </c>
      <c r="I19" s="13">
        <f t="shared" si="3"/>
        <v>0</v>
      </c>
      <c r="J19" s="21"/>
    </row>
    <row r="20" spans="1:10" x14ac:dyDescent="0.25">
      <c r="A20" s="21"/>
      <c r="B20" s="21"/>
      <c r="C20" s="21"/>
      <c r="D20" s="22"/>
      <c r="E20" s="25">
        <f t="shared" si="0"/>
        <v>0</v>
      </c>
      <c r="F20" s="22"/>
      <c r="G20" s="25">
        <f t="shared" si="1"/>
        <v>0</v>
      </c>
      <c r="H20" s="25">
        <f t="shared" si="2"/>
        <v>0</v>
      </c>
      <c r="I20" s="13">
        <f t="shared" si="3"/>
        <v>0</v>
      </c>
      <c r="J20" s="21"/>
    </row>
    <row r="21" spans="1:10" x14ac:dyDescent="0.25">
      <c r="A21" s="21"/>
      <c r="B21" s="21"/>
      <c r="C21" s="21"/>
      <c r="D21" s="22"/>
      <c r="E21" s="25">
        <f t="shared" si="0"/>
        <v>0</v>
      </c>
      <c r="F21" s="22"/>
      <c r="G21" s="25">
        <f t="shared" si="1"/>
        <v>0</v>
      </c>
      <c r="H21" s="25">
        <f t="shared" si="2"/>
        <v>0</v>
      </c>
      <c r="I21" s="13">
        <f t="shared" si="3"/>
        <v>0</v>
      </c>
      <c r="J21" s="21"/>
    </row>
    <row r="22" spans="1:10" x14ac:dyDescent="0.25">
      <c r="A22" s="21"/>
      <c r="B22" s="21"/>
      <c r="C22" s="21"/>
      <c r="D22" s="22"/>
      <c r="E22" s="25">
        <f t="shared" si="0"/>
        <v>0</v>
      </c>
      <c r="F22" s="22"/>
      <c r="G22" s="25">
        <f t="shared" si="1"/>
        <v>0</v>
      </c>
      <c r="H22" s="25">
        <f t="shared" si="2"/>
        <v>0</v>
      </c>
      <c r="I22" s="13">
        <f t="shared" si="3"/>
        <v>0</v>
      </c>
      <c r="J22" s="21"/>
    </row>
    <row r="23" spans="1:10" x14ac:dyDescent="0.25">
      <c r="A23" s="21"/>
      <c r="B23" s="21"/>
      <c r="C23" s="21"/>
      <c r="D23" s="22"/>
      <c r="E23" s="25">
        <f t="shared" si="0"/>
        <v>0</v>
      </c>
      <c r="F23" s="22"/>
      <c r="G23" s="25">
        <f t="shared" si="1"/>
        <v>0</v>
      </c>
      <c r="H23" s="25">
        <f t="shared" si="2"/>
        <v>0</v>
      </c>
      <c r="I23" s="13">
        <f t="shared" si="3"/>
        <v>0</v>
      </c>
      <c r="J23" s="21"/>
    </row>
    <row r="24" spans="1:10" x14ac:dyDescent="0.25">
      <c r="A24" s="21"/>
      <c r="B24" s="21"/>
      <c r="C24" s="21"/>
      <c r="D24" s="22"/>
      <c r="E24" s="25">
        <f t="shared" si="0"/>
        <v>0</v>
      </c>
      <c r="F24" s="22"/>
      <c r="G24" s="25">
        <f t="shared" si="1"/>
        <v>0</v>
      </c>
      <c r="H24" s="25">
        <f t="shared" si="2"/>
        <v>0</v>
      </c>
      <c r="I24" s="13">
        <f t="shared" si="3"/>
        <v>0</v>
      </c>
      <c r="J24" s="21"/>
    </row>
    <row r="25" spans="1:10" x14ac:dyDescent="0.25">
      <c r="A25" s="21"/>
      <c r="B25" s="21"/>
      <c r="C25" s="21"/>
      <c r="D25" s="22"/>
      <c r="E25" s="25">
        <f t="shared" si="0"/>
        <v>0</v>
      </c>
      <c r="F25" s="22"/>
      <c r="G25" s="25">
        <f t="shared" si="1"/>
        <v>0</v>
      </c>
      <c r="H25" s="25">
        <f t="shared" si="2"/>
        <v>0</v>
      </c>
      <c r="I25" s="13">
        <f t="shared" si="3"/>
        <v>0</v>
      </c>
      <c r="J25" s="21"/>
    </row>
    <row r="26" spans="1:10" x14ac:dyDescent="0.25">
      <c r="A26" s="21"/>
      <c r="B26" s="21"/>
      <c r="C26" s="21"/>
      <c r="D26" s="22"/>
      <c r="E26" s="25">
        <f t="shared" si="0"/>
        <v>0</v>
      </c>
      <c r="F26" s="22"/>
      <c r="G26" s="25">
        <f t="shared" si="1"/>
        <v>0</v>
      </c>
      <c r="H26" s="25">
        <f t="shared" si="2"/>
        <v>0</v>
      </c>
      <c r="I26" s="13">
        <f t="shared" si="3"/>
        <v>0</v>
      </c>
      <c r="J26" s="21"/>
    </row>
    <row r="27" spans="1:10" x14ac:dyDescent="0.25">
      <c r="A27" s="21"/>
      <c r="B27" s="21"/>
      <c r="C27" s="21"/>
      <c r="D27" s="22"/>
      <c r="E27" s="25">
        <f t="shared" si="0"/>
        <v>0</v>
      </c>
      <c r="F27" s="22"/>
      <c r="G27" s="25">
        <f t="shared" si="1"/>
        <v>0</v>
      </c>
      <c r="H27" s="25">
        <f t="shared" si="2"/>
        <v>0</v>
      </c>
      <c r="I27" s="13">
        <f t="shared" si="3"/>
        <v>0</v>
      </c>
      <c r="J27" s="21"/>
    </row>
    <row r="28" spans="1:10" x14ac:dyDescent="0.25">
      <c r="A28" s="21"/>
      <c r="B28" s="21"/>
      <c r="C28" s="21"/>
      <c r="D28" s="22"/>
      <c r="E28" s="25">
        <f t="shared" si="0"/>
        <v>0</v>
      </c>
      <c r="F28" s="22"/>
      <c r="G28" s="25">
        <f t="shared" si="1"/>
        <v>0</v>
      </c>
      <c r="H28" s="25">
        <f t="shared" si="2"/>
        <v>0</v>
      </c>
      <c r="I28" s="13">
        <f t="shared" si="3"/>
        <v>0</v>
      </c>
      <c r="J28" s="21"/>
    </row>
    <row r="29" spans="1:10" x14ac:dyDescent="0.25">
      <c r="A29" s="21"/>
      <c r="B29" s="21"/>
      <c r="C29" s="21"/>
      <c r="D29" s="22"/>
      <c r="E29" s="25">
        <f t="shared" si="0"/>
        <v>0</v>
      </c>
      <c r="F29" s="22"/>
      <c r="G29" s="25">
        <f t="shared" si="1"/>
        <v>0</v>
      </c>
      <c r="H29" s="25">
        <f t="shared" si="2"/>
        <v>0</v>
      </c>
      <c r="I29" s="13">
        <f t="shared" si="3"/>
        <v>0</v>
      </c>
      <c r="J29" s="21"/>
    </row>
    <row r="31" spans="1:10" x14ac:dyDescent="0.25">
      <c r="D31" s="17" t="s">
        <v>92</v>
      </c>
      <c r="E31" s="26">
        <f>SUM(E5:E29)</f>
        <v>51800</v>
      </c>
      <c r="G31" s="26">
        <f>SUM(G5:G29)</f>
        <v>29900</v>
      </c>
      <c r="H31" s="26">
        <f>SUM(H5:H29)</f>
        <v>21900</v>
      </c>
    </row>
  </sheetData>
  <autoFilter ref="A4:J29" xr:uid="{00000000-0009-0000-0000-000005000000}"/>
  <mergeCells count="2">
    <mergeCell ref="A1:J1"/>
    <mergeCell ref="A2:J2"/>
  </mergeCells>
  <conditionalFormatting sqref="H5:H29">
    <cfRule type="cellIs" dxfId="3" priority="2" operator="greaterThan">
      <formula>0</formula>
    </cfRule>
    <cfRule type="cellIs" dxfId="2" priority="3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1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6" customWidth="1"/>
    <col min="2" max="2" width="24" customWidth="1"/>
    <col min="3" max="3" width="18" customWidth="1"/>
    <col min="4" max="4" width="10" customWidth="1"/>
    <col min="5" max="9" width="16" customWidth="1"/>
    <col min="10" max="10" width="22" customWidth="1"/>
  </cols>
  <sheetData>
    <row r="1" spans="1:10" ht="24" customHeight="1" x14ac:dyDescent="0.25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</row>
    <row r="2" spans="1:10" ht="19.5" customHeight="1" x14ac:dyDescent="0.25">
      <c r="A2" s="5" t="s">
        <v>122</v>
      </c>
      <c r="B2" s="5"/>
      <c r="C2" s="5"/>
      <c r="D2" s="5"/>
      <c r="E2" s="5"/>
      <c r="F2" s="5"/>
      <c r="G2" s="5"/>
      <c r="H2" s="5"/>
      <c r="I2" s="5"/>
      <c r="J2" s="5"/>
    </row>
    <row r="4" spans="1:10" ht="24" customHeight="1" x14ac:dyDescent="0.25">
      <c r="A4" s="18" t="s">
        <v>6</v>
      </c>
      <c r="B4" s="18" t="s">
        <v>123</v>
      </c>
      <c r="C4" s="18" t="s">
        <v>124</v>
      </c>
      <c r="D4" s="18" t="s">
        <v>111</v>
      </c>
      <c r="E4" s="18" t="s">
        <v>125</v>
      </c>
      <c r="F4" s="18" t="s">
        <v>126</v>
      </c>
      <c r="G4" s="18" t="s">
        <v>127</v>
      </c>
      <c r="H4" s="18" t="s">
        <v>56</v>
      </c>
      <c r="I4" s="18" t="s">
        <v>57</v>
      </c>
      <c r="J4" s="18" t="s">
        <v>22</v>
      </c>
    </row>
    <row r="5" spans="1:10" x14ac:dyDescent="0.25">
      <c r="A5" s="19" t="s">
        <v>128</v>
      </c>
      <c r="B5" s="19" t="s">
        <v>129</v>
      </c>
      <c r="C5" s="21" t="s">
        <v>89</v>
      </c>
      <c r="D5" s="23">
        <v>1</v>
      </c>
      <c r="E5" s="24">
        <v>6200</v>
      </c>
      <c r="F5" s="25">
        <f t="shared" ref="F5:F29" si="0">IF(AND(D5&lt;&gt;"",E5&lt;&gt;""),D5*E5,0)</f>
        <v>6200</v>
      </c>
      <c r="G5" s="24">
        <v>4800</v>
      </c>
      <c r="H5" s="25">
        <f t="shared" ref="H5:H29" si="1">IF(AND(D5&lt;&gt;"",G5&lt;&gt;""),D5*G5,0)</f>
        <v>4800</v>
      </c>
      <c r="I5" s="25">
        <f t="shared" ref="I5:I29" si="2">F5-H5</f>
        <v>1400</v>
      </c>
      <c r="J5" s="21" t="s">
        <v>130</v>
      </c>
    </row>
    <row r="6" spans="1:10" x14ac:dyDescent="0.25">
      <c r="A6" s="19" t="s">
        <v>131</v>
      </c>
      <c r="B6" s="19" t="s">
        <v>132</v>
      </c>
      <c r="C6" s="21" t="s">
        <v>133</v>
      </c>
      <c r="D6" s="23">
        <v>1</v>
      </c>
      <c r="E6" s="24">
        <v>1800</v>
      </c>
      <c r="F6" s="25">
        <f t="shared" si="0"/>
        <v>1800</v>
      </c>
      <c r="G6" s="24">
        <v>1500</v>
      </c>
      <c r="H6" s="25">
        <f t="shared" si="1"/>
        <v>1500</v>
      </c>
      <c r="I6" s="25">
        <f t="shared" si="2"/>
        <v>300</v>
      </c>
      <c r="J6" s="21"/>
    </row>
    <row r="7" spans="1:10" x14ac:dyDescent="0.25">
      <c r="A7" s="19" t="s">
        <v>134</v>
      </c>
      <c r="B7" s="19" t="s">
        <v>135</v>
      </c>
      <c r="C7" s="21" t="s">
        <v>136</v>
      </c>
      <c r="D7" s="23">
        <v>3</v>
      </c>
      <c r="E7" s="24">
        <v>420</v>
      </c>
      <c r="F7" s="25">
        <f t="shared" si="0"/>
        <v>1260</v>
      </c>
      <c r="G7" s="24">
        <v>290</v>
      </c>
      <c r="H7" s="25">
        <f t="shared" si="1"/>
        <v>870</v>
      </c>
      <c r="I7" s="25">
        <f t="shared" si="2"/>
        <v>390</v>
      </c>
      <c r="J7" s="21"/>
    </row>
    <row r="8" spans="1:10" x14ac:dyDescent="0.25">
      <c r="A8" s="19" t="s">
        <v>137</v>
      </c>
      <c r="B8" s="19" t="s">
        <v>138</v>
      </c>
      <c r="C8" s="21" t="s">
        <v>84</v>
      </c>
      <c r="D8" s="23">
        <v>1</v>
      </c>
      <c r="E8" s="24">
        <v>1400</v>
      </c>
      <c r="F8" s="25">
        <f t="shared" si="0"/>
        <v>1400</v>
      </c>
      <c r="G8" s="24">
        <v>1100</v>
      </c>
      <c r="H8" s="25">
        <f t="shared" si="1"/>
        <v>1100</v>
      </c>
      <c r="I8" s="25">
        <f t="shared" si="2"/>
        <v>300</v>
      </c>
      <c r="J8" s="21"/>
    </row>
    <row r="9" spans="1:10" x14ac:dyDescent="0.25">
      <c r="A9" s="21"/>
      <c r="B9" s="21"/>
      <c r="C9" s="21"/>
      <c r="D9" s="21"/>
      <c r="E9" s="22"/>
      <c r="F9" s="25">
        <f t="shared" si="0"/>
        <v>0</v>
      </c>
      <c r="G9" s="22"/>
      <c r="H9" s="25">
        <f t="shared" si="1"/>
        <v>0</v>
      </c>
      <c r="I9" s="25">
        <f t="shared" si="2"/>
        <v>0</v>
      </c>
      <c r="J9" s="21"/>
    </row>
    <row r="10" spans="1:10" x14ac:dyDescent="0.25">
      <c r="A10" s="21"/>
      <c r="B10" s="21"/>
      <c r="C10" s="21"/>
      <c r="D10" s="21"/>
      <c r="E10" s="22"/>
      <c r="F10" s="25">
        <f t="shared" si="0"/>
        <v>0</v>
      </c>
      <c r="G10" s="22"/>
      <c r="H10" s="25">
        <f t="shared" si="1"/>
        <v>0</v>
      </c>
      <c r="I10" s="25">
        <f t="shared" si="2"/>
        <v>0</v>
      </c>
      <c r="J10" s="21"/>
    </row>
    <row r="11" spans="1:10" x14ac:dyDescent="0.25">
      <c r="A11" s="21"/>
      <c r="B11" s="21"/>
      <c r="C11" s="21"/>
      <c r="D11" s="21"/>
      <c r="E11" s="22"/>
      <c r="F11" s="25">
        <f t="shared" si="0"/>
        <v>0</v>
      </c>
      <c r="G11" s="22"/>
      <c r="H11" s="25">
        <f t="shared" si="1"/>
        <v>0</v>
      </c>
      <c r="I11" s="25">
        <f t="shared" si="2"/>
        <v>0</v>
      </c>
      <c r="J11" s="21"/>
    </row>
    <row r="12" spans="1:10" x14ac:dyDescent="0.25">
      <c r="A12" s="21"/>
      <c r="B12" s="21"/>
      <c r="C12" s="21"/>
      <c r="D12" s="21"/>
      <c r="E12" s="22"/>
      <c r="F12" s="25">
        <f t="shared" si="0"/>
        <v>0</v>
      </c>
      <c r="G12" s="22"/>
      <c r="H12" s="25">
        <f t="shared" si="1"/>
        <v>0</v>
      </c>
      <c r="I12" s="25">
        <f t="shared" si="2"/>
        <v>0</v>
      </c>
      <c r="J12" s="21"/>
    </row>
    <row r="13" spans="1:10" x14ac:dyDescent="0.25">
      <c r="A13" s="21"/>
      <c r="B13" s="21"/>
      <c r="C13" s="21"/>
      <c r="D13" s="21"/>
      <c r="E13" s="22"/>
      <c r="F13" s="25">
        <f t="shared" si="0"/>
        <v>0</v>
      </c>
      <c r="G13" s="22"/>
      <c r="H13" s="25">
        <f t="shared" si="1"/>
        <v>0</v>
      </c>
      <c r="I13" s="25">
        <f t="shared" si="2"/>
        <v>0</v>
      </c>
      <c r="J13" s="21"/>
    </row>
    <row r="14" spans="1:10" x14ac:dyDescent="0.25">
      <c r="A14" s="21"/>
      <c r="B14" s="21"/>
      <c r="C14" s="21"/>
      <c r="D14" s="21"/>
      <c r="E14" s="22"/>
      <c r="F14" s="25">
        <f t="shared" si="0"/>
        <v>0</v>
      </c>
      <c r="G14" s="22"/>
      <c r="H14" s="25">
        <f t="shared" si="1"/>
        <v>0</v>
      </c>
      <c r="I14" s="25">
        <f t="shared" si="2"/>
        <v>0</v>
      </c>
      <c r="J14" s="21"/>
    </row>
    <row r="15" spans="1:10" x14ac:dyDescent="0.25">
      <c r="A15" s="21"/>
      <c r="B15" s="21"/>
      <c r="C15" s="21"/>
      <c r="D15" s="21"/>
      <c r="E15" s="22"/>
      <c r="F15" s="25">
        <f t="shared" si="0"/>
        <v>0</v>
      </c>
      <c r="G15" s="22"/>
      <c r="H15" s="25">
        <f t="shared" si="1"/>
        <v>0</v>
      </c>
      <c r="I15" s="25">
        <f t="shared" si="2"/>
        <v>0</v>
      </c>
      <c r="J15" s="21"/>
    </row>
    <row r="16" spans="1:10" x14ac:dyDescent="0.25">
      <c r="A16" s="21"/>
      <c r="B16" s="21"/>
      <c r="C16" s="21"/>
      <c r="D16" s="21"/>
      <c r="E16" s="22"/>
      <c r="F16" s="25">
        <f t="shared" si="0"/>
        <v>0</v>
      </c>
      <c r="G16" s="22"/>
      <c r="H16" s="25">
        <f t="shared" si="1"/>
        <v>0</v>
      </c>
      <c r="I16" s="25">
        <f t="shared" si="2"/>
        <v>0</v>
      </c>
      <c r="J16" s="21"/>
    </row>
    <row r="17" spans="1:10" x14ac:dyDescent="0.25">
      <c r="A17" s="21"/>
      <c r="B17" s="21"/>
      <c r="C17" s="21"/>
      <c r="D17" s="21"/>
      <c r="E17" s="22"/>
      <c r="F17" s="25">
        <f t="shared" si="0"/>
        <v>0</v>
      </c>
      <c r="G17" s="22"/>
      <c r="H17" s="25">
        <f t="shared" si="1"/>
        <v>0</v>
      </c>
      <c r="I17" s="25">
        <f t="shared" si="2"/>
        <v>0</v>
      </c>
      <c r="J17" s="21"/>
    </row>
    <row r="18" spans="1:10" x14ac:dyDescent="0.25">
      <c r="A18" s="21"/>
      <c r="B18" s="21"/>
      <c r="C18" s="21"/>
      <c r="D18" s="21"/>
      <c r="E18" s="22"/>
      <c r="F18" s="25">
        <f t="shared" si="0"/>
        <v>0</v>
      </c>
      <c r="G18" s="22"/>
      <c r="H18" s="25">
        <f t="shared" si="1"/>
        <v>0</v>
      </c>
      <c r="I18" s="25">
        <f t="shared" si="2"/>
        <v>0</v>
      </c>
      <c r="J18" s="21"/>
    </row>
    <row r="19" spans="1:10" x14ac:dyDescent="0.25">
      <c r="A19" s="21"/>
      <c r="B19" s="21"/>
      <c r="C19" s="21"/>
      <c r="D19" s="21"/>
      <c r="E19" s="22"/>
      <c r="F19" s="25">
        <f t="shared" si="0"/>
        <v>0</v>
      </c>
      <c r="G19" s="22"/>
      <c r="H19" s="25">
        <f t="shared" si="1"/>
        <v>0</v>
      </c>
      <c r="I19" s="25">
        <f t="shared" si="2"/>
        <v>0</v>
      </c>
      <c r="J19" s="21"/>
    </row>
    <row r="20" spans="1:10" x14ac:dyDescent="0.25">
      <c r="A20" s="21"/>
      <c r="B20" s="21"/>
      <c r="C20" s="21"/>
      <c r="D20" s="21"/>
      <c r="E20" s="22"/>
      <c r="F20" s="25">
        <f t="shared" si="0"/>
        <v>0</v>
      </c>
      <c r="G20" s="22"/>
      <c r="H20" s="25">
        <f t="shared" si="1"/>
        <v>0</v>
      </c>
      <c r="I20" s="25">
        <f t="shared" si="2"/>
        <v>0</v>
      </c>
      <c r="J20" s="21"/>
    </row>
    <row r="21" spans="1:10" x14ac:dyDescent="0.25">
      <c r="A21" s="21"/>
      <c r="B21" s="21"/>
      <c r="C21" s="21"/>
      <c r="D21" s="21"/>
      <c r="E21" s="22"/>
      <c r="F21" s="25">
        <f t="shared" si="0"/>
        <v>0</v>
      </c>
      <c r="G21" s="22"/>
      <c r="H21" s="25">
        <f t="shared" si="1"/>
        <v>0</v>
      </c>
      <c r="I21" s="25">
        <f t="shared" si="2"/>
        <v>0</v>
      </c>
      <c r="J21" s="21"/>
    </row>
    <row r="22" spans="1:10" x14ac:dyDescent="0.25">
      <c r="A22" s="21"/>
      <c r="B22" s="21"/>
      <c r="C22" s="21"/>
      <c r="D22" s="21"/>
      <c r="E22" s="22"/>
      <c r="F22" s="25">
        <f t="shared" si="0"/>
        <v>0</v>
      </c>
      <c r="G22" s="22"/>
      <c r="H22" s="25">
        <f t="shared" si="1"/>
        <v>0</v>
      </c>
      <c r="I22" s="25">
        <f t="shared" si="2"/>
        <v>0</v>
      </c>
      <c r="J22" s="21"/>
    </row>
    <row r="23" spans="1:10" x14ac:dyDescent="0.25">
      <c r="A23" s="21"/>
      <c r="B23" s="21"/>
      <c r="C23" s="21"/>
      <c r="D23" s="21"/>
      <c r="E23" s="22"/>
      <c r="F23" s="25">
        <f t="shared" si="0"/>
        <v>0</v>
      </c>
      <c r="G23" s="22"/>
      <c r="H23" s="25">
        <f t="shared" si="1"/>
        <v>0</v>
      </c>
      <c r="I23" s="25">
        <f t="shared" si="2"/>
        <v>0</v>
      </c>
      <c r="J23" s="21"/>
    </row>
    <row r="24" spans="1:10" x14ac:dyDescent="0.25">
      <c r="A24" s="21"/>
      <c r="B24" s="21"/>
      <c r="C24" s="21"/>
      <c r="D24" s="21"/>
      <c r="E24" s="22"/>
      <c r="F24" s="25">
        <f t="shared" si="0"/>
        <v>0</v>
      </c>
      <c r="G24" s="22"/>
      <c r="H24" s="25">
        <f t="shared" si="1"/>
        <v>0</v>
      </c>
      <c r="I24" s="25">
        <f t="shared" si="2"/>
        <v>0</v>
      </c>
      <c r="J24" s="21"/>
    </row>
    <row r="25" spans="1:10" x14ac:dyDescent="0.25">
      <c r="A25" s="21"/>
      <c r="B25" s="21"/>
      <c r="C25" s="21"/>
      <c r="D25" s="21"/>
      <c r="E25" s="22"/>
      <c r="F25" s="25">
        <f t="shared" si="0"/>
        <v>0</v>
      </c>
      <c r="G25" s="22"/>
      <c r="H25" s="25">
        <f t="shared" si="1"/>
        <v>0</v>
      </c>
      <c r="I25" s="25">
        <f t="shared" si="2"/>
        <v>0</v>
      </c>
      <c r="J25" s="21"/>
    </row>
    <row r="26" spans="1:10" x14ac:dyDescent="0.25">
      <c r="A26" s="21"/>
      <c r="B26" s="21"/>
      <c r="C26" s="21"/>
      <c r="D26" s="21"/>
      <c r="E26" s="22"/>
      <c r="F26" s="25">
        <f t="shared" si="0"/>
        <v>0</v>
      </c>
      <c r="G26" s="22"/>
      <c r="H26" s="25">
        <f t="shared" si="1"/>
        <v>0</v>
      </c>
      <c r="I26" s="25">
        <f t="shared" si="2"/>
        <v>0</v>
      </c>
      <c r="J26" s="21"/>
    </row>
    <row r="27" spans="1:10" x14ac:dyDescent="0.25">
      <c r="A27" s="21"/>
      <c r="B27" s="21"/>
      <c r="C27" s="21"/>
      <c r="D27" s="21"/>
      <c r="E27" s="22"/>
      <c r="F27" s="25">
        <f t="shared" si="0"/>
        <v>0</v>
      </c>
      <c r="G27" s="22"/>
      <c r="H27" s="25">
        <f t="shared" si="1"/>
        <v>0</v>
      </c>
      <c r="I27" s="25">
        <f t="shared" si="2"/>
        <v>0</v>
      </c>
      <c r="J27" s="21"/>
    </row>
    <row r="28" spans="1:10" x14ac:dyDescent="0.25">
      <c r="A28" s="21"/>
      <c r="B28" s="21"/>
      <c r="C28" s="21"/>
      <c r="D28" s="21"/>
      <c r="E28" s="22"/>
      <c r="F28" s="25">
        <f t="shared" si="0"/>
        <v>0</v>
      </c>
      <c r="G28" s="22"/>
      <c r="H28" s="25">
        <f t="shared" si="1"/>
        <v>0</v>
      </c>
      <c r="I28" s="25">
        <f t="shared" si="2"/>
        <v>0</v>
      </c>
      <c r="J28" s="21"/>
    </row>
    <row r="29" spans="1:10" x14ac:dyDescent="0.25">
      <c r="A29" s="21"/>
      <c r="B29" s="21"/>
      <c r="C29" s="21"/>
      <c r="D29" s="21"/>
      <c r="E29" s="22"/>
      <c r="F29" s="25">
        <f t="shared" si="0"/>
        <v>0</v>
      </c>
      <c r="G29" s="22"/>
      <c r="H29" s="25">
        <f t="shared" si="1"/>
        <v>0</v>
      </c>
      <c r="I29" s="25">
        <f t="shared" si="2"/>
        <v>0</v>
      </c>
      <c r="J29" s="21"/>
    </row>
    <row r="31" spans="1:10" x14ac:dyDescent="0.25">
      <c r="E31" s="17" t="s">
        <v>92</v>
      </c>
      <c r="F31" s="26">
        <f>SUM(F5:F29)</f>
        <v>10660</v>
      </c>
      <c r="H31" s="26">
        <f>SUM(H5:H29)</f>
        <v>8270</v>
      </c>
      <c r="I31" s="26">
        <f>SUM(I5:I29)</f>
        <v>2390</v>
      </c>
    </row>
  </sheetData>
  <autoFilter ref="A4:J29" xr:uid="{00000000-0009-0000-0000-000006000000}"/>
  <mergeCells count="2">
    <mergeCell ref="A1:J1"/>
    <mergeCell ref="A2:J2"/>
  </mergeCells>
  <conditionalFormatting sqref="I5:I29">
    <cfRule type="cellIs" dxfId="1" priority="2" operator="greaterThan">
      <formula>0</formula>
    </cfRule>
    <cfRule type="cellIs" dxfId="0" priority="3" operator="lessThan">
      <formula>0</formula>
    </cfRule>
  </conditionalFormatting>
  <dataValidations count="1">
    <dataValidation type="list" allowBlank="1" sqref="A5:A29" xr:uid="{00000000-0002-0000-0600-000000000000}">
      <formula1>"Uhr,Schmuck,Kunst,Sammlerstück,Whiskey,Bargeld,Sonstiges"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1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20" customWidth="1"/>
    <col min="2" max="2" width="22" customWidth="1"/>
    <col min="3" max="5" width="16" customWidth="1"/>
    <col min="6" max="6" width="22" customWidth="1"/>
    <col min="7" max="7" width="24" customWidth="1"/>
  </cols>
  <sheetData>
    <row r="1" spans="1:7" ht="24" customHeight="1" x14ac:dyDescent="0.25">
      <c r="A1" s="6" t="s">
        <v>15</v>
      </c>
      <c r="B1" s="6"/>
      <c r="C1" s="6"/>
      <c r="D1" s="6"/>
      <c r="E1" s="6"/>
      <c r="F1" s="6"/>
      <c r="G1" s="6"/>
    </row>
    <row r="2" spans="1:7" ht="19.5" customHeight="1" x14ac:dyDescent="0.25">
      <c r="A2" s="5" t="s">
        <v>139</v>
      </c>
      <c r="B2" s="5"/>
      <c r="C2" s="5"/>
      <c r="D2" s="5"/>
      <c r="E2" s="5"/>
      <c r="F2" s="5"/>
      <c r="G2" s="5"/>
    </row>
    <row r="4" spans="1:7" ht="24" customHeight="1" x14ac:dyDescent="0.25">
      <c r="A4" s="18" t="s">
        <v>19</v>
      </c>
      <c r="B4" s="18" t="s">
        <v>140</v>
      </c>
      <c r="C4" s="18" t="s">
        <v>141</v>
      </c>
      <c r="D4" s="18" t="s">
        <v>142</v>
      </c>
      <c r="E4" s="18" t="s">
        <v>143</v>
      </c>
      <c r="F4" s="18" t="s">
        <v>144</v>
      </c>
      <c r="G4" s="18" t="s">
        <v>22</v>
      </c>
    </row>
    <row r="5" spans="1:7" x14ac:dyDescent="0.25">
      <c r="A5" s="19" t="s">
        <v>32</v>
      </c>
      <c r="B5" s="19" t="s">
        <v>145</v>
      </c>
      <c r="C5" s="24">
        <v>18000</v>
      </c>
      <c r="D5" s="24">
        <v>12500</v>
      </c>
      <c r="E5" s="25">
        <f t="shared" ref="E5:E29" si="0">MAX(C5-D5,0)</f>
        <v>5500</v>
      </c>
      <c r="F5" s="25">
        <f t="shared" ref="F5:F29" si="1">-E5</f>
        <v>-5500</v>
      </c>
      <c r="G5" s="21" t="s">
        <v>146</v>
      </c>
    </row>
    <row r="6" spans="1:7" x14ac:dyDescent="0.25">
      <c r="A6" s="19" t="s">
        <v>147</v>
      </c>
      <c r="B6" s="19" t="s">
        <v>148</v>
      </c>
      <c r="C6" s="24">
        <v>12000</v>
      </c>
      <c r="D6" s="24">
        <v>7000</v>
      </c>
      <c r="E6" s="25">
        <f t="shared" si="0"/>
        <v>5000</v>
      </c>
      <c r="F6" s="25">
        <f t="shared" si="1"/>
        <v>-5000</v>
      </c>
      <c r="G6" s="21" t="s">
        <v>149</v>
      </c>
    </row>
    <row r="7" spans="1:7" x14ac:dyDescent="0.25">
      <c r="A7" s="19" t="s">
        <v>150</v>
      </c>
      <c r="B7" s="19" t="s">
        <v>151</v>
      </c>
      <c r="C7" s="24">
        <v>2200</v>
      </c>
      <c r="D7" s="24">
        <v>400</v>
      </c>
      <c r="E7" s="25">
        <f t="shared" si="0"/>
        <v>1800</v>
      </c>
      <c r="F7" s="25">
        <f t="shared" si="1"/>
        <v>-1800</v>
      </c>
      <c r="G7" s="21" t="s">
        <v>152</v>
      </c>
    </row>
    <row r="8" spans="1:7" x14ac:dyDescent="0.25">
      <c r="A8" s="21"/>
      <c r="B8" s="21"/>
      <c r="C8" s="22"/>
      <c r="D8" s="22"/>
      <c r="E8" s="25">
        <f t="shared" si="0"/>
        <v>0</v>
      </c>
      <c r="F8" s="25">
        <f t="shared" si="1"/>
        <v>0</v>
      </c>
      <c r="G8" s="21"/>
    </row>
    <row r="9" spans="1:7" x14ac:dyDescent="0.25">
      <c r="A9" s="21"/>
      <c r="B9" s="21"/>
      <c r="C9" s="22"/>
      <c r="D9" s="22"/>
      <c r="E9" s="25">
        <f t="shared" si="0"/>
        <v>0</v>
      </c>
      <c r="F9" s="25">
        <f t="shared" si="1"/>
        <v>0</v>
      </c>
      <c r="G9" s="21"/>
    </row>
    <row r="10" spans="1:7" x14ac:dyDescent="0.25">
      <c r="A10" s="21"/>
      <c r="B10" s="21"/>
      <c r="C10" s="22"/>
      <c r="D10" s="22"/>
      <c r="E10" s="25">
        <f t="shared" si="0"/>
        <v>0</v>
      </c>
      <c r="F10" s="25">
        <f t="shared" si="1"/>
        <v>0</v>
      </c>
      <c r="G10" s="21"/>
    </row>
    <row r="11" spans="1:7" x14ac:dyDescent="0.25">
      <c r="A11" s="21"/>
      <c r="B11" s="21"/>
      <c r="C11" s="22"/>
      <c r="D11" s="22"/>
      <c r="E11" s="25">
        <f t="shared" si="0"/>
        <v>0</v>
      </c>
      <c r="F11" s="25">
        <f t="shared" si="1"/>
        <v>0</v>
      </c>
      <c r="G11" s="21"/>
    </row>
    <row r="12" spans="1:7" x14ac:dyDescent="0.25">
      <c r="A12" s="21"/>
      <c r="B12" s="21"/>
      <c r="C12" s="22"/>
      <c r="D12" s="22"/>
      <c r="E12" s="25">
        <f t="shared" si="0"/>
        <v>0</v>
      </c>
      <c r="F12" s="25">
        <f t="shared" si="1"/>
        <v>0</v>
      </c>
      <c r="G12" s="21"/>
    </row>
    <row r="13" spans="1:7" x14ac:dyDescent="0.25">
      <c r="A13" s="21"/>
      <c r="B13" s="21"/>
      <c r="C13" s="22"/>
      <c r="D13" s="22"/>
      <c r="E13" s="25">
        <f t="shared" si="0"/>
        <v>0</v>
      </c>
      <c r="F13" s="25">
        <f t="shared" si="1"/>
        <v>0</v>
      </c>
      <c r="G13" s="21"/>
    </row>
    <row r="14" spans="1:7" x14ac:dyDescent="0.25">
      <c r="A14" s="21"/>
      <c r="B14" s="21"/>
      <c r="C14" s="22"/>
      <c r="D14" s="22"/>
      <c r="E14" s="25">
        <f t="shared" si="0"/>
        <v>0</v>
      </c>
      <c r="F14" s="25">
        <f t="shared" si="1"/>
        <v>0</v>
      </c>
      <c r="G14" s="21"/>
    </row>
    <row r="15" spans="1:7" x14ac:dyDescent="0.25">
      <c r="A15" s="21"/>
      <c r="B15" s="21"/>
      <c r="C15" s="22"/>
      <c r="D15" s="22"/>
      <c r="E15" s="25">
        <f t="shared" si="0"/>
        <v>0</v>
      </c>
      <c r="F15" s="25">
        <f t="shared" si="1"/>
        <v>0</v>
      </c>
      <c r="G15" s="21"/>
    </row>
    <row r="16" spans="1:7" x14ac:dyDescent="0.25">
      <c r="A16" s="21"/>
      <c r="B16" s="21"/>
      <c r="C16" s="22"/>
      <c r="D16" s="22"/>
      <c r="E16" s="25">
        <f t="shared" si="0"/>
        <v>0</v>
      </c>
      <c r="F16" s="25">
        <f t="shared" si="1"/>
        <v>0</v>
      </c>
      <c r="G16" s="21"/>
    </row>
    <row r="17" spans="1:7" x14ac:dyDescent="0.25">
      <c r="A17" s="21"/>
      <c r="B17" s="21"/>
      <c r="C17" s="22"/>
      <c r="D17" s="22"/>
      <c r="E17" s="25">
        <f t="shared" si="0"/>
        <v>0</v>
      </c>
      <c r="F17" s="25">
        <f t="shared" si="1"/>
        <v>0</v>
      </c>
      <c r="G17" s="21"/>
    </row>
    <row r="18" spans="1:7" x14ac:dyDescent="0.25">
      <c r="A18" s="21"/>
      <c r="B18" s="21"/>
      <c r="C18" s="22"/>
      <c r="D18" s="22"/>
      <c r="E18" s="25">
        <f t="shared" si="0"/>
        <v>0</v>
      </c>
      <c r="F18" s="25">
        <f t="shared" si="1"/>
        <v>0</v>
      </c>
      <c r="G18" s="21"/>
    </row>
    <row r="19" spans="1:7" x14ac:dyDescent="0.25">
      <c r="A19" s="21"/>
      <c r="B19" s="21"/>
      <c r="C19" s="22"/>
      <c r="D19" s="22"/>
      <c r="E19" s="25">
        <f t="shared" si="0"/>
        <v>0</v>
      </c>
      <c r="F19" s="25">
        <f t="shared" si="1"/>
        <v>0</v>
      </c>
      <c r="G19" s="21"/>
    </row>
    <row r="20" spans="1:7" x14ac:dyDescent="0.25">
      <c r="A20" s="21"/>
      <c r="B20" s="21"/>
      <c r="C20" s="22"/>
      <c r="D20" s="22"/>
      <c r="E20" s="25">
        <f t="shared" si="0"/>
        <v>0</v>
      </c>
      <c r="F20" s="25">
        <f t="shared" si="1"/>
        <v>0</v>
      </c>
      <c r="G20" s="21"/>
    </row>
    <row r="21" spans="1:7" x14ac:dyDescent="0.25">
      <c r="A21" s="21"/>
      <c r="B21" s="21"/>
      <c r="C21" s="22"/>
      <c r="D21" s="22"/>
      <c r="E21" s="25">
        <f t="shared" si="0"/>
        <v>0</v>
      </c>
      <c r="F21" s="25">
        <f t="shared" si="1"/>
        <v>0</v>
      </c>
      <c r="G21" s="21"/>
    </row>
    <row r="22" spans="1:7" x14ac:dyDescent="0.25">
      <c r="A22" s="21"/>
      <c r="B22" s="21"/>
      <c r="C22" s="22"/>
      <c r="D22" s="22"/>
      <c r="E22" s="25">
        <f t="shared" si="0"/>
        <v>0</v>
      </c>
      <c r="F22" s="25">
        <f t="shared" si="1"/>
        <v>0</v>
      </c>
      <c r="G22" s="21"/>
    </row>
    <row r="23" spans="1:7" x14ac:dyDescent="0.25">
      <c r="A23" s="21"/>
      <c r="B23" s="21"/>
      <c r="C23" s="22"/>
      <c r="D23" s="22"/>
      <c r="E23" s="25">
        <f t="shared" si="0"/>
        <v>0</v>
      </c>
      <c r="F23" s="25">
        <f t="shared" si="1"/>
        <v>0</v>
      </c>
      <c r="G23" s="21"/>
    </row>
    <row r="24" spans="1:7" x14ac:dyDescent="0.25">
      <c r="A24" s="21"/>
      <c r="B24" s="21"/>
      <c r="C24" s="22"/>
      <c r="D24" s="22"/>
      <c r="E24" s="25">
        <f t="shared" si="0"/>
        <v>0</v>
      </c>
      <c r="F24" s="25">
        <f t="shared" si="1"/>
        <v>0</v>
      </c>
      <c r="G24" s="21"/>
    </row>
    <row r="25" spans="1:7" x14ac:dyDescent="0.25">
      <c r="A25" s="21"/>
      <c r="B25" s="21"/>
      <c r="C25" s="22"/>
      <c r="D25" s="22"/>
      <c r="E25" s="25">
        <f t="shared" si="0"/>
        <v>0</v>
      </c>
      <c r="F25" s="25">
        <f t="shared" si="1"/>
        <v>0</v>
      </c>
      <c r="G25" s="21"/>
    </row>
    <row r="26" spans="1:7" x14ac:dyDescent="0.25">
      <c r="A26" s="21"/>
      <c r="B26" s="21"/>
      <c r="C26" s="22"/>
      <c r="D26" s="22"/>
      <c r="E26" s="25">
        <f t="shared" si="0"/>
        <v>0</v>
      </c>
      <c r="F26" s="25">
        <f t="shared" si="1"/>
        <v>0</v>
      </c>
      <c r="G26" s="21"/>
    </row>
    <row r="27" spans="1:7" x14ac:dyDescent="0.25">
      <c r="A27" s="21"/>
      <c r="B27" s="21"/>
      <c r="C27" s="22"/>
      <c r="D27" s="22"/>
      <c r="E27" s="25">
        <f t="shared" si="0"/>
        <v>0</v>
      </c>
      <c r="F27" s="25">
        <f t="shared" si="1"/>
        <v>0</v>
      </c>
      <c r="G27" s="21"/>
    </row>
    <row r="28" spans="1:7" x14ac:dyDescent="0.25">
      <c r="A28" s="21"/>
      <c r="B28" s="21"/>
      <c r="C28" s="22"/>
      <c r="D28" s="22"/>
      <c r="E28" s="25">
        <f t="shared" si="0"/>
        <v>0</v>
      </c>
      <c r="F28" s="25">
        <f t="shared" si="1"/>
        <v>0</v>
      </c>
      <c r="G28" s="21"/>
    </row>
    <row r="29" spans="1:7" x14ac:dyDescent="0.25">
      <c r="A29" s="21"/>
      <c r="B29" s="21"/>
      <c r="C29" s="22"/>
      <c r="D29" s="22"/>
      <c r="E29" s="25">
        <f t="shared" si="0"/>
        <v>0</v>
      </c>
      <c r="F29" s="25">
        <f t="shared" si="1"/>
        <v>0</v>
      </c>
      <c r="G29" s="21"/>
    </row>
    <row r="31" spans="1:7" x14ac:dyDescent="0.25">
      <c r="E31" s="17" t="s">
        <v>92</v>
      </c>
      <c r="F31" s="26">
        <f>SUM(F5:F29)</f>
        <v>-12300</v>
      </c>
    </row>
  </sheetData>
  <autoFilter ref="A4:G29" xr:uid="{00000000-0009-0000-0000-000007000000}"/>
  <mergeCells count="2">
    <mergeCell ref="A1:G1"/>
    <mergeCell ref="A2:G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Übersicht</vt:lpstr>
      <vt:lpstr>Konten</vt:lpstr>
      <vt:lpstr>Wertpapiere</vt:lpstr>
      <vt:lpstr>Edelmetalle</vt:lpstr>
      <vt:lpstr>Immobilien</vt:lpstr>
      <vt:lpstr>Krypto</vt:lpstr>
      <vt:lpstr>Sonstige Vermögenswerte</vt:lpstr>
      <vt:lpstr>Kredite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2026-03-16T07:23:34Z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2026-03-11T14:16:31Z</dcterms:created>
  <dc:creator>openpyxl</dc:creator>
  <dc:description/>
  <dc:language>en-US</dc:language>
  <cp:lastModifiedBy/>
  <dcterms:modified xsi:type="dcterms:W3CDTF">2026-03-11T14:16:31Z</dcterms:modified>
  <cp:revision>0</cp:revision>
  <dc:subject/>
  <dc:title/>
</cp:coreProperties>
</file>