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onatliche ausgaben\"/>
    </mc:Choice>
  </mc:AlternateContent>
  <xr:revisionPtr revIDLastSave="0" documentId="13_ncr:1_{25B2A4B9-8E1D-4E99-84CA-3EB29D114644}" xr6:coauthVersionLast="47" xr6:coauthVersionMax="47" xr10:uidLastSave="{00000000-0000-0000-0000-000000000000}"/>
  <bookViews>
    <workbookView xWindow="3195" yWindow="2265" windowWidth="20400" windowHeight="13470" xr2:uid="{00000000-000D-0000-FFFF-FFFF00000000}"/>
  </bookViews>
  <sheets>
    <sheet name="Mein Studienbudget" sheetId="1" r:id="rId1"/>
    <sheet name="chart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I26" i="1"/>
  <c r="J25" i="1"/>
  <c r="J24" i="1"/>
  <c r="C24" i="1"/>
  <c r="J23" i="1"/>
  <c r="J22" i="1"/>
  <c r="J21" i="1"/>
  <c r="J20" i="1"/>
  <c r="B10" i="1"/>
  <c r="B2" i="2" s="1"/>
  <c r="J26" i="1" l="1"/>
  <c r="B13" i="1" s="1"/>
  <c r="B3" i="2" s="1"/>
  <c r="B6" i="1"/>
  <c r="B7" i="1"/>
  <c r="B16" i="1"/>
</calcChain>
</file>

<file path=xl/sharedStrings.xml><?xml version="1.0" encoding="utf-8"?>
<sst xmlns="http://schemas.openxmlformats.org/spreadsheetml/2006/main" count="42" uniqueCount="36">
  <si>
    <t>Ausgegebener Prozentsatz des Einkommens</t>
  </si>
  <si>
    <t>Monatliches Nettoeinkommen</t>
  </si>
  <si>
    <t>Monatliche Nettoausgaben</t>
  </si>
  <si>
    <t>Kontostand</t>
  </si>
  <si>
    <t>Monatseinkommen</t>
  </si>
  <si>
    <t>Monatliche Ausgaben</t>
  </si>
  <si>
    <t>Semesterkosten</t>
  </si>
  <si>
    <t>Posten</t>
  </si>
  <si>
    <t>Betrag</t>
  </si>
  <si>
    <t>Pro Monat</t>
  </si>
  <si>
    <t>Festeinkommen</t>
  </si>
  <si>
    <t>Miete</t>
  </si>
  <si>
    <t>Unterrichtsgebühr</t>
  </si>
  <si>
    <t>Finanzhilfe</t>
  </si>
  <si>
    <t>Nebenkosten</t>
  </si>
  <si>
    <t>Laborgebühren</t>
  </si>
  <si>
    <t>Darlehen</t>
  </si>
  <si>
    <t>Handykosten</t>
  </si>
  <si>
    <t>Bücher</t>
  </si>
  <si>
    <t>Sonstiges Einkommen</t>
  </si>
  <si>
    <t>Lebensmittel</t>
  </si>
  <si>
    <t>Einzahlungen</t>
  </si>
  <si>
    <t>Summe</t>
  </si>
  <si>
    <t>KFZ-Kosten</t>
  </si>
  <si>
    <t>Transport</t>
  </si>
  <si>
    <t>Studienkredit</t>
  </si>
  <si>
    <t>Sonstige Gebühren</t>
  </si>
  <si>
    <t>Kreditkarten</t>
  </si>
  <si>
    <t>Versicherung</t>
  </si>
  <si>
    <t>* basierend auf einem viermonatigen Semester</t>
  </si>
  <si>
    <t>Friseur</t>
  </si>
  <si>
    <t>Unterhaltung</t>
  </si>
  <si>
    <t>Verschiedenes</t>
  </si>
  <si>
    <t>Einkommen</t>
  </si>
  <si>
    <t>Ausgaben</t>
  </si>
  <si>
    <t>MONATLICHE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</si>
</sst>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7]"/>
    <numFmt numFmtId="165" formatCode="#,##0\ [$€-407];[Red]\-#,##0\ [$€-407]"/>
  </numFmts>
  <fonts count="7" x14ac:knownFonts="1">
    <font>
      <sz val="11"/>
      <color theme="1"/>
      <name val="Calibri"/>
      <family val="2"/>
      <scheme val="minor"/>
    </font>
    <font>
      <b/>
      <sz val="40"/>
      <color rgb="FF000000"/>
      <name val="Century Gothic"/>
    </font>
    <font>
      <b/>
      <sz val="14"/>
      <color rgb="FFFFFFFF"/>
      <name val="Century Gothic"/>
    </font>
    <font>
      <sz val="28"/>
      <color rgb="FF000000"/>
      <name val="Century Gothic"/>
    </font>
    <font>
      <b/>
      <sz val="11"/>
      <color rgb="FFFFFFFF"/>
      <name val="Century Gothic"/>
    </font>
    <font>
      <sz val="11"/>
      <color rgb="FF000000"/>
      <name val="Century Gothic"/>
    </font>
    <font>
      <i/>
      <sz val="10"/>
      <color rgb="FF6B6B6B"/>
      <name val="Century Gothic"/>
    </font>
  </fonts>
  <fills count="5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2F4F5"/>
      </patternFill>
    </fill>
    <fill>
      <patternFill patternType="solid">
        <fgColor rgb="FF1F415A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1" fillId="3" borderId="1" xfId="0" applyFont="1" applyFill="1" applyBorder="1" applyAlignment="1">
      <alignment horizontal="left" vertical="center"/>
    </xf>
    <xf numFmtId="0" fontId="0" fillId="0" borderId="2" xfId="0" applyBorder="1"/>
    <xf numFmtId="165" fontId="3" fillId="0" borderId="0" xfId="0" applyNumberFormat="1" applyFont="1" applyAlignment="1">
      <alignment horizontal="left" vertical="center"/>
    </xf>
    <xf numFmtId="0" fontId="0" fillId="0" borderId="0" xfId="0"/>
    <xf numFmtId="0" fontId="2" fillId="2" borderId="0" xfId="0" applyFont="1" applyFill="1" applyAlignment="1">
      <alignment horizontal="left" vertical="center"/>
    </xf>
    <xf numFmtId="9" fontId="3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Einkommen vs Ausgaben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chartdata!$A$2:$A$3</c:f>
              <c:strCache>
                <c:ptCount val="2"/>
                <c:pt idx="0">
                  <c:v>Einkommen</c:v>
                </c:pt>
                <c:pt idx="1">
                  <c:v>Ausgaben</c:v>
                </c:pt>
              </c:strCache>
            </c:strRef>
          </c:cat>
          <c:val>
            <c:numRef>
              <c:f>chartdata!$B$2:$B$3</c:f>
              <c:numCache>
                <c:formatCode>#,##0\ [$€-407]</c:formatCode>
                <c:ptCount val="2"/>
                <c:pt idx="0">
                  <c:v>2750</c:v>
                </c:pt>
                <c:pt idx="1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6-46D4-B2BB-A727E1109BFA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EUR</a:t>
                </a:r>
              </a:p>
            </c:rich>
          </c:tx>
          <c:overlay val="1"/>
        </c:title>
        <c:numFmt formatCode="#,##0\ [$€-407]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285749</xdr:colOff>
      <xdr:row>5</xdr:row>
      <xdr:rowOff>392906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Income" displayName="MonthlyIncome" ref="B19:C24">
  <tableColumns count="2">
    <tableColumn id="1" xr3:uid="{00000000-0010-0000-0000-000001000000}" name="Posten" totalsRowLabel="Summe"/>
    <tableColumn id="2" xr3:uid="{00000000-0010-0000-0000-000002000000}" name="Betrag" totalsRowFunction="su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thlyExpenses" displayName="MonthlyExpenses" ref="E19:F31">
  <tableColumns count="2">
    <tableColumn id="1" xr3:uid="{00000000-0010-0000-0100-000001000000}" name="Posten" totalsRowLabel="Summe"/>
    <tableColumn id="2" xr3:uid="{00000000-0010-0000-0100-000002000000}" name="Betrag" totalsRowFunction="sum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mesterExpenses" displayName="SemesterExpenses" ref="H19:J26">
  <tableColumns count="3">
    <tableColumn id="1" xr3:uid="{00000000-0010-0000-0200-000001000000}" name="Posten" totalsRowLabel="Summe"/>
    <tableColumn id="2" xr3:uid="{00000000-0010-0000-0200-000002000000}" name="Betrag" totalsRowFunction="sum"/>
    <tableColumn id="3" xr3:uid="{00000000-0010-0000-0200-000003000000}" name="Pro Monat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1"/>
  <sheetViews>
    <sheetView showGridLines="0" tabSelected="1" zoomScale="80" workbookViewId="0">
      <selection activeCell="AC27" sqref="AC27"/>
    </sheetView>
  </sheetViews>
  <sheetFormatPr baseColWidth="10" defaultColWidth="9.140625" defaultRowHeight="15" x14ac:dyDescent="0.25"/>
  <cols>
    <col min="1" max="1" width="5" customWidth="1"/>
    <col min="2" max="2" width="22.5703125" customWidth="1"/>
    <col min="3" max="3" width="11.5703125" customWidth="1"/>
    <col min="4" max="4" width="4.5703125" customWidth="1"/>
    <col min="5" max="5" width="20.5703125" customWidth="1"/>
    <col min="6" max="6" width="11.5703125" customWidth="1"/>
    <col min="7" max="7" width="4.5703125" customWidth="1"/>
    <col min="8" max="8" width="20.5703125" customWidth="1"/>
    <col min="9" max="9" width="11.5703125" customWidth="1"/>
    <col min="10" max="10" width="14.140625" customWidth="1"/>
  </cols>
  <sheetData>
    <row r="2" spans="2:9" ht="30" customHeight="1" x14ac:dyDescent="0.25">
      <c r="B2" s="16" t="s">
        <v>35</v>
      </c>
      <c r="C2" s="16"/>
      <c r="D2" s="17"/>
      <c r="E2" s="18"/>
      <c r="F2" s="19"/>
      <c r="G2" s="12"/>
      <c r="H2" s="17"/>
      <c r="I2" s="18"/>
    </row>
    <row r="3" spans="2:9" ht="30" customHeight="1" x14ac:dyDescent="0.25">
      <c r="B3" s="16"/>
      <c r="C3" s="16"/>
      <c r="D3" s="17"/>
      <c r="E3" s="18"/>
      <c r="F3" s="19"/>
      <c r="G3" s="12"/>
      <c r="H3" s="17"/>
      <c r="I3" s="18"/>
    </row>
    <row r="4" spans="2:9" ht="30" customHeight="1" x14ac:dyDescent="0.25"/>
    <row r="5" spans="2:9" ht="21.95" customHeight="1" x14ac:dyDescent="0.25">
      <c r="B5" s="17" t="s">
        <v>0</v>
      </c>
      <c r="C5" s="10"/>
    </row>
    <row r="6" spans="2:9" ht="33.950000000000003" customHeight="1" x14ac:dyDescent="0.25">
      <c r="B6" s="14">
        <f>B13/B10</f>
        <v>0.68545454545454543</v>
      </c>
      <c r="C6" s="10"/>
    </row>
    <row r="7" spans="2:9" ht="15.95" customHeight="1" x14ac:dyDescent="0.25">
      <c r="B7" s="9">
        <f>IF(B13&gt;B10,B10,B13)</f>
        <v>1885</v>
      </c>
      <c r="C7" s="10"/>
    </row>
    <row r="8" spans="2:9" ht="48.75" x14ac:dyDescent="0.25">
      <c r="B8" s="1"/>
      <c r="C8" s="1"/>
    </row>
    <row r="9" spans="2:9" ht="21.95" customHeight="1" x14ac:dyDescent="0.25">
      <c r="B9" s="17" t="s">
        <v>1</v>
      </c>
      <c r="C9" s="10"/>
    </row>
    <row r="10" spans="2:9" ht="33.950000000000003" customHeight="1" x14ac:dyDescent="0.25">
      <c r="B10" s="20">
        <f>C24</f>
        <v>2750</v>
      </c>
      <c r="C10" s="10"/>
    </row>
    <row r="12" spans="2:9" ht="21.95" customHeight="1" x14ac:dyDescent="0.25">
      <c r="B12" s="13" t="s">
        <v>2</v>
      </c>
      <c r="C12" s="12"/>
    </row>
    <row r="13" spans="2:9" ht="33.950000000000003" customHeight="1" x14ac:dyDescent="0.25">
      <c r="B13" s="21">
        <f>F31+J26</f>
        <v>1885</v>
      </c>
      <c r="C13" s="12"/>
    </row>
    <row r="15" spans="2:9" ht="21.95" customHeight="1" x14ac:dyDescent="0.25">
      <c r="B15" s="13" t="s">
        <v>3</v>
      </c>
      <c r="C15" s="12"/>
    </row>
    <row r="16" spans="2:9" ht="33.950000000000003" customHeight="1" x14ac:dyDescent="0.25">
      <c r="B16" s="11">
        <f>B10-B13</f>
        <v>865</v>
      </c>
      <c r="C16" s="12"/>
    </row>
    <row r="18" spans="2:10" ht="21.95" customHeight="1" x14ac:dyDescent="0.25">
      <c r="B18" s="13" t="s">
        <v>4</v>
      </c>
      <c r="C18" s="12"/>
      <c r="E18" s="13" t="s">
        <v>5</v>
      </c>
      <c r="F18" s="12"/>
      <c r="H18" s="13" t="s">
        <v>6</v>
      </c>
      <c r="I18" s="12"/>
      <c r="J18" s="12"/>
    </row>
    <row r="19" spans="2:10" x14ac:dyDescent="0.25">
      <c r="B19" s="2" t="s">
        <v>7</v>
      </c>
      <c r="C19" s="2" t="s">
        <v>8</v>
      </c>
      <c r="E19" s="2" t="s">
        <v>7</v>
      </c>
      <c r="F19" s="2" t="s">
        <v>8</v>
      </c>
      <c r="H19" s="2" t="s">
        <v>7</v>
      </c>
      <c r="I19" s="2" t="s">
        <v>8</v>
      </c>
      <c r="J19" s="2" t="s">
        <v>9</v>
      </c>
    </row>
    <row r="20" spans="2:10" ht="16.5" x14ac:dyDescent="0.25">
      <c r="B20" s="3" t="s">
        <v>10</v>
      </c>
      <c r="C20" s="4">
        <v>1500</v>
      </c>
      <c r="E20" s="3" t="s">
        <v>11</v>
      </c>
      <c r="F20" s="4">
        <v>620</v>
      </c>
      <c r="H20" s="3" t="s">
        <v>12</v>
      </c>
      <c r="I20" s="4">
        <v>750</v>
      </c>
      <c r="J20" s="5">
        <f t="shared" ref="J20:J25" si="0">IF(I20="","",I20/4)</f>
        <v>187.5</v>
      </c>
    </row>
    <row r="21" spans="2:10" ht="16.5" x14ac:dyDescent="0.25">
      <c r="B21" s="3" t="s">
        <v>13</v>
      </c>
      <c r="C21" s="4">
        <v>500</v>
      </c>
      <c r="E21" s="3" t="s">
        <v>14</v>
      </c>
      <c r="F21" s="4">
        <v>120</v>
      </c>
      <c r="H21" s="3" t="s">
        <v>15</v>
      </c>
      <c r="I21" s="4">
        <v>250</v>
      </c>
      <c r="J21" s="5">
        <f t="shared" si="0"/>
        <v>62.5</v>
      </c>
    </row>
    <row r="22" spans="2:10" ht="16.5" x14ac:dyDescent="0.25">
      <c r="B22" s="3" t="s">
        <v>16</v>
      </c>
      <c r="C22" s="4">
        <v>500</v>
      </c>
      <c r="E22" s="3" t="s">
        <v>17</v>
      </c>
      <c r="F22" s="4">
        <v>20</v>
      </c>
      <c r="H22" s="3" t="s">
        <v>18</v>
      </c>
      <c r="I22" s="4">
        <v>500</v>
      </c>
      <c r="J22" s="5">
        <f t="shared" si="0"/>
        <v>125</v>
      </c>
    </row>
    <row r="23" spans="2:10" ht="16.5" x14ac:dyDescent="0.25">
      <c r="B23" s="3" t="s">
        <v>19</v>
      </c>
      <c r="C23" s="4">
        <v>250</v>
      </c>
      <c r="E23" s="3" t="s">
        <v>20</v>
      </c>
      <c r="F23" s="4">
        <v>280</v>
      </c>
      <c r="H23" s="3" t="s">
        <v>21</v>
      </c>
      <c r="I23" s="4">
        <v>0</v>
      </c>
      <c r="J23" s="5">
        <f t="shared" si="0"/>
        <v>0</v>
      </c>
    </row>
    <row r="24" spans="2:10" ht="16.5" x14ac:dyDescent="0.25">
      <c r="B24" s="6" t="s">
        <v>22</v>
      </c>
      <c r="C24" s="7">
        <f>SUM(C20:C23)</f>
        <v>2750</v>
      </c>
      <c r="E24" s="3" t="s">
        <v>23</v>
      </c>
      <c r="F24" s="4">
        <v>50</v>
      </c>
      <c r="H24" s="3" t="s">
        <v>24</v>
      </c>
      <c r="I24" s="4">
        <v>0</v>
      </c>
      <c r="J24" s="5">
        <f t="shared" si="0"/>
        <v>0</v>
      </c>
    </row>
    <row r="25" spans="2:10" ht="16.5" x14ac:dyDescent="0.25">
      <c r="E25" s="3" t="s">
        <v>25</v>
      </c>
      <c r="F25" s="4">
        <v>150</v>
      </c>
      <c r="H25" s="3" t="s">
        <v>26</v>
      </c>
      <c r="I25" s="4">
        <v>0</v>
      </c>
      <c r="J25" s="5">
        <f t="shared" si="0"/>
        <v>0</v>
      </c>
    </row>
    <row r="26" spans="2:10" ht="16.5" x14ac:dyDescent="0.25">
      <c r="E26" s="3" t="s">
        <v>27</v>
      </c>
      <c r="F26" s="4">
        <v>75</v>
      </c>
      <c r="H26" s="6" t="s">
        <v>22</v>
      </c>
      <c r="I26" s="7">
        <f>SUM(I20:I25)</f>
        <v>1500</v>
      </c>
      <c r="J26" s="7">
        <f>SUM(J20:J25)</f>
        <v>375</v>
      </c>
    </row>
    <row r="27" spans="2:10" ht="16.5" x14ac:dyDescent="0.25">
      <c r="E27" s="3" t="s">
        <v>28</v>
      </c>
      <c r="F27" s="4">
        <v>35</v>
      </c>
      <c r="H27" s="15" t="s">
        <v>29</v>
      </c>
      <c r="I27" s="12"/>
    </row>
    <row r="28" spans="2:10" ht="16.5" x14ac:dyDescent="0.25">
      <c r="E28" s="3" t="s">
        <v>30</v>
      </c>
      <c r="F28" s="4">
        <v>20</v>
      </c>
    </row>
    <row r="29" spans="2:10" ht="16.5" x14ac:dyDescent="0.25">
      <c r="E29" s="3" t="s">
        <v>31</v>
      </c>
      <c r="F29" s="4">
        <v>80</v>
      </c>
    </row>
    <row r="30" spans="2:10" ht="16.5" x14ac:dyDescent="0.25">
      <c r="E30" s="3" t="s">
        <v>32</v>
      </c>
      <c r="F30" s="4">
        <v>60</v>
      </c>
    </row>
    <row r="31" spans="2:10" x14ac:dyDescent="0.25">
      <c r="E31" s="6" t="s">
        <v>22</v>
      </c>
      <c r="F31" s="7">
        <f>SUM(F20:F30)</f>
        <v>1510</v>
      </c>
    </row>
  </sheetData>
  <mergeCells count="14">
    <mergeCell ref="H27:I27"/>
    <mergeCell ref="B2:I3"/>
    <mergeCell ref="B15:C15"/>
    <mergeCell ref="B18:C18"/>
    <mergeCell ref="B10:C10"/>
    <mergeCell ref="E18:F18"/>
    <mergeCell ref="B9:C9"/>
    <mergeCell ref="B5:C5"/>
    <mergeCell ref="B13:C13"/>
    <mergeCell ref="B7:C7"/>
    <mergeCell ref="B16:C16"/>
    <mergeCell ref="B12:C12"/>
    <mergeCell ref="B6:C6"/>
    <mergeCell ref="H18:J18"/>
  </mergeCells>
  <conditionalFormatting sqref="B7">
    <cfRule type="dataBar" priority="1">
      <dataBar showValue="0">
        <cfvo type="num" val="0"/>
        <cfvo type="formula" val="$B$10"/>
        <color rgb="FF1F415A"/>
      </dataBar>
    </cfRule>
  </conditionalFormatting>
  <pageMargins left="0.75" right="0.75" top="1" bottom="1" header="0.5" footer="0.5"/>
  <pageSetup orientation="landscape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/>
  </sheetViews>
  <sheetFormatPr baseColWidth="10" defaultColWidth="9.140625" defaultRowHeight="15" x14ac:dyDescent="0.25"/>
  <sheetData>
    <row r="2" spans="1:2" x14ac:dyDescent="0.25">
      <c r="A2" t="s">
        <v>33</v>
      </c>
      <c r="B2" s="8">
        <f>'Mein Studienbudget'!B10</f>
        <v>2750</v>
      </c>
    </row>
    <row r="3" spans="1:2" x14ac:dyDescent="0.25">
      <c r="A3" t="s">
        <v>34</v>
      </c>
      <c r="B3" s="8">
        <f>'Mein Studienbudget'!B13</f>
        <v>1885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Mein Studienbudget</vt:lpstr>
      <vt:lpstr>chartdata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2026-02-23T06:37:26Z</dcterms:created>
  <dcterms:modified xsi:type="dcterms:W3CDTF">2026-02-23T07:33:32Z</dcterms:modified>
</cp:coreProperties>
</file>