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monatliche ausgaben\"/>
    </mc:Choice>
  </mc:AlternateContent>
  <xr:revisionPtr revIDLastSave="0" documentId="8_{43680294-3697-47C8-AAF8-F9F4F0554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ANTLICHE AUSGABEN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I26" i="1"/>
  <c r="J25" i="1"/>
  <c r="J24" i="1"/>
  <c r="C24" i="1"/>
  <c r="J23" i="1"/>
  <c r="J22" i="1"/>
  <c r="J21" i="1"/>
  <c r="J20" i="1"/>
  <c r="J26" i="1" s="1"/>
  <c r="B10" i="1"/>
  <c r="B13" i="1" l="1"/>
  <c r="B16" i="1" s="1"/>
  <c r="B7" i="1"/>
  <c r="B6" i="1" l="1"/>
</calcChain>
</file>

<file path=xl/sharedStrings.xml><?xml version="1.0" encoding="utf-8"?>
<sst xmlns="http://schemas.openxmlformats.org/spreadsheetml/2006/main" count="40" uniqueCount="34">
  <si>
    <t>Ausgegebener Prozentsatz des Einkommens</t>
  </si>
  <si>
    <t>Monatliches Nettoeinkommen</t>
  </si>
  <si>
    <t>Monatliche Nettoausgaben</t>
  </si>
  <si>
    <t>Kontostand</t>
  </si>
  <si>
    <t>Monatseinkommen</t>
  </si>
  <si>
    <t>Monatliche Ausgaben</t>
  </si>
  <si>
    <t>Semesterkosten</t>
  </si>
  <si>
    <t>Posten</t>
  </si>
  <si>
    <t>Betrag</t>
  </si>
  <si>
    <t>Pro Monat</t>
  </si>
  <si>
    <t>Festeinkommen</t>
  </si>
  <si>
    <t>Miete</t>
  </si>
  <si>
    <t>Unterrichtsgebühr</t>
  </si>
  <si>
    <t>Finanzhilfe</t>
  </si>
  <si>
    <t>Nebenkosten</t>
  </si>
  <si>
    <t>Laborgebühren</t>
  </si>
  <si>
    <t>Darlehen</t>
  </si>
  <si>
    <t>Handykosten</t>
  </si>
  <si>
    <t>Bücher</t>
  </si>
  <si>
    <t>Sonstiges Einkommen</t>
  </si>
  <si>
    <t>Lebensmittel</t>
  </si>
  <si>
    <t>Einzahlungen</t>
  </si>
  <si>
    <t>Summe</t>
  </si>
  <si>
    <t>KFZ-Kosten</t>
  </si>
  <si>
    <t>Transport</t>
  </si>
  <si>
    <t>Studienkredit</t>
  </si>
  <si>
    <t>Sonstige Gebühren</t>
  </si>
  <si>
    <t>Kreditkarten</t>
  </si>
  <si>
    <t>Versicherung</t>
  </si>
  <si>
    <t>* basierend auf einem viermonatigen Semester</t>
  </si>
  <si>
    <t>Friseur</t>
  </si>
  <si>
    <t>Unterhaltung</t>
  </si>
  <si>
    <t>Verschiedenes</t>
  </si>
  <si>
    <t>MONANTLICHE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</si>
</sst>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,##0\ [$€-407];[Red]\-#,##0\ [$€-407]"/>
  </numFmts>
  <fonts count="7" x14ac:knownFonts="1">
    <font>
      <sz val="11"/>
      <color theme="1"/>
      <name val="Calibri"/>
      <family val="2"/>
      <scheme val="minor"/>
    </font>
    <font>
      <b/>
      <sz val="40"/>
      <color rgb="FFFFFFFF"/>
      <name val="Calibri"/>
      <family val="2"/>
    </font>
    <font>
      <b/>
      <sz val="14"/>
      <color rgb="FFFFFFFF"/>
      <name val="Calibri"/>
      <family val="2"/>
    </font>
    <font>
      <b/>
      <sz val="28"/>
      <color rgb="FF000000"/>
      <name val="Calibri"/>
      <family val="2"/>
    </font>
    <font>
      <b/>
      <sz val="13"/>
      <color rgb="FFFFFFFF"/>
      <name val="Calibri"/>
      <family val="2"/>
    </font>
    <font>
      <b/>
      <sz val="11"/>
      <color rgb="FFFFFFFF"/>
      <name val="Calibri"/>
      <family val="2"/>
    </font>
    <font>
      <i/>
      <sz val="10"/>
      <color rgb="FF40404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</fills>
  <borders count="4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/>
    <xf numFmtId="165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6" fillId="0" borderId="0" xfId="0" applyFont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r>
              <a:rPr lang="es-ES"/>
              <a:t>Ausgaben in diesem Monat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spPr>
            <a:ln/>
          </c:spPr>
          <c:cat>
            <c:strRef>
              <c:f>'MONANTLICHE AUSGABEN'!$E$20:$E$30</c:f>
              <c:strCache>
                <c:ptCount val="11"/>
                <c:pt idx="0">
                  <c:v>Miete</c:v>
                </c:pt>
                <c:pt idx="1">
                  <c:v>Nebenkosten</c:v>
                </c:pt>
                <c:pt idx="2">
                  <c:v>Handykosten</c:v>
                </c:pt>
                <c:pt idx="3">
                  <c:v>Lebensmittel</c:v>
                </c:pt>
                <c:pt idx="4">
                  <c:v>KFZ-Kosten</c:v>
                </c:pt>
                <c:pt idx="5">
                  <c:v>Studienkredit</c:v>
                </c:pt>
                <c:pt idx="6">
                  <c:v>Kreditkarten</c:v>
                </c:pt>
                <c:pt idx="7">
                  <c:v>Versicherung</c:v>
                </c:pt>
                <c:pt idx="8">
                  <c:v>Friseur</c:v>
                </c:pt>
                <c:pt idx="9">
                  <c:v>Unterhaltung</c:v>
                </c:pt>
                <c:pt idx="10">
                  <c:v>Verschiedenes</c:v>
                </c:pt>
              </c:strCache>
            </c:strRef>
          </c:cat>
          <c:val>
            <c:numRef>
              <c:f>'MONANTLICHE AUSGABEN'!$F$20:$F$30</c:f>
              <c:numCache>
                <c:formatCode>#,##0\ [$€-407];[Red]\-#,##0\ [$€-407]</c:formatCode>
                <c:ptCount val="11"/>
                <c:pt idx="0">
                  <c:v>420</c:v>
                </c:pt>
                <c:pt idx="1">
                  <c:v>80</c:v>
                </c:pt>
                <c:pt idx="2">
                  <c:v>20</c:v>
                </c:pt>
                <c:pt idx="3">
                  <c:v>220</c:v>
                </c:pt>
                <c:pt idx="4">
                  <c:v>0</c:v>
                </c:pt>
                <c:pt idx="5">
                  <c:v>70</c:v>
                </c:pt>
                <c:pt idx="6">
                  <c:v>25</c:v>
                </c:pt>
                <c:pt idx="7">
                  <c:v>30</c:v>
                </c:pt>
                <c:pt idx="8">
                  <c:v>15</c:v>
                </c:pt>
                <c:pt idx="9">
                  <c:v>60</c:v>
                </c:pt>
                <c:pt idx="1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B-46E7-BA79-E9E336E50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</c:plotArea>
    <c:legend>
      <c:legendPos val="r"/>
      <c:overlay val="1"/>
    </c:legend>
    <c:plotVisOnly val="1"/>
    <c:dispBlanksAs val="zero"/>
    <c:showDLblsOverMax val="1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r>
              <a:rPr lang="es-ES"/>
              <a:t>Semesterkosten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1F415A"/>
            </a:solidFill>
            <a:ln>
              <a:solidFill>
                <a:srgbClr val="1F415A"/>
              </a:solidFill>
            </a:ln>
          </c:spPr>
          <c:invertIfNegative val="1"/>
          <c:cat>
            <c:strRef>
              <c:f>'MONANTLICHE AUSGABEN'!$H$20:$H$25</c:f>
              <c:strCache>
                <c:ptCount val="6"/>
                <c:pt idx="0">
                  <c:v>Unterrichtsgebühr</c:v>
                </c:pt>
                <c:pt idx="1">
                  <c:v>Laborgebühren</c:v>
                </c:pt>
                <c:pt idx="2">
                  <c:v>Bücher</c:v>
                </c:pt>
                <c:pt idx="3">
                  <c:v>Einzahlungen</c:v>
                </c:pt>
                <c:pt idx="4">
                  <c:v>Transport</c:v>
                </c:pt>
                <c:pt idx="5">
                  <c:v>Sonstige Gebühren</c:v>
                </c:pt>
              </c:strCache>
            </c:strRef>
          </c:cat>
          <c:val>
            <c:numRef>
              <c:f>'MONANTLICHE AUSGABEN'!$I$20:$I$25</c:f>
              <c:numCache>
                <c:formatCode>#,##0\ [$€-407];[Red]\-#,##0\ [$€-407]</c:formatCode>
                <c:ptCount val="6"/>
                <c:pt idx="0">
                  <c:v>500</c:v>
                </c:pt>
                <c:pt idx="1">
                  <c:v>120</c:v>
                </c:pt>
                <c:pt idx="2">
                  <c:v>180</c:v>
                </c:pt>
                <c:pt idx="3">
                  <c:v>0</c:v>
                </c:pt>
                <c:pt idx="4">
                  <c:v>160</c:v>
                </c:pt>
                <c:pt idx="5">
                  <c:v>90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1F415A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F21-4468-9353-4C8AA83A7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#,##0\ [$€-407];[Red]\-#,##0\ [$€-407]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zero"/>
    <c:showDLblsOverMax val="1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66676</xdr:rowOff>
    </xdr:from>
    <xdr:to>
      <xdr:col>9</xdr:col>
      <xdr:colOff>904875</xdr:colOff>
      <xdr:row>8</xdr:row>
      <xdr:rowOff>38100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304799</xdr:colOff>
      <xdr:row>8</xdr:row>
      <xdr:rowOff>104775</xdr:rowOff>
    </xdr:from>
    <xdr:to>
      <xdr:col>9</xdr:col>
      <xdr:colOff>942974</xdr:colOff>
      <xdr:row>16</xdr:row>
      <xdr:rowOff>95250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thlyIncome" displayName="MonthlyIncome" ref="B19:C24">
  <autoFilter ref="B19:C24" xr:uid="{00000000-0009-0000-0100-000001000000}"/>
  <tableColumns count="2">
    <tableColumn id="2" xr3:uid="{00000000-0010-0000-0000-000002000000}" name="Posten"/>
    <tableColumn id="3" xr3:uid="{00000000-0010-0000-0000-000003000000}" name="Betrag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onthlyExpenses" displayName="MonthlyExpenses" ref="E19:F31">
  <autoFilter ref="E19:F31" xr:uid="{00000000-0009-0000-0100-000002000000}"/>
  <tableColumns count="2">
    <tableColumn id="5" xr3:uid="{00000000-0010-0000-0100-000005000000}" name="Posten"/>
    <tableColumn id="6" xr3:uid="{00000000-0010-0000-0100-000006000000}" name="Betrag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emesterExpenses" displayName="SemesterExpenses" ref="H19:J26">
  <autoFilter ref="H19:J26" xr:uid="{00000000-0009-0000-0100-000003000000}"/>
  <tableColumns count="3">
    <tableColumn id="8" xr3:uid="{00000000-0010-0000-0200-000008000000}" name="Posten"/>
    <tableColumn id="9" xr3:uid="{00000000-0010-0000-0200-000009000000}" name="Betrag"/>
    <tableColumn id="10" xr3:uid="{00000000-0010-0000-0200-00000A000000}" name="Pro Mona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6"/>
  <sheetViews>
    <sheetView showGridLines="0" tabSelected="1" workbookViewId="0">
      <selection activeCell="X22" sqref="X22"/>
    </sheetView>
  </sheetViews>
  <sheetFormatPr baseColWidth="10" defaultColWidth="9.140625" defaultRowHeight="15" x14ac:dyDescent="0.25"/>
  <cols>
    <col min="1" max="1" width="5" customWidth="1"/>
    <col min="2" max="2" width="22.5703125" customWidth="1"/>
    <col min="3" max="3" width="11.5703125" customWidth="1"/>
    <col min="4" max="4" width="4.5703125" customWidth="1"/>
    <col min="5" max="5" width="20.5703125" customWidth="1"/>
    <col min="6" max="6" width="11.5703125" customWidth="1"/>
    <col min="7" max="7" width="4.5703125" customWidth="1"/>
    <col min="8" max="8" width="20.5703125" customWidth="1"/>
    <col min="9" max="9" width="11.5703125" customWidth="1"/>
    <col min="10" max="10" width="14.140625" customWidth="1"/>
  </cols>
  <sheetData>
    <row r="2" spans="2:10" x14ac:dyDescent="0.25">
      <c r="B2" s="15" t="s">
        <v>33</v>
      </c>
      <c r="C2" s="15"/>
      <c r="D2" s="15"/>
      <c r="E2" s="15"/>
      <c r="F2" s="15"/>
      <c r="G2" s="15"/>
      <c r="H2" s="15"/>
      <c r="I2" s="15"/>
      <c r="J2" s="15"/>
    </row>
    <row r="3" spans="2:10" ht="34.5" customHeight="1" x14ac:dyDescent="0.25">
      <c r="B3" s="15"/>
      <c r="C3" s="15"/>
      <c r="D3" s="15"/>
      <c r="E3" s="15"/>
      <c r="F3" s="15"/>
      <c r="G3" s="15"/>
      <c r="H3" s="15"/>
      <c r="I3" s="15"/>
      <c r="J3" s="15"/>
    </row>
    <row r="4" spans="2:10" ht="33.950000000000003" customHeight="1" x14ac:dyDescent="0.25"/>
    <row r="5" spans="2:10" ht="40.5" customHeight="1" x14ac:dyDescent="0.25">
      <c r="B5" s="9" t="s">
        <v>0</v>
      </c>
      <c r="C5" s="7"/>
    </row>
    <row r="6" spans="2:10" ht="38.1" customHeight="1" x14ac:dyDescent="0.25">
      <c r="B6" s="10">
        <f>IFERROR($B$13/$B$10,0)</f>
        <v>0.95576923076923082</v>
      </c>
      <c r="C6" s="7"/>
    </row>
    <row r="7" spans="2:10" ht="21.95" customHeight="1" x14ac:dyDescent="0.25">
      <c r="B7" s="6">
        <f>MIN($B$13,$B$10)</f>
        <v>1242.5</v>
      </c>
      <c r="C7" s="7"/>
    </row>
    <row r="9" spans="2:10" ht="18" customHeight="1" x14ac:dyDescent="0.25">
      <c r="B9" s="9" t="s">
        <v>1</v>
      </c>
      <c r="C9" s="7"/>
    </row>
    <row r="10" spans="2:10" ht="35.1" customHeight="1" x14ac:dyDescent="0.25">
      <c r="B10" s="8">
        <f>$C$24</f>
        <v>1300</v>
      </c>
      <c r="C10" s="7"/>
    </row>
    <row r="12" spans="2:10" ht="18" customHeight="1" x14ac:dyDescent="0.25">
      <c r="B12" s="9" t="s">
        <v>2</v>
      </c>
      <c r="C12" s="7"/>
    </row>
    <row r="13" spans="2:10" ht="35.1" customHeight="1" x14ac:dyDescent="0.25">
      <c r="B13" s="8">
        <f>$F$31+$J$26</f>
        <v>1242.5</v>
      </c>
      <c r="C13" s="7"/>
    </row>
    <row r="15" spans="2:10" ht="18" customHeight="1" x14ac:dyDescent="0.25">
      <c r="B15" s="9" t="s">
        <v>3</v>
      </c>
      <c r="C15" s="7"/>
    </row>
    <row r="16" spans="2:10" ht="35.1" customHeight="1" x14ac:dyDescent="0.25">
      <c r="B16" s="8">
        <f>$B$10-$B$13</f>
        <v>57.5</v>
      </c>
      <c r="C16" s="7"/>
    </row>
    <row r="18" spans="2:10" ht="30" customHeight="1" x14ac:dyDescent="0.25">
      <c r="B18" s="11" t="s">
        <v>4</v>
      </c>
      <c r="C18" s="7"/>
      <c r="E18" s="11" t="s">
        <v>5</v>
      </c>
      <c r="F18" s="7"/>
      <c r="H18" s="11" t="s">
        <v>6</v>
      </c>
      <c r="I18" s="12"/>
      <c r="J18" s="7"/>
    </row>
    <row r="19" spans="2:10" ht="15.95" customHeight="1" x14ac:dyDescent="0.25">
      <c r="B19" s="1" t="s">
        <v>7</v>
      </c>
      <c r="C19" s="1" t="s">
        <v>8</v>
      </c>
      <c r="E19" s="1" t="s">
        <v>7</v>
      </c>
      <c r="F19" s="1" t="s">
        <v>8</v>
      </c>
      <c r="H19" s="1" t="s">
        <v>7</v>
      </c>
      <c r="I19" s="1" t="s">
        <v>8</v>
      </c>
      <c r="J19" s="1" t="s">
        <v>9</v>
      </c>
    </row>
    <row r="20" spans="2:10" ht="15.95" customHeight="1" x14ac:dyDescent="0.25">
      <c r="B20" s="2" t="s">
        <v>10</v>
      </c>
      <c r="C20" s="3">
        <v>900</v>
      </c>
      <c r="E20" s="2" t="s">
        <v>11</v>
      </c>
      <c r="F20" s="3">
        <v>420</v>
      </c>
      <c r="H20" s="2" t="s">
        <v>12</v>
      </c>
      <c r="I20" s="3">
        <v>500</v>
      </c>
      <c r="J20" s="3">
        <f t="shared" ref="J20:J25" si="0">I20/4</f>
        <v>125</v>
      </c>
    </row>
    <row r="21" spans="2:10" ht="15.95" customHeight="1" x14ac:dyDescent="0.25">
      <c r="B21" s="2" t="s">
        <v>13</v>
      </c>
      <c r="C21" s="3">
        <v>300</v>
      </c>
      <c r="E21" s="2" t="s">
        <v>14</v>
      </c>
      <c r="F21" s="3">
        <v>80</v>
      </c>
      <c r="H21" s="2" t="s">
        <v>15</v>
      </c>
      <c r="I21" s="3">
        <v>120</v>
      </c>
      <c r="J21" s="3">
        <f t="shared" si="0"/>
        <v>30</v>
      </c>
    </row>
    <row r="22" spans="2:10" ht="15.95" customHeight="1" x14ac:dyDescent="0.25">
      <c r="B22" s="2" t="s">
        <v>16</v>
      </c>
      <c r="C22" s="3">
        <v>0</v>
      </c>
      <c r="E22" s="2" t="s">
        <v>17</v>
      </c>
      <c r="F22" s="3">
        <v>20</v>
      </c>
      <c r="H22" s="2" t="s">
        <v>18</v>
      </c>
      <c r="I22" s="3">
        <v>180</v>
      </c>
      <c r="J22" s="3">
        <f t="shared" si="0"/>
        <v>45</v>
      </c>
    </row>
    <row r="23" spans="2:10" ht="15.95" customHeight="1" x14ac:dyDescent="0.25">
      <c r="B23" s="2" t="s">
        <v>19</v>
      </c>
      <c r="C23" s="3">
        <v>100</v>
      </c>
      <c r="E23" s="2" t="s">
        <v>20</v>
      </c>
      <c r="F23" s="3">
        <v>220</v>
      </c>
      <c r="H23" s="2" t="s">
        <v>21</v>
      </c>
      <c r="I23" s="3">
        <v>0</v>
      </c>
      <c r="J23" s="3">
        <f t="shared" si="0"/>
        <v>0</v>
      </c>
    </row>
    <row r="24" spans="2:10" ht="15.95" customHeight="1" x14ac:dyDescent="0.25">
      <c r="B24" s="4" t="s">
        <v>22</v>
      </c>
      <c r="C24" s="5">
        <f>SUBTOTAL(109,$C$20:$C$23)</f>
        <v>1300</v>
      </c>
      <c r="E24" s="2" t="s">
        <v>23</v>
      </c>
      <c r="F24" s="3">
        <v>0</v>
      </c>
      <c r="H24" s="2" t="s">
        <v>24</v>
      </c>
      <c r="I24" s="3">
        <v>160</v>
      </c>
      <c r="J24" s="3">
        <f t="shared" si="0"/>
        <v>40</v>
      </c>
    </row>
    <row r="25" spans="2:10" ht="15.95" customHeight="1" x14ac:dyDescent="0.25">
      <c r="E25" s="2" t="s">
        <v>25</v>
      </c>
      <c r="F25" s="3">
        <v>70</v>
      </c>
      <c r="H25" s="2" t="s">
        <v>26</v>
      </c>
      <c r="I25" s="3">
        <v>90</v>
      </c>
      <c r="J25" s="3">
        <f t="shared" si="0"/>
        <v>22.5</v>
      </c>
    </row>
    <row r="26" spans="2:10" ht="15.95" customHeight="1" x14ac:dyDescent="0.25">
      <c r="E26" s="2" t="s">
        <v>27</v>
      </c>
      <c r="F26" s="3">
        <v>25</v>
      </c>
      <c r="H26" s="4" t="s">
        <v>22</v>
      </c>
      <c r="I26" s="5">
        <f>SUBTOTAL(109,$I$20:$I$25)</f>
        <v>1050</v>
      </c>
      <c r="J26" s="5">
        <f>SUBTOTAL(109,$J$20:$J$25)</f>
        <v>262.5</v>
      </c>
    </row>
    <row r="27" spans="2:10" ht="15.95" customHeight="1" x14ac:dyDescent="0.25">
      <c r="E27" s="2" t="s">
        <v>28</v>
      </c>
      <c r="F27" s="3">
        <v>30</v>
      </c>
      <c r="H27" s="13" t="s">
        <v>29</v>
      </c>
      <c r="I27" s="14"/>
    </row>
    <row r="28" spans="2:10" ht="15.95" customHeight="1" x14ac:dyDescent="0.25">
      <c r="E28" s="2" t="s">
        <v>30</v>
      </c>
      <c r="F28" s="3">
        <v>15</v>
      </c>
    </row>
    <row r="29" spans="2:10" ht="15.95" customHeight="1" x14ac:dyDescent="0.25">
      <c r="E29" s="2" t="s">
        <v>31</v>
      </c>
      <c r="F29" s="3">
        <v>60</v>
      </c>
    </row>
    <row r="30" spans="2:10" ht="15.95" customHeight="1" x14ac:dyDescent="0.25">
      <c r="E30" s="2" t="s">
        <v>32</v>
      </c>
      <c r="F30" s="3">
        <v>40</v>
      </c>
    </row>
    <row r="31" spans="2:10" ht="15.95" customHeight="1" x14ac:dyDescent="0.25">
      <c r="E31" s="4" t="s">
        <v>22</v>
      </c>
      <c r="F31" s="5">
        <f>SUBTOTAL(109,$F$20:$F$30)</f>
        <v>980</v>
      </c>
    </row>
    <row r="32" spans="2:10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</sheetData>
  <mergeCells count="14">
    <mergeCell ref="H27:I27"/>
    <mergeCell ref="B15:C15"/>
    <mergeCell ref="B18:C18"/>
    <mergeCell ref="B10:C10"/>
    <mergeCell ref="E18:F18"/>
    <mergeCell ref="B9:C9"/>
    <mergeCell ref="B5:C5"/>
    <mergeCell ref="B13:C13"/>
    <mergeCell ref="B2:J3"/>
    <mergeCell ref="B7:C7"/>
    <mergeCell ref="B16:C16"/>
    <mergeCell ref="B12:C12"/>
    <mergeCell ref="B6:C6"/>
    <mergeCell ref="H18:J18"/>
  </mergeCells>
  <conditionalFormatting sqref="B7">
    <cfRule type="dataBar" priority="1">
      <dataBar>
        <cfvo type="num" val="0"/>
        <cfvo type="formula" val="$B$10"/>
        <color rgb="FF1F415A"/>
      </dataBar>
    </cfRule>
  </conditionalFormatting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MONANTLICHE AUSGABEN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2026-02-23T07:31:54Z</dcterms:created>
  <dcterms:modified xsi:type="dcterms:W3CDTF">2026-02-23T07:31:54Z</dcterms:modified>
</cp:coreProperties>
</file>