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sergi\Documents\SEO\SEO\AA_Webs\Excel Vorlage\Generador\"/>
    </mc:Choice>
  </mc:AlternateContent>
  <xr:revisionPtr revIDLastSave="0" documentId="13_ncr:1_{ADF8F01F-249A-4BEE-9FE6-E5B9DBC66F21}" xr6:coauthVersionLast="47" xr6:coauthVersionMax="47" xr10:uidLastSave="{00000000-0000-0000-0000-000000000000}"/>
  <bookViews>
    <workbookView xWindow="-108" yWindow="-108" windowWidth="23256" windowHeight="12456" xr2:uid="{00000000-000D-0000-FFFF-FFFF00000000}"/>
  </bookViews>
  <sheets>
    <sheet name="Beispiel" sheetId="4" r:id="rId1"/>
    <sheet name="Anleitung" sheetId="1" r:id="rId2"/>
    <sheet name="Projektübersicht" sheetId="2" r:id="rId3"/>
    <sheet name="Projektplan" sheetId="3" r:id="rId4"/>
    <sheet name="Listen"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0" i="4" l="1"/>
  <c r="Y10" i="4"/>
  <c r="Z10" i="4"/>
  <c r="AA10" i="4"/>
  <c r="AB10" i="4"/>
  <c r="AC10" i="4"/>
  <c r="AD10" i="4"/>
  <c r="AE10" i="4"/>
  <c r="AF10" i="4"/>
  <c r="AG10" i="4"/>
  <c r="AH10" i="4"/>
  <c r="AI10" i="4"/>
  <c r="AJ10" i="4"/>
  <c r="AK10" i="4"/>
  <c r="AL10" i="4"/>
  <c r="N10" i="4"/>
  <c r="O10" i="4"/>
  <c r="P10" i="4"/>
  <c r="Q10" i="4"/>
  <c r="R10" i="4"/>
  <c r="S10" i="4"/>
  <c r="T10" i="4"/>
  <c r="U10" i="4"/>
  <c r="V10" i="4"/>
  <c r="W10" i="4"/>
  <c r="M10" i="4"/>
  <c r="O11" i="4"/>
  <c r="P11" i="4"/>
  <c r="Q11" i="4"/>
  <c r="R11" i="4"/>
  <c r="S11" i="4"/>
  <c r="T11" i="4"/>
  <c r="U11" i="4"/>
  <c r="V11" i="4"/>
  <c r="W11" i="4"/>
  <c r="X11" i="4"/>
  <c r="Y11" i="4"/>
  <c r="Z11" i="4"/>
  <c r="AA11" i="4"/>
  <c r="AB11" i="4"/>
  <c r="AC11" i="4"/>
  <c r="AD11" i="4"/>
  <c r="AE11" i="4"/>
  <c r="AF11" i="4"/>
  <c r="AG11" i="4"/>
  <c r="AH11" i="4"/>
  <c r="AI11" i="4"/>
  <c r="AJ11" i="4"/>
  <c r="AK11" i="4"/>
  <c r="AL11" i="4"/>
  <c r="N11" i="4"/>
  <c r="M11" i="4"/>
  <c r="K52" i="4"/>
  <c r="H52" i="4"/>
  <c r="A52" i="4"/>
  <c r="K51" i="4"/>
  <c r="H51" i="4"/>
  <c r="A51" i="4"/>
  <c r="K50" i="4"/>
  <c r="H50" i="4"/>
  <c r="A50" i="4"/>
  <c r="K49" i="4"/>
  <c r="H49" i="4"/>
  <c r="A49" i="4"/>
  <c r="K48" i="4"/>
  <c r="H48" i="4"/>
  <c r="A48" i="4"/>
  <c r="K47" i="4"/>
  <c r="H47" i="4"/>
  <c r="A47" i="4"/>
  <c r="K46" i="4"/>
  <c r="H46" i="4"/>
  <c r="A46" i="4"/>
  <c r="K45" i="4"/>
  <c r="H45" i="4"/>
  <c r="A45" i="4"/>
  <c r="K44" i="4"/>
  <c r="H44" i="4"/>
  <c r="A44" i="4"/>
  <c r="K43" i="4"/>
  <c r="H43" i="4"/>
  <c r="A43" i="4"/>
  <c r="K42" i="4"/>
  <c r="H42" i="4"/>
  <c r="A42" i="4"/>
  <c r="K41" i="4"/>
  <c r="H41" i="4"/>
  <c r="A41" i="4"/>
  <c r="K40" i="4"/>
  <c r="H40" i="4"/>
  <c r="A40" i="4"/>
  <c r="K39" i="4"/>
  <c r="H39" i="4"/>
  <c r="A39" i="4"/>
  <c r="K38" i="4"/>
  <c r="H38" i="4"/>
  <c r="A38" i="4"/>
  <c r="K37" i="4"/>
  <c r="H37" i="4"/>
  <c r="A37" i="4"/>
  <c r="K36" i="4"/>
  <c r="H36" i="4"/>
  <c r="A36" i="4"/>
  <c r="K35" i="4"/>
  <c r="H35" i="4"/>
  <c r="A35" i="4"/>
  <c r="K34" i="4"/>
  <c r="H34" i="4"/>
  <c r="A34" i="4"/>
  <c r="K33" i="4"/>
  <c r="H33" i="4"/>
  <c r="A33" i="4"/>
  <c r="K32" i="4"/>
  <c r="H32" i="4"/>
  <c r="A32" i="4"/>
  <c r="K31" i="4"/>
  <c r="H31" i="4"/>
  <c r="A31" i="4"/>
  <c r="K30" i="4"/>
  <c r="H30" i="4"/>
  <c r="A30" i="4"/>
  <c r="K29" i="4"/>
  <c r="H29" i="4"/>
  <c r="A29" i="4"/>
  <c r="K28" i="4"/>
  <c r="H28" i="4"/>
  <c r="A28" i="4"/>
  <c r="K27" i="4"/>
  <c r="H27" i="4"/>
  <c r="A27" i="4"/>
  <c r="K26" i="4"/>
  <c r="H26" i="4"/>
  <c r="A26" i="4"/>
  <c r="K25" i="4"/>
  <c r="H25" i="4"/>
  <c r="A25" i="4"/>
  <c r="K24" i="4"/>
  <c r="H24" i="4"/>
  <c r="A24" i="4"/>
  <c r="K23" i="4"/>
  <c r="H23" i="4"/>
  <c r="A23" i="4"/>
  <c r="K22" i="4"/>
  <c r="H22" i="4"/>
  <c r="A22" i="4"/>
  <c r="K21" i="4"/>
  <c r="H21" i="4"/>
  <c r="A21" i="4"/>
  <c r="K20" i="4"/>
  <c r="H20" i="4"/>
  <c r="A20" i="4"/>
  <c r="K19" i="4"/>
  <c r="H19" i="4"/>
  <c r="A19" i="4"/>
  <c r="K18" i="4"/>
  <c r="H18" i="4"/>
  <c r="A18" i="4"/>
  <c r="K17" i="4"/>
  <c r="H17" i="4"/>
  <c r="A17" i="4"/>
  <c r="K16" i="4"/>
  <c r="H16" i="4"/>
  <c r="A16" i="4"/>
  <c r="K15" i="4"/>
  <c r="H15" i="4"/>
  <c r="A15" i="4"/>
  <c r="K14" i="4"/>
  <c r="H14" i="4"/>
  <c r="A14" i="4"/>
  <c r="K13" i="4"/>
  <c r="H13" i="4"/>
  <c r="K4" i="4" s="1"/>
  <c r="A13" i="4"/>
  <c r="Q12" i="4"/>
  <c r="R12" i="4" s="1"/>
  <c r="P12" i="4"/>
  <c r="O12" i="4"/>
  <c r="N12" i="4"/>
  <c r="M12" i="4"/>
  <c r="K5" i="4"/>
  <c r="G5" i="4"/>
  <c r="K3" i="4"/>
  <c r="K52" i="3"/>
  <c r="H52" i="3"/>
  <c r="A52" i="3"/>
  <c r="K51" i="3"/>
  <c r="H51" i="3"/>
  <c r="A51" i="3"/>
  <c r="K50" i="3"/>
  <c r="H50" i="3"/>
  <c r="A50" i="3"/>
  <c r="K49" i="3"/>
  <c r="H49" i="3"/>
  <c r="A49" i="3"/>
  <c r="K48" i="3"/>
  <c r="H48" i="3"/>
  <c r="A48" i="3"/>
  <c r="K47" i="3"/>
  <c r="H47" i="3"/>
  <c r="A47" i="3"/>
  <c r="K46" i="3"/>
  <c r="H46" i="3"/>
  <c r="A46" i="3"/>
  <c r="K45" i="3"/>
  <c r="H45" i="3"/>
  <c r="A45" i="3"/>
  <c r="K44" i="3"/>
  <c r="H44" i="3"/>
  <c r="A44" i="3"/>
  <c r="K43" i="3"/>
  <c r="H43" i="3"/>
  <c r="A43" i="3"/>
  <c r="K42" i="3"/>
  <c r="H42" i="3"/>
  <c r="A42" i="3"/>
  <c r="K41" i="3"/>
  <c r="H41" i="3"/>
  <c r="A41" i="3"/>
  <c r="K40" i="3"/>
  <c r="H40" i="3"/>
  <c r="A40" i="3"/>
  <c r="K39" i="3"/>
  <c r="H39" i="3"/>
  <c r="A39" i="3"/>
  <c r="K38" i="3"/>
  <c r="H38" i="3"/>
  <c r="A38" i="3"/>
  <c r="K37" i="3"/>
  <c r="H37" i="3"/>
  <c r="A37" i="3"/>
  <c r="K36" i="3"/>
  <c r="H36" i="3"/>
  <c r="A36" i="3"/>
  <c r="K35" i="3"/>
  <c r="H35" i="3"/>
  <c r="A35" i="3"/>
  <c r="K34" i="3"/>
  <c r="H34" i="3"/>
  <c r="A34" i="3"/>
  <c r="K33" i="3"/>
  <c r="H33" i="3"/>
  <c r="A33" i="3"/>
  <c r="K32" i="3"/>
  <c r="H32" i="3"/>
  <c r="A32" i="3"/>
  <c r="K31" i="3"/>
  <c r="H31" i="3"/>
  <c r="A31" i="3"/>
  <c r="K30" i="3"/>
  <c r="H30" i="3"/>
  <c r="A30" i="3"/>
  <c r="K29" i="3"/>
  <c r="H29" i="3"/>
  <c r="A29" i="3"/>
  <c r="K28" i="3"/>
  <c r="H28" i="3"/>
  <c r="A28" i="3"/>
  <c r="K27" i="3"/>
  <c r="H27" i="3"/>
  <c r="A27" i="3"/>
  <c r="K26" i="3"/>
  <c r="H26" i="3"/>
  <c r="A26" i="3"/>
  <c r="K25" i="3"/>
  <c r="H25" i="3"/>
  <c r="A25" i="3"/>
  <c r="K24" i="3"/>
  <c r="H24" i="3"/>
  <c r="A24" i="3"/>
  <c r="K23" i="3"/>
  <c r="H23" i="3"/>
  <c r="A23" i="3"/>
  <c r="K22" i="3"/>
  <c r="H22" i="3"/>
  <c r="A22" i="3"/>
  <c r="K21" i="3"/>
  <c r="H21" i="3"/>
  <c r="A21" i="3"/>
  <c r="K20" i="3"/>
  <c r="H20" i="3"/>
  <c r="A20" i="3"/>
  <c r="K19" i="3"/>
  <c r="H19" i="3"/>
  <c r="A19" i="3"/>
  <c r="K18" i="3"/>
  <c r="H18" i="3"/>
  <c r="A18" i="3"/>
  <c r="K17" i="3"/>
  <c r="H17" i="3"/>
  <c r="A17" i="3"/>
  <c r="K16" i="3"/>
  <c r="H16" i="3"/>
  <c r="A16" i="3"/>
  <c r="K15" i="3"/>
  <c r="H15" i="3"/>
  <c r="A15" i="3"/>
  <c r="K14" i="3"/>
  <c r="H14" i="3"/>
  <c r="A14" i="3"/>
  <c r="K13" i="3"/>
  <c r="H13" i="3"/>
  <c r="K4" i="3" s="1"/>
  <c r="A13" i="3"/>
  <c r="M12" i="3"/>
  <c r="N12" i="3" s="1"/>
  <c r="M10" i="3"/>
  <c r="K5" i="3"/>
  <c r="G5" i="3"/>
  <c r="K3" i="3"/>
  <c r="C16" i="2"/>
  <c r="B16" i="2"/>
  <c r="C15" i="2"/>
  <c r="B15" i="2"/>
  <c r="C14" i="2"/>
  <c r="B14" i="2"/>
  <c r="C13" i="2"/>
  <c r="B13" i="2"/>
  <c r="C12" i="2"/>
  <c r="B12" i="2"/>
  <c r="F7" i="2"/>
  <c r="B7" i="2"/>
  <c r="B6" i="2"/>
  <c r="B5" i="2"/>
  <c r="F4" i="2"/>
  <c r="D4" i="2"/>
  <c r="B4" i="2"/>
  <c r="B3" i="2"/>
  <c r="O12" i="3" l="1"/>
  <c r="N11" i="3"/>
  <c r="N10" i="3"/>
  <c r="S12" i="4"/>
  <c r="M11" i="3"/>
  <c r="D7" i="2"/>
  <c r="T12" i="4" l="1"/>
  <c r="P12" i="3"/>
  <c r="O11" i="3"/>
  <c r="O10" i="3"/>
  <c r="Q12" i="3" l="1"/>
  <c r="P11" i="3"/>
  <c r="P10" i="3"/>
  <c r="U12" i="4"/>
  <c r="V12" i="4" l="1"/>
  <c r="R12" i="3"/>
  <c r="Q11" i="3"/>
  <c r="Q10" i="3"/>
  <c r="R10" i="3" l="1"/>
  <c r="R11" i="3"/>
  <c r="S12" i="3"/>
  <c r="W12" i="4"/>
  <c r="X12" i="4" l="1"/>
  <c r="T12" i="3"/>
  <c r="S11" i="3"/>
  <c r="S10" i="3"/>
  <c r="T11" i="3" l="1"/>
  <c r="T10" i="3"/>
  <c r="U12" i="3"/>
  <c r="Y12" i="4"/>
  <c r="Z12" i="4" l="1"/>
  <c r="U11" i="3"/>
  <c r="U10" i="3"/>
  <c r="V12" i="3"/>
  <c r="V11" i="3" l="1"/>
  <c r="V10" i="3"/>
  <c r="W12" i="3"/>
  <c r="AA12" i="4"/>
  <c r="AB12" i="4" l="1"/>
  <c r="W11" i="3"/>
  <c r="W10" i="3"/>
  <c r="X12" i="3"/>
  <c r="X11" i="3" l="1"/>
  <c r="X10" i="3"/>
  <c r="Y12" i="3"/>
  <c r="AC12" i="4"/>
  <c r="AD12" i="4" l="1"/>
  <c r="Y10" i="3"/>
  <c r="Z12" i="3"/>
  <c r="Y11" i="3"/>
  <c r="AE12" i="4" l="1"/>
  <c r="Z11" i="3"/>
  <c r="Z10" i="3"/>
  <c r="AA12" i="3"/>
  <c r="AA10" i="3" l="1"/>
  <c r="AB12" i="3"/>
  <c r="AA11" i="3"/>
  <c r="AF12" i="4"/>
  <c r="AG12" i="4" l="1"/>
  <c r="AB10" i="3"/>
  <c r="AC12" i="3"/>
  <c r="AB11" i="3"/>
  <c r="AC10" i="3" l="1"/>
  <c r="AD12" i="3"/>
  <c r="AC11" i="3"/>
  <c r="AH12" i="4"/>
  <c r="AI12" i="4" l="1"/>
  <c r="AD10" i="3"/>
  <c r="AE12" i="3"/>
  <c r="AD11" i="3"/>
  <c r="AF12" i="3" l="1"/>
  <c r="AE11" i="3"/>
  <c r="AE10" i="3"/>
  <c r="AJ12" i="4"/>
  <c r="AK12" i="4" l="1"/>
  <c r="AF10" i="3"/>
  <c r="AG12" i="3"/>
  <c r="AF11" i="3"/>
  <c r="AH12" i="3" l="1"/>
  <c r="AG11" i="3"/>
  <c r="AG10" i="3"/>
  <c r="AL12" i="4"/>
  <c r="AI12" i="3" l="1"/>
  <c r="AH11" i="3"/>
  <c r="AH10" i="3"/>
  <c r="AJ12" i="3" l="1"/>
  <c r="AI11" i="3"/>
  <c r="AI10" i="3"/>
  <c r="AK12" i="3" l="1"/>
  <c r="AJ11" i="3"/>
  <c r="AJ10" i="3"/>
  <c r="AL12" i="3" l="1"/>
  <c r="AK11" i="3"/>
  <c r="AK10" i="3"/>
  <c r="AL11" i="3" l="1"/>
  <c r="AL10" i="3"/>
</calcChain>
</file>

<file path=xl/sharedStrings.xml><?xml version="1.0" encoding="utf-8"?>
<sst xmlns="http://schemas.openxmlformats.org/spreadsheetml/2006/main" count="159" uniqueCount="85">
  <si>
    <t>Projektplan Excel Vorlage</t>
  </si>
  <si>
    <t>Wofür die Vorlage gedacht ist</t>
  </si>
  <si>
    <t>Für einfache bis mittlere Projekte mit Aufgaben, Verantwortlichen, Terminen, Fortschritt und einer klaren Zeitachse.</t>
  </si>
  <si>
    <t>Schnellstart</t>
  </si>
  <si>
    <t>1. Im Blatt „Projektplan“ Projektname, Leitung, Kunde/Team, Planstart und Anzeige in Wochen eintragen.
2. Danach pro Zeile Phase, Typ, Aufgabe, Verantwortliche Person, Start, Ende, Fortschritt und Priorität pflegen.
3. Die Dauer, der Status und die Zeitbalken werden automatisch berechnet.</t>
  </si>
  <si>
    <t>Was automatisch passiert</t>
  </si>
  <si>
    <t>• Dauer in Tagen
• Status je Aufgabe
• visuelle Wochen-Zeitachse
• Kennzahlen in der Projektübersicht
• Hervorhebung überfälliger Aufgaben</t>
  </si>
  <si>
    <t>Empfohlene Nutzung</t>
  </si>
  <si>
    <t>Die Vorlage ist bewusst schlicht gehalten. Sie funktioniert gut für Projektleitungen, interne Teams, Agenturen, kleine Unternehmen und Einzelprojekte.</t>
  </si>
  <si>
    <t>Farblogik</t>
  </si>
  <si>
    <t>Hellblau = Eingaben
Hellgrau = automatische Felder
Teal/Dunkel = Überschriften
Hellrot = überfällige Aufgaben
Hellorange = Meilensteine</t>
  </si>
  <si>
    <t>Hinweis</t>
  </si>
  <si>
    <t>Das Blatt „Beispiel“ zeigt eine ausgefüllte Demo. Das Blatt „Projektplan“ ist für die echte Nutzung vorbereitet.</t>
  </si>
  <si>
    <t>Projektübersicht</t>
  </si>
  <si>
    <t>Projektname</t>
  </si>
  <si>
    <t>Aufgaben gesamt</t>
  </si>
  <si>
    <t>Meilensteine</t>
  </si>
  <si>
    <t>Projektleitung</t>
  </si>
  <si>
    <t>Kunde / Team</t>
  </si>
  <si>
    <t>Planstart</t>
  </si>
  <si>
    <t>Fortschritt gesamt</t>
  </si>
  <si>
    <t>Überfällige Aufgaben</t>
  </si>
  <si>
    <t>Heute</t>
  </si>
  <si>
    <t>Phasenübersicht</t>
  </si>
  <si>
    <t>Nächste Hinweise</t>
  </si>
  <si>
    <t>Phase</t>
  </si>
  <si>
    <t>Aufgaben</t>
  </si>
  <si>
    <t>Erledigt</t>
  </si>
  <si>
    <t>Beispielblatt zeigt die Nutzung mit Demo-Daten.</t>
  </si>
  <si>
    <t>Initiierung</t>
  </si>
  <si>
    <t>Der Hauptplan arbeitet ohne Makros.</t>
  </si>
  <si>
    <t>Planung</t>
  </si>
  <si>
    <t>Für mehr Aufgaben einfach bestehende Zeilen kopieren.</t>
  </si>
  <si>
    <t>Umsetzung</t>
  </si>
  <si>
    <t>Test</t>
  </si>
  <si>
    <t>Abschluss</t>
  </si>
  <si>
    <t>Projektplan – einfache Excel Vorlage</t>
  </si>
  <si>
    <t>Anzeige in Wochen</t>
  </si>
  <si>
    <t>Fortschritt</t>
  </si>
  <si>
    <t>Überfällig</t>
  </si>
  <si>
    <t>Nur hellblaue Felder direkt bearbeiten. Status, Dauer und Gantt-Balken berechnen sich automatisch.</t>
  </si>
  <si>
    <t>Aufgabenliste und Zeitachse</t>
  </si>
  <si>
    <t>Nr.</t>
  </si>
  <si>
    <t>Typ</t>
  </si>
  <si>
    <t>Aufgabe</t>
  </si>
  <si>
    <t>Verantwortlich</t>
  </si>
  <si>
    <t>Start</t>
  </si>
  <si>
    <t>Ende</t>
  </si>
  <si>
    <t>Dauer</t>
  </si>
  <si>
    <t>Priorität</t>
  </si>
  <si>
    <t>Status</t>
  </si>
  <si>
    <t>Notiz</t>
  </si>
  <si>
    <t>Website Relaunch</t>
  </si>
  <si>
    <t>Anna Weber</t>
  </si>
  <si>
    <t>Marketing &amp; Vertrieb</t>
  </si>
  <si>
    <t>Kick-off &amp; Ziele abstimmen</t>
  </si>
  <si>
    <t>Hoch</t>
  </si>
  <si>
    <t>Projektstart mit Kernteam</t>
  </si>
  <si>
    <t>Meilenstein</t>
  </si>
  <si>
    <t>Projektfreigabe</t>
  </si>
  <si>
    <t>Steuerkreis</t>
  </si>
  <si>
    <t>Freigabe durch Stakeholder</t>
  </si>
  <si>
    <t>Anforderungen sammeln</t>
  </si>
  <si>
    <t>Business Team</t>
  </si>
  <si>
    <t>Workshops und Interviews</t>
  </si>
  <si>
    <t>Struktur &amp; Zeitplan finalisieren</t>
  </si>
  <si>
    <t>Mittel</t>
  </si>
  <si>
    <t>Abhängigkeiten prüfen</t>
  </si>
  <si>
    <t>Designkonzept erstellen</t>
  </si>
  <si>
    <t>Design</t>
  </si>
  <si>
    <t>Entwürfe und Feedback</t>
  </si>
  <si>
    <t>Inhalte und Seiten aufbauen</t>
  </si>
  <si>
    <t>Content Team</t>
  </si>
  <si>
    <t>Texte, Bilder, Struktur</t>
  </si>
  <si>
    <t>Beta-Version bereit</t>
  </si>
  <si>
    <t>Team</t>
  </si>
  <si>
    <t>interner Review</t>
  </si>
  <si>
    <t>Tests &amp; Korrekturen</t>
  </si>
  <si>
    <t>QA / Fachbereich</t>
  </si>
  <si>
    <t>Fehlerliste abarbeiten</t>
  </si>
  <si>
    <t>Schulung &amp; Übergabe</t>
  </si>
  <si>
    <t>Kurzanleitung und Abnahme</t>
  </si>
  <si>
    <t>Go-live</t>
  </si>
  <si>
    <t>Projektabschluss</t>
  </si>
  <si>
    <t>Niedrig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</si>
</sst>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dd\.mm"/>
  </numFmts>
  <fonts count="14" x14ac:knownFonts="1">
    <font>
      <sz val="11"/>
      <color theme="1"/>
      <name val="Calibri"/>
      <family val="2"/>
      <scheme val="minor"/>
    </font>
    <font>
      <b/>
      <sz val="16"/>
      <color rgb="FFFFFFFF"/>
      <name val="Calibri"/>
    </font>
    <font>
      <b/>
      <sz val="11"/>
      <color rgb="FFFFFFFF"/>
      <name val="Calibri"/>
    </font>
    <font>
      <sz val="11"/>
      <color rgb="FF1F2933"/>
      <name val="Calibri"/>
    </font>
    <font>
      <sz val="11"/>
      <color rgb="FF0000FF"/>
      <name val="Calibri"/>
    </font>
    <font>
      <sz val="11"/>
      <color rgb="FF000000"/>
      <name val="Calibri"/>
    </font>
    <font>
      <i/>
      <sz val="10"/>
      <color rgb="FF5F6C7B"/>
      <name val="Calibri"/>
    </font>
    <font>
      <b/>
      <sz val="10"/>
      <color rgb="FFFFFFFF"/>
      <name val="Calibri"/>
    </font>
    <font>
      <b/>
      <sz val="9"/>
      <color rgb="FF1F2933"/>
      <name val="Calibri"/>
    </font>
    <font>
      <b/>
      <sz val="9"/>
      <color rgb="FFFFFFFF"/>
      <name val="Calibri"/>
    </font>
    <font>
      <b/>
      <sz val="14"/>
      <color rgb="FF0F4C5C"/>
      <name val="Calibri"/>
    </font>
    <font>
      <sz val="11"/>
      <color theme="1"/>
      <name val="Calibri"/>
      <family val="2"/>
      <scheme val="minor"/>
    </font>
    <font>
      <b/>
      <sz val="20"/>
      <color rgb="FFFFFFFF"/>
      <name val="Calibri"/>
      <family val="2"/>
    </font>
    <font>
      <sz val="20"/>
      <color theme="1"/>
      <name val="Calibri"/>
      <family val="2"/>
      <scheme val="minor"/>
    </font>
  </fonts>
  <fills count="8">
    <fill>
      <patternFill patternType="none"/>
    </fill>
    <fill>
      <patternFill patternType="gray125"/>
    </fill>
    <fill>
      <patternFill patternType="solid">
        <fgColor rgb="FF0F4C5C"/>
      </patternFill>
    </fill>
    <fill>
      <patternFill patternType="solid">
        <fgColor rgb="FF2C7A7B"/>
      </patternFill>
    </fill>
    <fill>
      <patternFill patternType="solid">
        <fgColor rgb="FFEAF2FF"/>
      </patternFill>
    </fill>
    <fill>
      <patternFill patternType="solid">
        <fgColor rgb="FFF4F6F8"/>
      </patternFill>
    </fill>
    <fill>
      <patternFill patternType="solid">
        <fgColor rgb="FFD9E8EC"/>
      </patternFill>
    </fill>
    <fill>
      <patternFill patternType="solid">
        <fgColor rgb="FFFFFFFF"/>
      </patternFill>
    </fill>
  </fills>
  <borders count="3">
    <border>
      <left/>
      <right/>
      <top/>
      <bottom/>
      <diagonal/>
    </border>
    <border>
      <left/>
      <right/>
      <top style="thin">
        <color rgb="FFC8D2D8"/>
      </top>
      <bottom style="thin">
        <color rgb="FFC8D2D8"/>
      </bottom>
      <diagonal/>
    </border>
    <border>
      <left/>
      <right/>
      <top/>
      <bottom style="hair">
        <color rgb="FFE7EDF0"/>
      </bottom>
      <diagonal/>
    </border>
  </borders>
  <cellStyleXfs count="2">
    <xf numFmtId="0" fontId="0" fillId="0" borderId="0"/>
    <xf numFmtId="0" fontId="11" fillId="0" borderId="0"/>
  </cellStyleXfs>
  <cellXfs count="32">
    <xf numFmtId="0" fontId="0" fillId="0" borderId="0" xfId="0"/>
    <xf numFmtId="0" fontId="2" fillId="3" borderId="0" xfId="1" applyFont="1" applyFill="1"/>
    <xf numFmtId="0" fontId="5" fillId="5" borderId="0" xfId="1" applyFont="1" applyFill="1"/>
    <xf numFmtId="164" fontId="5" fillId="5" borderId="0" xfId="1" applyNumberFormat="1" applyFont="1" applyFill="1"/>
    <xf numFmtId="0" fontId="7" fillId="2" borderId="0" xfId="1" applyFont="1" applyFill="1"/>
    <xf numFmtId="0" fontId="4" fillId="4" borderId="0" xfId="1" applyFont="1" applyFill="1"/>
    <xf numFmtId="164" fontId="4" fillId="4" borderId="0" xfId="1" applyNumberFormat="1" applyFont="1" applyFill="1"/>
    <xf numFmtId="0" fontId="5" fillId="5" borderId="0" xfId="1" applyFont="1" applyFill="1" applyAlignment="1">
      <alignment horizontal="center"/>
    </xf>
    <xf numFmtId="1" fontId="4" fillId="4" borderId="0" xfId="1" applyNumberFormat="1" applyFont="1" applyFill="1"/>
    <xf numFmtId="9" fontId="5" fillId="5" borderId="0" xfId="1" applyNumberFormat="1" applyFont="1" applyFill="1" applyAlignment="1">
      <alignment horizontal="center"/>
    </xf>
    <xf numFmtId="0" fontId="9" fillId="3" borderId="1" xfId="1" applyFont="1" applyFill="1" applyBorder="1" applyAlignment="1">
      <alignment horizontal="center"/>
    </xf>
    <xf numFmtId="0" fontId="8" fillId="6" borderId="1" xfId="1" applyFont="1" applyFill="1" applyBorder="1" applyAlignment="1">
      <alignment horizontal="center"/>
    </xf>
    <xf numFmtId="0" fontId="7" fillId="2" borderId="0" xfId="1" applyFont="1" applyFill="1" applyAlignment="1">
      <alignment horizontal="center" vertical="center" wrapText="1"/>
    </xf>
    <xf numFmtId="165" fontId="7" fillId="2" borderId="1" xfId="1" applyNumberFormat="1" applyFont="1" applyFill="1" applyBorder="1" applyAlignment="1">
      <alignment horizontal="center"/>
    </xf>
    <xf numFmtId="0" fontId="5" fillId="5" borderId="2" xfId="1" applyFont="1" applyFill="1" applyBorder="1"/>
    <xf numFmtId="0" fontId="4" fillId="4" borderId="2" xfId="1" applyFont="1" applyFill="1" applyBorder="1"/>
    <xf numFmtId="164" fontId="4" fillId="4" borderId="2" xfId="1" applyNumberFormat="1" applyFont="1" applyFill="1" applyBorder="1"/>
    <xf numFmtId="1" fontId="5" fillId="5" borderId="2" xfId="1" applyNumberFormat="1" applyFont="1" applyFill="1" applyBorder="1"/>
    <xf numFmtId="9" fontId="4" fillId="4" borderId="2" xfId="1" applyNumberFormat="1" applyFont="1" applyFill="1" applyBorder="1"/>
    <xf numFmtId="0" fontId="0" fillId="0" borderId="2" xfId="1" applyFont="1" applyBorder="1"/>
    <xf numFmtId="0" fontId="3" fillId="0" borderId="0" xfId="1" applyFont="1" applyAlignment="1">
      <alignment vertical="top" wrapText="1"/>
    </xf>
    <xf numFmtId="0" fontId="0" fillId="0" borderId="0" xfId="0"/>
    <xf numFmtId="0" fontId="2" fillId="3" borderId="0" xfId="1" applyFont="1" applyFill="1"/>
    <xf numFmtId="0" fontId="1" fillId="2" borderId="0" xfId="1" applyFont="1" applyFill="1"/>
    <xf numFmtId="1" fontId="10" fillId="7" borderId="0" xfId="1" applyNumberFormat="1" applyFont="1" applyFill="1" applyAlignment="1">
      <alignment horizontal="center"/>
    </xf>
    <xf numFmtId="9" fontId="10" fillId="7" borderId="0" xfId="1" applyNumberFormat="1" applyFont="1" applyFill="1" applyAlignment="1">
      <alignment horizontal="center"/>
    </xf>
    <xf numFmtId="0" fontId="0" fillId="0" borderId="0" xfId="1" applyFont="1" applyAlignment="1">
      <alignment wrapText="1"/>
    </xf>
    <xf numFmtId="0" fontId="6" fillId="0" borderId="0" xfId="1" applyFont="1"/>
    <xf numFmtId="0" fontId="2" fillId="3" borderId="0" xfId="1" applyFont="1" applyFill="1" applyAlignment="1">
      <alignment horizontal="left"/>
    </xf>
    <xf numFmtId="0" fontId="4" fillId="4" borderId="0" xfId="1" applyFont="1" applyFill="1" applyAlignment="1">
      <alignment horizontal="left"/>
    </xf>
    <xf numFmtId="0" fontId="12" fillId="2" borderId="0" xfId="1" applyFont="1" applyFill="1"/>
    <xf numFmtId="0" fontId="13" fillId="0" borderId="0" xfId="0" applyFont="1"/>
  </cellXfs>
  <cellStyles count="2">
    <cellStyle name="Normal" xfId="1" xr:uid="{00000000-0005-0000-0000-000000000000}"/>
    <cellStyle name="Standard" xfId="0" builtinId="0"/>
  </cellStyles>
  <dxfs count="17">
    <dxf>
      <fill>
        <patternFill>
          <bgColor rgb="FFF4B183"/>
        </patternFill>
      </fill>
    </dxf>
    <dxf>
      <fill>
        <patternFill>
          <bgColor rgb="FF6EC5B8"/>
        </patternFill>
      </fill>
    </dxf>
    <dxf>
      <fill>
        <patternFill>
          <bgColor rgb="FFFFF8CC"/>
        </patternFill>
      </fill>
    </dxf>
    <dxf>
      <fill>
        <patternFill>
          <bgColor rgb="FFE6F5E6"/>
        </patternFill>
      </fill>
    </dxf>
    <dxf>
      <fill>
        <patternFill>
          <bgColor rgb="FFFFD6D6"/>
        </patternFill>
      </fill>
    </dxf>
    <dxf>
      <fill>
        <patternFill>
          <bgColor rgb="FFFFF1D6"/>
        </patternFill>
      </fill>
    </dxf>
    <dxf>
      <fill>
        <patternFill>
          <bgColor rgb="FFFCE8E8"/>
        </patternFill>
      </fill>
    </dxf>
    <dxf>
      <fill>
        <patternFill>
          <bgColor rgb="FFEAF7EC"/>
        </patternFill>
      </fill>
    </dxf>
    <dxf>
      <fill>
        <patternFill>
          <bgColor rgb="FFF4B183"/>
        </patternFill>
      </fill>
    </dxf>
    <dxf>
      <fill>
        <patternFill>
          <bgColor rgb="FF6EC5B8"/>
        </patternFill>
      </fill>
    </dxf>
    <dxf>
      <fill>
        <patternFill>
          <bgColor rgb="FFFFF8CC"/>
        </patternFill>
      </fill>
    </dxf>
    <dxf>
      <fill>
        <patternFill>
          <bgColor rgb="FFE6F5E6"/>
        </patternFill>
      </fill>
    </dxf>
    <dxf>
      <fill>
        <patternFill>
          <bgColor rgb="FFFFD6D6"/>
        </patternFill>
      </fill>
    </dxf>
    <dxf>
      <fill>
        <patternFill>
          <bgColor rgb="FFFFF1D6"/>
        </patternFill>
      </fill>
    </dxf>
    <dxf>
      <fill>
        <patternFill>
          <bgColor rgb="FFFCE8E8"/>
        </patternFill>
      </fill>
    </dxf>
    <dxf>
      <fill>
        <patternFill>
          <bgColor rgb="FFEAF7EC"/>
        </patternFill>
      </fill>
    </dxf>
    <dxf>
      <fill>
        <patternFill>
          <bgColor rgb="FFFCE8E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L52"/>
  <sheetViews>
    <sheetView showGridLines="0" tabSelected="1" workbookViewId="0">
      <selection activeCell="R20" sqref="R20"/>
    </sheetView>
  </sheetViews>
  <sheetFormatPr baseColWidth="10" defaultColWidth="8.88671875" defaultRowHeight="14.4" x14ac:dyDescent="0.3"/>
  <cols>
    <col min="1" max="1" width="3.44140625" bestFit="1" customWidth="1"/>
    <col min="2" max="2" width="10" bestFit="1" customWidth="1"/>
    <col min="3" max="3" width="10.44140625" bestFit="1" customWidth="1"/>
    <col min="4" max="4" width="25.6640625" bestFit="1" customWidth="1"/>
    <col min="5" max="5" width="14.88671875" bestFit="1" customWidth="1"/>
    <col min="6" max="7" width="11" customWidth="1"/>
    <col min="8" max="8" width="5.77734375" bestFit="1" customWidth="1"/>
    <col min="9" max="9" width="9.21875" bestFit="1" customWidth="1"/>
    <col min="10" max="10" width="9.5546875" bestFit="1" customWidth="1"/>
    <col min="11" max="11" width="12.77734375" bestFit="1" customWidth="1"/>
    <col min="12" max="12" width="24" customWidth="1"/>
    <col min="13" max="38" width="7" customWidth="1"/>
  </cols>
  <sheetData>
    <row r="1" spans="1:38" ht="24" customHeight="1" x14ac:dyDescent="0.5">
      <c r="A1" s="30" t="s">
        <v>36</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row>
    <row r="3" spans="1:38" x14ac:dyDescent="0.3">
      <c r="A3" s="28" t="s">
        <v>14</v>
      </c>
      <c r="B3" s="28"/>
      <c r="C3" s="29" t="s">
        <v>52</v>
      </c>
      <c r="D3" s="29"/>
      <c r="F3" s="1" t="s">
        <v>19</v>
      </c>
      <c r="G3" s="6">
        <v>46146</v>
      </c>
      <c r="J3" s="1" t="s">
        <v>26</v>
      </c>
      <c r="K3" s="7">
        <f>COUNTIF($D$13:$D$52,"&lt;&gt;")</f>
        <v>10</v>
      </c>
    </row>
    <row r="4" spans="1:38" x14ac:dyDescent="0.3">
      <c r="A4" s="28" t="s">
        <v>17</v>
      </c>
      <c r="B4" s="28" t="s">
        <v>53</v>
      </c>
      <c r="C4" s="29" t="s">
        <v>53</v>
      </c>
      <c r="D4" s="29"/>
      <c r="F4" s="1" t="s">
        <v>37</v>
      </c>
      <c r="G4" s="8">
        <v>24</v>
      </c>
      <c r="J4" s="1" t="s">
        <v>38</v>
      </c>
      <c r="K4" s="9">
        <f>IFERROR(SUMPRODUCT($H$13:$H$52,$I$13:$I$52)/SUM($H$13:$H$52),0)</f>
        <v>0.26930693069306932</v>
      </c>
    </row>
    <row r="5" spans="1:38" x14ac:dyDescent="0.3">
      <c r="A5" s="28" t="s">
        <v>18</v>
      </c>
      <c r="B5" s="28" t="s">
        <v>54</v>
      </c>
      <c r="C5" s="29" t="s">
        <v>54</v>
      </c>
      <c r="D5" s="29"/>
      <c r="F5" s="1" t="s">
        <v>22</v>
      </c>
      <c r="G5" s="3">
        <f ca="1">TODAY()</f>
        <v>46127</v>
      </c>
      <c r="J5" s="1" t="s">
        <v>39</v>
      </c>
      <c r="K5" s="7">
        <f ca="1">COUNTIFS($D$13:$D$52,"&lt;&gt;",$I$13:$I$52,"&lt;1",$G$13:$G$52,"&lt;"&amp;TODAY())</f>
        <v>0</v>
      </c>
    </row>
    <row r="7" spans="1:38" x14ac:dyDescent="0.3">
      <c r="A7" s="27" t="s">
        <v>40</v>
      </c>
      <c r="B7" s="21"/>
      <c r="C7" s="21"/>
      <c r="D7" s="21"/>
      <c r="E7" s="21"/>
      <c r="F7" s="21"/>
      <c r="G7" s="21"/>
      <c r="H7" s="21"/>
      <c r="I7" s="21"/>
      <c r="J7" s="21"/>
      <c r="K7" s="21"/>
    </row>
    <row r="9" spans="1:38" x14ac:dyDescent="0.3">
      <c r="A9" s="22" t="s">
        <v>41</v>
      </c>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row>
    <row r="10" spans="1:38" x14ac:dyDescent="0.3">
      <c r="M10" s="10" t="str">
        <f>IF(M12="","",CHOOSE(MONTH(M12),"Jan","Feb","Mär","Apr","Mai","Jun","Jul","Aug","Sep","Okt","Nov","Dez")&amp;" "&amp;YEAR(M12))</f>
        <v>Mai 2026</v>
      </c>
      <c r="N10" s="10" t="str">
        <f t="shared" ref="N10:AL10" si="0">IF(N12="","",CHOOSE(MONTH(N12),"Jan","Feb","Mär","Apr","Mai","Jun","Jul","Aug","Sep","Okt","Nov","Dez")&amp;" "&amp;YEAR(N12))</f>
        <v>Mai 2026</v>
      </c>
      <c r="O10" s="10" t="str">
        <f t="shared" si="0"/>
        <v>Mai 2026</v>
      </c>
      <c r="P10" s="10" t="str">
        <f t="shared" si="0"/>
        <v>Mai 2026</v>
      </c>
      <c r="Q10" s="10" t="str">
        <f t="shared" si="0"/>
        <v>Jun 2026</v>
      </c>
      <c r="R10" s="10" t="str">
        <f t="shared" si="0"/>
        <v>Jun 2026</v>
      </c>
      <c r="S10" s="10" t="str">
        <f t="shared" si="0"/>
        <v>Jun 2026</v>
      </c>
      <c r="T10" s="10" t="str">
        <f t="shared" si="0"/>
        <v>Jun 2026</v>
      </c>
      <c r="U10" s="10" t="str">
        <f t="shared" si="0"/>
        <v>Jun 2026</v>
      </c>
      <c r="V10" s="10" t="str">
        <f t="shared" si="0"/>
        <v>Jul 2026</v>
      </c>
      <c r="W10" s="10" t="str">
        <f t="shared" si="0"/>
        <v>Jul 2026</v>
      </c>
      <c r="X10" s="10" t="str">
        <f t="shared" si="0"/>
        <v>Jul 2026</v>
      </c>
      <c r="Y10" s="10" t="str">
        <f t="shared" si="0"/>
        <v>Jul 2026</v>
      </c>
      <c r="Z10" s="10" t="str">
        <f t="shared" si="0"/>
        <v>Aug 2026</v>
      </c>
      <c r="AA10" s="10" t="str">
        <f t="shared" si="0"/>
        <v>Aug 2026</v>
      </c>
      <c r="AB10" s="10" t="str">
        <f t="shared" si="0"/>
        <v>Aug 2026</v>
      </c>
      <c r="AC10" s="10" t="str">
        <f t="shared" si="0"/>
        <v>Aug 2026</v>
      </c>
      <c r="AD10" s="10" t="str">
        <f t="shared" si="0"/>
        <v>Aug 2026</v>
      </c>
      <c r="AE10" s="10" t="str">
        <f t="shared" si="0"/>
        <v>Sep 2026</v>
      </c>
      <c r="AF10" s="10" t="str">
        <f t="shared" si="0"/>
        <v>Sep 2026</v>
      </c>
      <c r="AG10" s="10" t="str">
        <f t="shared" si="0"/>
        <v>Sep 2026</v>
      </c>
      <c r="AH10" s="10" t="str">
        <f t="shared" si="0"/>
        <v>Sep 2026</v>
      </c>
      <c r="AI10" s="10" t="str">
        <f t="shared" si="0"/>
        <v>Okt 2026</v>
      </c>
      <c r="AJ10" s="10" t="str">
        <f t="shared" si="0"/>
        <v>Okt 2026</v>
      </c>
      <c r="AK10" s="10" t="str">
        <f t="shared" si="0"/>
        <v>Okt 2026</v>
      </c>
      <c r="AL10" s="10" t="str">
        <f t="shared" si="0"/>
        <v>Okt 2026</v>
      </c>
    </row>
    <row r="11" spans="1:38" x14ac:dyDescent="0.3">
      <c r="M11" s="11" t="str">
        <f>IF(M12="","","KW "&amp;_xlfn.ISOWEEKNUM(M12))</f>
        <v>KW 19</v>
      </c>
      <c r="N11" s="11" t="str">
        <f>IF(N12="","","KW "&amp;_xlfn.ISOWEEKNUM(N12))</f>
        <v>KW 20</v>
      </c>
      <c r="O11" s="11" t="str">
        <f t="shared" ref="O11:AL11" si="1">IF(O12="","","KW "&amp;_xlfn.ISOWEEKNUM(O12))</f>
        <v>KW 21</v>
      </c>
      <c r="P11" s="11" t="str">
        <f t="shared" si="1"/>
        <v>KW 22</v>
      </c>
      <c r="Q11" s="11" t="str">
        <f t="shared" si="1"/>
        <v>KW 23</v>
      </c>
      <c r="R11" s="11" t="str">
        <f t="shared" si="1"/>
        <v>KW 24</v>
      </c>
      <c r="S11" s="11" t="str">
        <f t="shared" si="1"/>
        <v>KW 25</v>
      </c>
      <c r="T11" s="11" t="str">
        <f t="shared" si="1"/>
        <v>KW 26</v>
      </c>
      <c r="U11" s="11" t="str">
        <f t="shared" si="1"/>
        <v>KW 27</v>
      </c>
      <c r="V11" s="11" t="str">
        <f t="shared" si="1"/>
        <v>KW 28</v>
      </c>
      <c r="W11" s="11" t="str">
        <f t="shared" si="1"/>
        <v>KW 29</v>
      </c>
      <c r="X11" s="11" t="str">
        <f t="shared" si="1"/>
        <v>KW 30</v>
      </c>
      <c r="Y11" s="11" t="str">
        <f t="shared" si="1"/>
        <v>KW 31</v>
      </c>
      <c r="Z11" s="11" t="str">
        <f t="shared" si="1"/>
        <v>KW 32</v>
      </c>
      <c r="AA11" s="11" t="str">
        <f t="shared" si="1"/>
        <v>KW 33</v>
      </c>
      <c r="AB11" s="11" t="str">
        <f t="shared" si="1"/>
        <v>KW 34</v>
      </c>
      <c r="AC11" s="11" t="str">
        <f t="shared" si="1"/>
        <v>KW 35</v>
      </c>
      <c r="AD11" s="11" t="str">
        <f t="shared" si="1"/>
        <v>KW 36</v>
      </c>
      <c r="AE11" s="11" t="str">
        <f t="shared" si="1"/>
        <v>KW 37</v>
      </c>
      <c r="AF11" s="11" t="str">
        <f t="shared" si="1"/>
        <v>KW 38</v>
      </c>
      <c r="AG11" s="11" t="str">
        <f t="shared" si="1"/>
        <v>KW 39</v>
      </c>
      <c r="AH11" s="11" t="str">
        <f t="shared" si="1"/>
        <v>KW 40</v>
      </c>
      <c r="AI11" s="11" t="str">
        <f t="shared" si="1"/>
        <v>KW 41</v>
      </c>
      <c r="AJ11" s="11" t="str">
        <f t="shared" si="1"/>
        <v>KW 42</v>
      </c>
      <c r="AK11" s="11" t="str">
        <f t="shared" si="1"/>
        <v>KW 43</v>
      </c>
      <c r="AL11" s="11" t="str">
        <f t="shared" si="1"/>
        <v>KW 44</v>
      </c>
    </row>
    <row r="12" spans="1:38" ht="31.95" customHeight="1" x14ac:dyDescent="0.3">
      <c r="A12" s="12" t="s">
        <v>42</v>
      </c>
      <c r="B12" s="12" t="s">
        <v>25</v>
      </c>
      <c r="C12" s="12" t="s">
        <v>43</v>
      </c>
      <c r="D12" s="12" t="s">
        <v>44</v>
      </c>
      <c r="E12" s="12" t="s">
        <v>45</v>
      </c>
      <c r="F12" s="12" t="s">
        <v>46</v>
      </c>
      <c r="G12" s="12" t="s">
        <v>47</v>
      </c>
      <c r="H12" s="12" t="s">
        <v>48</v>
      </c>
      <c r="I12" s="12" t="s">
        <v>38</v>
      </c>
      <c r="J12" s="12" t="s">
        <v>49</v>
      </c>
      <c r="K12" s="12" t="s">
        <v>50</v>
      </c>
      <c r="L12" s="12" t="s">
        <v>51</v>
      </c>
      <c r="M12" s="13">
        <f>$G$3</f>
        <v>46146</v>
      </c>
      <c r="N12" s="13">
        <f t="shared" ref="N12:AL12" si="2">M12+7</f>
        <v>46153</v>
      </c>
      <c r="O12" s="13">
        <f t="shared" si="2"/>
        <v>46160</v>
      </c>
      <c r="P12" s="13">
        <f t="shared" si="2"/>
        <v>46167</v>
      </c>
      <c r="Q12" s="13">
        <f t="shared" si="2"/>
        <v>46174</v>
      </c>
      <c r="R12" s="13">
        <f t="shared" si="2"/>
        <v>46181</v>
      </c>
      <c r="S12" s="13">
        <f t="shared" si="2"/>
        <v>46188</v>
      </c>
      <c r="T12" s="13">
        <f t="shared" si="2"/>
        <v>46195</v>
      </c>
      <c r="U12" s="13">
        <f t="shared" si="2"/>
        <v>46202</v>
      </c>
      <c r="V12" s="13">
        <f t="shared" si="2"/>
        <v>46209</v>
      </c>
      <c r="W12" s="13">
        <f t="shared" si="2"/>
        <v>46216</v>
      </c>
      <c r="X12" s="13">
        <f t="shared" si="2"/>
        <v>46223</v>
      </c>
      <c r="Y12" s="13">
        <f t="shared" si="2"/>
        <v>46230</v>
      </c>
      <c r="Z12" s="13">
        <f t="shared" si="2"/>
        <v>46237</v>
      </c>
      <c r="AA12" s="13">
        <f t="shared" si="2"/>
        <v>46244</v>
      </c>
      <c r="AB12" s="13">
        <f t="shared" si="2"/>
        <v>46251</v>
      </c>
      <c r="AC12" s="13">
        <f t="shared" si="2"/>
        <v>46258</v>
      </c>
      <c r="AD12" s="13">
        <f t="shared" si="2"/>
        <v>46265</v>
      </c>
      <c r="AE12" s="13">
        <f t="shared" si="2"/>
        <v>46272</v>
      </c>
      <c r="AF12" s="13">
        <f t="shared" si="2"/>
        <v>46279</v>
      </c>
      <c r="AG12" s="13">
        <f t="shared" si="2"/>
        <v>46286</v>
      </c>
      <c r="AH12" s="13">
        <f t="shared" si="2"/>
        <v>46293</v>
      </c>
      <c r="AI12" s="13">
        <f t="shared" si="2"/>
        <v>46300</v>
      </c>
      <c r="AJ12" s="13">
        <f t="shared" si="2"/>
        <v>46307</v>
      </c>
      <c r="AK12" s="13">
        <f t="shared" si="2"/>
        <v>46314</v>
      </c>
      <c r="AL12" s="13">
        <f t="shared" si="2"/>
        <v>46321</v>
      </c>
    </row>
    <row r="13" spans="1:38" ht="22.05" customHeight="1" x14ac:dyDescent="0.3">
      <c r="A13" s="14">
        <f t="shared" ref="A13:A52" si="3">IF(D13="","",ROW()-12)</f>
        <v>1</v>
      </c>
      <c r="B13" s="15" t="s">
        <v>29</v>
      </c>
      <c r="C13" s="15" t="s">
        <v>44</v>
      </c>
      <c r="D13" s="15" t="s">
        <v>55</v>
      </c>
      <c r="E13" s="15" t="s">
        <v>17</v>
      </c>
      <c r="F13" s="16">
        <v>46146</v>
      </c>
      <c r="G13" s="16">
        <v>46150</v>
      </c>
      <c r="H13" s="17">
        <f t="shared" ref="H13:H52" si="4">IF(OR(F13="",G13=""),"",MAX(1,G13-F13+1))</f>
        <v>5</v>
      </c>
      <c r="I13" s="18">
        <v>1</v>
      </c>
      <c r="J13" s="15" t="s">
        <v>56</v>
      </c>
      <c r="K13" s="14" t="str">
        <f t="shared" ref="K13:K52" ca="1" si="5">IF(D13="","",IF(I13&gt;=1,"Abgeschlossen",IF(G13&lt;TODAY(),"Überfällig",IF(F13&gt;TODAY(),"Geplant","In Arbeit"))))</f>
        <v>Abgeschlossen</v>
      </c>
      <c r="L13" s="15" t="s">
        <v>57</v>
      </c>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row>
    <row r="14" spans="1:38" ht="22.05" customHeight="1" x14ac:dyDescent="0.3">
      <c r="A14" s="14">
        <f t="shared" si="3"/>
        <v>2</v>
      </c>
      <c r="B14" s="15" t="s">
        <v>29</v>
      </c>
      <c r="C14" s="15" t="s">
        <v>58</v>
      </c>
      <c r="D14" s="15" t="s">
        <v>59</v>
      </c>
      <c r="E14" s="15" t="s">
        <v>60</v>
      </c>
      <c r="F14" s="16">
        <v>46153</v>
      </c>
      <c r="G14" s="16">
        <v>46153</v>
      </c>
      <c r="H14" s="17">
        <f t="shared" si="4"/>
        <v>1</v>
      </c>
      <c r="I14" s="18">
        <v>1</v>
      </c>
      <c r="J14" s="15" t="s">
        <v>56</v>
      </c>
      <c r="K14" s="14" t="str">
        <f t="shared" ca="1" si="5"/>
        <v>Abgeschlossen</v>
      </c>
      <c r="L14" s="15" t="s">
        <v>61</v>
      </c>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row>
    <row r="15" spans="1:38" ht="22.05" customHeight="1" x14ac:dyDescent="0.3">
      <c r="A15" s="14">
        <f t="shared" si="3"/>
        <v>3</v>
      </c>
      <c r="B15" s="15" t="s">
        <v>31</v>
      </c>
      <c r="C15" s="15" t="s">
        <v>44</v>
      </c>
      <c r="D15" s="15" t="s">
        <v>62</v>
      </c>
      <c r="E15" s="15" t="s">
        <v>63</v>
      </c>
      <c r="F15" s="16">
        <v>46153</v>
      </c>
      <c r="G15" s="16">
        <v>46164</v>
      </c>
      <c r="H15" s="17">
        <f t="shared" si="4"/>
        <v>12</v>
      </c>
      <c r="I15" s="18">
        <v>0.85</v>
      </c>
      <c r="J15" s="15" t="s">
        <v>56</v>
      </c>
      <c r="K15" s="14" t="str">
        <f t="shared" ca="1" si="5"/>
        <v>Geplant</v>
      </c>
      <c r="L15" s="15" t="s">
        <v>64</v>
      </c>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row>
    <row r="16" spans="1:38" ht="22.05" customHeight="1" x14ac:dyDescent="0.3">
      <c r="A16" s="14">
        <f t="shared" si="3"/>
        <v>4</v>
      </c>
      <c r="B16" s="15" t="s">
        <v>31</v>
      </c>
      <c r="C16" s="15" t="s">
        <v>44</v>
      </c>
      <c r="D16" s="15" t="s">
        <v>65</v>
      </c>
      <c r="E16" s="15" t="s">
        <v>17</v>
      </c>
      <c r="F16" s="16">
        <v>46160</v>
      </c>
      <c r="G16" s="16">
        <v>46171</v>
      </c>
      <c r="H16" s="17">
        <f t="shared" si="4"/>
        <v>12</v>
      </c>
      <c r="I16" s="18">
        <v>0.6</v>
      </c>
      <c r="J16" s="15" t="s">
        <v>66</v>
      </c>
      <c r="K16" s="14" t="str">
        <f t="shared" ca="1" si="5"/>
        <v>Geplant</v>
      </c>
      <c r="L16" s="15" t="s">
        <v>67</v>
      </c>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row>
    <row r="17" spans="1:38" ht="22.05" customHeight="1" x14ac:dyDescent="0.3">
      <c r="A17" s="14">
        <f t="shared" si="3"/>
        <v>5</v>
      </c>
      <c r="B17" s="15" t="s">
        <v>33</v>
      </c>
      <c r="C17" s="15" t="s">
        <v>44</v>
      </c>
      <c r="D17" s="15" t="s">
        <v>68</v>
      </c>
      <c r="E17" s="15" t="s">
        <v>69</v>
      </c>
      <c r="F17" s="16">
        <v>46174</v>
      </c>
      <c r="G17" s="16">
        <v>46192</v>
      </c>
      <c r="H17" s="17">
        <f t="shared" si="4"/>
        <v>19</v>
      </c>
      <c r="I17" s="18">
        <v>0.2</v>
      </c>
      <c r="J17" s="15" t="s">
        <v>66</v>
      </c>
      <c r="K17" s="14" t="str">
        <f t="shared" ca="1" si="5"/>
        <v>Geplant</v>
      </c>
      <c r="L17" s="15" t="s">
        <v>70</v>
      </c>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row>
    <row r="18" spans="1:38" ht="22.05" customHeight="1" x14ac:dyDescent="0.3">
      <c r="A18" s="14">
        <f t="shared" si="3"/>
        <v>6</v>
      </c>
      <c r="B18" s="15" t="s">
        <v>33</v>
      </c>
      <c r="C18" s="15" t="s">
        <v>44</v>
      </c>
      <c r="D18" s="15" t="s">
        <v>71</v>
      </c>
      <c r="E18" s="15" t="s">
        <v>72</v>
      </c>
      <c r="F18" s="16">
        <v>46181</v>
      </c>
      <c r="G18" s="16">
        <v>46206</v>
      </c>
      <c r="H18" s="17">
        <f t="shared" si="4"/>
        <v>26</v>
      </c>
      <c r="I18" s="18">
        <v>0</v>
      </c>
      <c r="J18" s="15" t="s">
        <v>66</v>
      </c>
      <c r="K18" s="14" t="str">
        <f t="shared" ca="1" si="5"/>
        <v>Geplant</v>
      </c>
      <c r="L18" s="15" t="s">
        <v>73</v>
      </c>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row>
    <row r="19" spans="1:38" ht="22.05" customHeight="1" x14ac:dyDescent="0.3">
      <c r="A19" s="14">
        <f t="shared" si="3"/>
        <v>7</v>
      </c>
      <c r="B19" s="15" t="s">
        <v>33</v>
      </c>
      <c r="C19" s="15" t="s">
        <v>58</v>
      </c>
      <c r="D19" s="15" t="s">
        <v>74</v>
      </c>
      <c r="E19" s="15" t="s">
        <v>75</v>
      </c>
      <c r="F19" s="16">
        <v>46209</v>
      </c>
      <c r="G19" s="16">
        <v>46209</v>
      </c>
      <c r="H19" s="17">
        <f t="shared" si="4"/>
        <v>1</v>
      </c>
      <c r="I19" s="18">
        <v>0</v>
      </c>
      <c r="J19" s="15" t="s">
        <v>56</v>
      </c>
      <c r="K19" s="14" t="str">
        <f t="shared" ca="1" si="5"/>
        <v>Geplant</v>
      </c>
      <c r="L19" s="15" t="s">
        <v>76</v>
      </c>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row>
    <row r="20" spans="1:38" ht="22.05" customHeight="1" x14ac:dyDescent="0.3">
      <c r="A20" s="14">
        <f t="shared" si="3"/>
        <v>8</v>
      </c>
      <c r="B20" s="15" t="s">
        <v>34</v>
      </c>
      <c r="C20" s="15" t="s">
        <v>44</v>
      </c>
      <c r="D20" s="15" t="s">
        <v>77</v>
      </c>
      <c r="E20" s="15" t="s">
        <v>78</v>
      </c>
      <c r="F20" s="16">
        <v>46209</v>
      </c>
      <c r="G20" s="16">
        <v>46227</v>
      </c>
      <c r="H20" s="17">
        <f t="shared" si="4"/>
        <v>19</v>
      </c>
      <c r="I20" s="18">
        <v>0</v>
      </c>
      <c r="J20" s="15" t="s">
        <v>56</v>
      </c>
      <c r="K20" s="14" t="str">
        <f t="shared" ca="1" si="5"/>
        <v>Geplant</v>
      </c>
      <c r="L20" s="15" t="s">
        <v>79</v>
      </c>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row>
    <row r="21" spans="1:38" ht="22.05" customHeight="1" x14ac:dyDescent="0.3">
      <c r="A21" s="14">
        <f t="shared" si="3"/>
        <v>9</v>
      </c>
      <c r="B21" s="15" t="s">
        <v>35</v>
      </c>
      <c r="C21" s="15" t="s">
        <v>44</v>
      </c>
      <c r="D21" s="15" t="s">
        <v>80</v>
      </c>
      <c r="E21" s="15" t="s">
        <v>17</v>
      </c>
      <c r="F21" s="16">
        <v>46230</v>
      </c>
      <c r="G21" s="16">
        <v>46234</v>
      </c>
      <c r="H21" s="17">
        <f t="shared" si="4"/>
        <v>5</v>
      </c>
      <c r="I21" s="18">
        <v>0</v>
      </c>
      <c r="J21" s="15" t="s">
        <v>66</v>
      </c>
      <c r="K21" s="14" t="str">
        <f t="shared" ca="1" si="5"/>
        <v>Geplant</v>
      </c>
      <c r="L21" s="15" t="s">
        <v>81</v>
      </c>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row>
    <row r="22" spans="1:38" ht="22.05" customHeight="1" x14ac:dyDescent="0.3">
      <c r="A22" s="14">
        <f t="shared" si="3"/>
        <v>10</v>
      </c>
      <c r="B22" s="15" t="s">
        <v>35</v>
      </c>
      <c r="C22" s="15" t="s">
        <v>58</v>
      </c>
      <c r="D22" s="15" t="s">
        <v>82</v>
      </c>
      <c r="E22" s="15" t="s">
        <v>75</v>
      </c>
      <c r="F22" s="16">
        <v>46237</v>
      </c>
      <c r="G22" s="16">
        <v>46237</v>
      </c>
      <c r="H22" s="17">
        <f t="shared" si="4"/>
        <v>1</v>
      </c>
      <c r="I22" s="18">
        <v>0</v>
      </c>
      <c r="J22" s="15" t="s">
        <v>56</v>
      </c>
      <c r="K22" s="14" t="str">
        <f t="shared" ca="1" si="5"/>
        <v>Geplant</v>
      </c>
      <c r="L22" s="15" t="s">
        <v>83</v>
      </c>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row>
    <row r="23" spans="1:38" ht="22.05" customHeight="1" x14ac:dyDescent="0.3">
      <c r="A23" s="14" t="str">
        <f t="shared" si="3"/>
        <v/>
      </c>
      <c r="B23" s="15"/>
      <c r="C23" s="15"/>
      <c r="D23" s="15"/>
      <c r="E23" s="15"/>
      <c r="F23" s="16"/>
      <c r="G23" s="16"/>
      <c r="H23" s="17" t="str">
        <f t="shared" si="4"/>
        <v/>
      </c>
      <c r="I23" s="18"/>
      <c r="J23" s="15"/>
      <c r="K23" s="14" t="str">
        <f t="shared" ca="1" si="5"/>
        <v/>
      </c>
      <c r="L23" s="15"/>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row>
    <row r="24" spans="1:38" ht="22.05" customHeight="1" x14ac:dyDescent="0.3">
      <c r="A24" s="14" t="str">
        <f t="shared" si="3"/>
        <v/>
      </c>
      <c r="B24" s="15"/>
      <c r="C24" s="15"/>
      <c r="D24" s="15"/>
      <c r="E24" s="15"/>
      <c r="F24" s="16"/>
      <c r="G24" s="16"/>
      <c r="H24" s="17" t="str">
        <f t="shared" si="4"/>
        <v/>
      </c>
      <c r="I24" s="18"/>
      <c r="J24" s="15"/>
      <c r="K24" s="14" t="str">
        <f t="shared" ca="1" si="5"/>
        <v/>
      </c>
      <c r="L24" s="15"/>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row>
    <row r="25" spans="1:38" ht="22.05" customHeight="1" x14ac:dyDescent="0.3">
      <c r="A25" s="14" t="str">
        <f t="shared" si="3"/>
        <v/>
      </c>
      <c r="B25" s="15"/>
      <c r="C25" s="15"/>
      <c r="D25" s="15"/>
      <c r="E25" s="15"/>
      <c r="F25" s="16"/>
      <c r="G25" s="16"/>
      <c r="H25" s="17" t="str">
        <f t="shared" si="4"/>
        <v/>
      </c>
      <c r="I25" s="18"/>
      <c r="J25" s="15"/>
      <c r="K25" s="14" t="str">
        <f t="shared" ca="1" si="5"/>
        <v/>
      </c>
      <c r="L25" s="15"/>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row>
    <row r="26" spans="1:38" ht="22.05" customHeight="1" x14ac:dyDescent="0.3">
      <c r="A26" s="14" t="str">
        <f t="shared" si="3"/>
        <v/>
      </c>
      <c r="B26" s="15"/>
      <c r="C26" s="15"/>
      <c r="D26" s="15"/>
      <c r="E26" s="15"/>
      <c r="F26" s="16"/>
      <c r="G26" s="16"/>
      <c r="H26" s="17" t="str">
        <f t="shared" si="4"/>
        <v/>
      </c>
      <c r="I26" s="18"/>
      <c r="J26" s="15"/>
      <c r="K26" s="14" t="str">
        <f t="shared" ca="1" si="5"/>
        <v/>
      </c>
      <c r="L26" s="15"/>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row>
    <row r="27" spans="1:38" ht="22.05" customHeight="1" x14ac:dyDescent="0.3">
      <c r="A27" s="14" t="str">
        <f t="shared" si="3"/>
        <v/>
      </c>
      <c r="B27" s="15"/>
      <c r="C27" s="15"/>
      <c r="D27" s="15"/>
      <c r="E27" s="15"/>
      <c r="F27" s="16"/>
      <c r="G27" s="16"/>
      <c r="H27" s="17" t="str">
        <f t="shared" si="4"/>
        <v/>
      </c>
      <c r="I27" s="18"/>
      <c r="J27" s="15"/>
      <c r="K27" s="14" t="str">
        <f t="shared" ca="1" si="5"/>
        <v/>
      </c>
      <c r="L27" s="15"/>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row>
    <row r="28" spans="1:38" ht="22.05" customHeight="1" x14ac:dyDescent="0.3">
      <c r="A28" s="14" t="str">
        <f t="shared" si="3"/>
        <v/>
      </c>
      <c r="B28" s="15"/>
      <c r="C28" s="15"/>
      <c r="D28" s="15"/>
      <c r="E28" s="15"/>
      <c r="F28" s="16"/>
      <c r="G28" s="16"/>
      <c r="H28" s="17" t="str">
        <f t="shared" si="4"/>
        <v/>
      </c>
      <c r="I28" s="18"/>
      <c r="J28" s="15"/>
      <c r="K28" s="14" t="str">
        <f t="shared" ca="1" si="5"/>
        <v/>
      </c>
      <c r="L28" s="15"/>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row>
    <row r="29" spans="1:38" ht="22.05" customHeight="1" x14ac:dyDescent="0.3">
      <c r="A29" s="14" t="str">
        <f t="shared" si="3"/>
        <v/>
      </c>
      <c r="B29" s="15"/>
      <c r="C29" s="15"/>
      <c r="D29" s="15"/>
      <c r="E29" s="15"/>
      <c r="F29" s="16"/>
      <c r="G29" s="16"/>
      <c r="H29" s="17" t="str">
        <f t="shared" si="4"/>
        <v/>
      </c>
      <c r="I29" s="18"/>
      <c r="J29" s="15"/>
      <c r="K29" s="14" t="str">
        <f t="shared" ca="1" si="5"/>
        <v/>
      </c>
      <c r="L29" s="15"/>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row>
    <row r="30" spans="1:38" ht="22.05" customHeight="1" x14ac:dyDescent="0.3">
      <c r="A30" s="14" t="str">
        <f t="shared" si="3"/>
        <v/>
      </c>
      <c r="B30" s="15"/>
      <c r="C30" s="15"/>
      <c r="D30" s="15"/>
      <c r="E30" s="15"/>
      <c r="F30" s="16"/>
      <c r="G30" s="16"/>
      <c r="H30" s="17" t="str">
        <f t="shared" si="4"/>
        <v/>
      </c>
      <c r="I30" s="18"/>
      <c r="J30" s="15"/>
      <c r="K30" s="14" t="str">
        <f t="shared" ca="1" si="5"/>
        <v/>
      </c>
      <c r="L30" s="15"/>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row>
    <row r="31" spans="1:38" ht="22.05" customHeight="1" x14ac:dyDescent="0.3">
      <c r="A31" s="14" t="str">
        <f t="shared" si="3"/>
        <v/>
      </c>
      <c r="B31" s="15"/>
      <c r="C31" s="15"/>
      <c r="D31" s="15"/>
      <c r="E31" s="15"/>
      <c r="F31" s="16"/>
      <c r="G31" s="16"/>
      <c r="H31" s="17" t="str">
        <f t="shared" si="4"/>
        <v/>
      </c>
      <c r="I31" s="18"/>
      <c r="J31" s="15"/>
      <c r="K31" s="14" t="str">
        <f t="shared" ca="1" si="5"/>
        <v/>
      </c>
      <c r="L31" s="15"/>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row>
    <row r="32" spans="1:38" ht="22.05" customHeight="1" x14ac:dyDescent="0.3">
      <c r="A32" s="14" t="str">
        <f t="shared" si="3"/>
        <v/>
      </c>
      <c r="B32" s="15"/>
      <c r="C32" s="15"/>
      <c r="D32" s="15"/>
      <c r="E32" s="15"/>
      <c r="F32" s="16"/>
      <c r="G32" s="16"/>
      <c r="H32" s="17" t="str">
        <f t="shared" si="4"/>
        <v/>
      </c>
      <c r="I32" s="18"/>
      <c r="J32" s="15"/>
      <c r="K32" s="14" t="str">
        <f t="shared" ca="1" si="5"/>
        <v/>
      </c>
      <c r="L32" s="15"/>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row>
    <row r="33" spans="1:38" ht="22.05" customHeight="1" x14ac:dyDescent="0.3">
      <c r="A33" s="14" t="str">
        <f t="shared" si="3"/>
        <v/>
      </c>
      <c r="B33" s="15"/>
      <c r="C33" s="15"/>
      <c r="D33" s="15"/>
      <c r="E33" s="15"/>
      <c r="F33" s="16"/>
      <c r="G33" s="16"/>
      <c r="H33" s="17" t="str">
        <f t="shared" si="4"/>
        <v/>
      </c>
      <c r="I33" s="18"/>
      <c r="J33" s="15"/>
      <c r="K33" s="14" t="str">
        <f t="shared" ca="1" si="5"/>
        <v/>
      </c>
      <c r="L33" s="15"/>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row>
    <row r="34" spans="1:38" ht="22.05" customHeight="1" x14ac:dyDescent="0.3">
      <c r="A34" s="14" t="str">
        <f t="shared" si="3"/>
        <v/>
      </c>
      <c r="B34" s="15"/>
      <c r="C34" s="15"/>
      <c r="D34" s="15"/>
      <c r="E34" s="15"/>
      <c r="F34" s="16"/>
      <c r="G34" s="16"/>
      <c r="H34" s="17" t="str">
        <f t="shared" si="4"/>
        <v/>
      </c>
      <c r="I34" s="18"/>
      <c r="J34" s="15"/>
      <c r="K34" s="14" t="str">
        <f t="shared" ca="1" si="5"/>
        <v/>
      </c>
      <c r="L34" s="15"/>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row>
    <row r="35" spans="1:38" ht="22.05" customHeight="1" x14ac:dyDescent="0.3">
      <c r="A35" s="14" t="str">
        <f t="shared" si="3"/>
        <v/>
      </c>
      <c r="B35" s="15"/>
      <c r="C35" s="15"/>
      <c r="D35" s="15"/>
      <c r="E35" s="15"/>
      <c r="F35" s="16"/>
      <c r="G35" s="16"/>
      <c r="H35" s="17" t="str">
        <f t="shared" si="4"/>
        <v/>
      </c>
      <c r="I35" s="18"/>
      <c r="J35" s="15"/>
      <c r="K35" s="14" t="str">
        <f t="shared" ca="1" si="5"/>
        <v/>
      </c>
      <c r="L35" s="15"/>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row>
    <row r="36" spans="1:38" ht="22.05" customHeight="1" x14ac:dyDescent="0.3">
      <c r="A36" s="14" t="str">
        <f t="shared" si="3"/>
        <v/>
      </c>
      <c r="B36" s="15"/>
      <c r="C36" s="15"/>
      <c r="D36" s="15"/>
      <c r="E36" s="15"/>
      <c r="F36" s="16"/>
      <c r="G36" s="16"/>
      <c r="H36" s="17" t="str">
        <f t="shared" si="4"/>
        <v/>
      </c>
      <c r="I36" s="18"/>
      <c r="J36" s="15"/>
      <c r="K36" s="14" t="str">
        <f t="shared" ca="1" si="5"/>
        <v/>
      </c>
      <c r="L36" s="15"/>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row>
    <row r="37" spans="1:38" ht="22.05" customHeight="1" x14ac:dyDescent="0.3">
      <c r="A37" s="14" t="str">
        <f t="shared" si="3"/>
        <v/>
      </c>
      <c r="B37" s="15"/>
      <c r="C37" s="15"/>
      <c r="D37" s="15"/>
      <c r="E37" s="15"/>
      <c r="F37" s="16"/>
      <c r="G37" s="16"/>
      <c r="H37" s="17" t="str">
        <f t="shared" si="4"/>
        <v/>
      </c>
      <c r="I37" s="18"/>
      <c r="J37" s="15"/>
      <c r="K37" s="14" t="str">
        <f t="shared" ca="1" si="5"/>
        <v/>
      </c>
      <c r="L37" s="15"/>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row>
    <row r="38" spans="1:38" ht="22.05" customHeight="1" x14ac:dyDescent="0.3">
      <c r="A38" s="14" t="str">
        <f t="shared" si="3"/>
        <v/>
      </c>
      <c r="B38" s="15"/>
      <c r="C38" s="15"/>
      <c r="D38" s="15"/>
      <c r="E38" s="15"/>
      <c r="F38" s="16"/>
      <c r="G38" s="16"/>
      <c r="H38" s="17" t="str">
        <f t="shared" si="4"/>
        <v/>
      </c>
      <c r="I38" s="18"/>
      <c r="J38" s="15"/>
      <c r="K38" s="14" t="str">
        <f t="shared" ca="1" si="5"/>
        <v/>
      </c>
      <c r="L38" s="15"/>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row>
    <row r="39" spans="1:38" ht="22.05" customHeight="1" x14ac:dyDescent="0.3">
      <c r="A39" s="14" t="str">
        <f t="shared" si="3"/>
        <v/>
      </c>
      <c r="B39" s="15"/>
      <c r="C39" s="15"/>
      <c r="D39" s="15"/>
      <c r="E39" s="15"/>
      <c r="F39" s="16"/>
      <c r="G39" s="16"/>
      <c r="H39" s="17" t="str">
        <f t="shared" si="4"/>
        <v/>
      </c>
      <c r="I39" s="18"/>
      <c r="J39" s="15"/>
      <c r="K39" s="14" t="str">
        <f t="shared" ca="1" si="5"/>
        <v/>
      </c>
      <c r="L39" s="15"/>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row>
    <row r="40" spans="1:38" ht="22.05" customHeight="1" x14ac:dyDescent="0.3">
      <c r="A40" s="14" t="str">
        <f t="shared" si="3"/>
        <v/>
      </c>
      <c r="B40" s="15"/>
      <c r="C40" s="15"/>
      <c r="D40" s="15"/>
      <c r="E40" s="15"/>
      <c r="F40" s="16"/>
      <c r="G40" s="16"/>
      <c r="H40" s="17" t="str">
        <f t="shared" si="4"/>
        <v/>
      </c>
      <c r="I40" s="18"/>
      <c r="J40" s="15"/>
      <c r="K40" s="14" t="str">
        <f t="shared" ca="1" si="5"/>
        <v/>
      </c>
      <c r="L40" s="15"/>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row>
    <row r="41" spans="1:38" ht="22.05" customHeight="1" x14ac:dyDescent="0.3">
      <c r="A41" s="14" t="str">
        <f t="shared" si="3"/>
        <v/>
      </c>
      <c r="B41" s="15"/>
      <c r="C41" s="15"/>
      <c r="D41" s="15"/>
      <c r="E41" s="15"/>
      <c r="F41" s="16"/>
      <c r="G41" s="16"/>
      <c r="H41" s="17" t="str">
        <f t="shared" si="4"/>
        <v/>
      </c>
      <c r="I41" s="18"/>
      <c r="J41" s="15"/>
      <c r="K41" s="14" t="str">
        <f t="shared" ca="1" si="5"/>
        <v/>
      </c>
      <c r="L41" s="15"/>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row>
    <row r="42" spans="1:38" ht="22.05" customHeight="1" x14ac:dyDescent="0.3">
      <c r="A42" s="14" t="str">
        <f t="shared" si="3"/>
        <v/>
      </c>
      <c r="B42" s="15"/>
      <c r="C42" s="15"/>
      <c r="D42" s="15"/>
      <c r="E42" s="15"/>
      <c r="F42" s="16"/>
      <c r="G42" s="16"/>
      <c r="H42" s="17" t="str">
        <f t="shared" si="4"/>
        <v/>
      </c>
      <c r="I42" s="18"/>
      <c r="J42" s="15"/>
      <c r="K42" s="14" t="str">
        <f t="shared" ca="1" si="5"/>
        <v/>
      </c>
      <c r="L42" s="15"/>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row>
    <row r="43" spans="1:38" ht="22.05" customHeight="1" x14ac:dyDescent="0.3">
      <c r="A43" s="14" t="str">
        <f t="shared" si="3"/>
        <v/>
      </c>
      <c r="B43" s="15"/>
      <c r="C43" s="15"/>
      <c r="D43" s="15"/>
      <c r="E43" s="15"/>
      <c r="F43" s="16"/>
      <c r="G43" s="16"/>
      <c r="H43" s="17" t="str">
        <f t="shared" si="4"/>
        <v/>
      </c>
      <c r="I43" s="18"/>
      <c r="J43" s="15"/>
      <c r="K43" s="14" t="str">
        <f t="shared" ca="1" si="5"/>
        <v/>
      </c>
      <c r="L43" s="15"/>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row>
    <row r="44" spans="1:38" ht="22.05" customHeight="1" x14ac:dyDescent="0.3">
      <c r="A44" s="14" t="str">
        <f t="shared" si="3"/>
        <v/>
      </c>
      <c r="B44" s="15"/>
      <c r="C44" s="15"/>
      <c r="D44" s="15"/>
      <c r="E44" s="15"/>
      <c r="F44" s="16"/>
      <c r="G44" s="16"/>
      <c r="H44" s="17" t="str">
        <f t="shared" si="4"/>
        <v/>
      </c>
      <c r="I44" s="18"/>
      <c r="J44" s="15"/>
      <c r="K44" s="14" t="str">
        <f t="shared" ca="1" si="5"/>
        <v/>
      </c>
      <c r="L44" s="15"/>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row>
    <row r="45" spans="1:38" ht="22.05" customHeight="1" x14ac:dyDescent="0.3">
      <c r="A45" s="14" t="str">
        <f t="shared" si="3"/>
        <v/>
      </c>
      <c r="B45" s="15"/>
      <c r="C45" s="15"/>
      <c r="D45" s="15"/>
      <c r="E45" s="15"/>
      <c r="F45" s="16"/>
      <c r="G45" s="16"/>
      <c r="H45" s="17" t="str">
        <f t="shared" si="4"/>
        <v/>
      </c>
      <c r="I45" s="18"/>
      <c r="J45" s="15"/>
      <c r="K45" s="14" t="str">
        <f t="shared" ca="1" si="5"/>
        <v/>
      </c>
      <c r="L45" s="15"/>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row>
    <row r="46" spans="1:38" ht="22.05" customHeight="1" x14ac:dyDescent="0.3">
      <c r="A46" s="14" t="str">
        <f t="shared" si="3"/>
        <v/>
      </c>
      <c r="B46" s="15"/>
      <c r="C46" s="15"/>
      <c r="D46" s="15"/>
      <c r="E46" s="15"/>
      <c r="F46" s="16"/>
      <c r="G46" s="16"/>
      <c r="H46" s="17" t="str">
        <f t="shared" si="4"/>
        <v/>
      </c>
      <c r="I46" s="18"/>
      <c r="J46" s="15"/>
      <c r="K46" s="14" t="str">
        <f t="shared" ca="1" si="5"/>
        <v/>
      </c>
      <c r="L46" s="15"/>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row>
    <row r="47" spans="1:38" ht="22.05" customHeight="1" x14ac:dyDescent="0.3">
      <c r="A47" s="14" t="str">
        <f t="shared" si="3"/>
        <v/>
      </c>
      <c r="B47" s="15"/>
      <c r="C47" s="15"/>
      <c r="D47" s="15"/>
      <c r="E47" s="15"/>
      <c r="F47" s="16"/>
      <c r="G47" s="16"/>
      <c r="H47" s="17" t="str">
        <f t="shared" si="4"/>
        <v/>
      </c>
      <c r="I47" s="18"/>
      <c r="J47" s="15"/>
      <c r="K47" s="14" t="str">
        <f t="shared" ca="1" si="5"/>
        <v/>
      </c>
      <c r="L47" s="15"/>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row>
    <row r="48" spans="1:38" ht="22.05" customHeight="1" x14ac:dyDescent="0.3">
      <c r="A48" s="14" t="str">
        <f t="shared" si="3"/>
        <v/>
      </c>
      <c r="B48" s="15"/>
      <c r="C48" s="15"/>
      <c r="D48" s="15"/>
      <c r="E48" s="15"/>
      <c r="F48" s="16"/>
      <c r="G48" s="16"/>
      <c r="H48" s="17" t="str">
        <f t="shared" si="4"/>
        <v/>
      </c>
      <c r="I48" s="18"/>
      <c r="J48" s="15"/>
      <c r="K48" s="14" t="str">
        <f t="shared" ca="1" si="5"/>
        <v/>
      </c>
      <c r="L48" s="15"/>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row>
    <row r="49" spans="1:38" ht="22.05" customHeight="1" x14ac:dyDescent="0.3">
      <c r="A49" s="14" t="str">
        <f t="shared" si="3"/>
        <v/>
      </c>
      <c r="B49" s="15"/>
      <c r="C49" s="15"/>
      <c r="D49" s="15"/>
      <c r="E49" s="15"/>
      <c r="F49" s="16"/>
      <c r="G49" s="16"/>
      <c r="H49" s="17" t="str">
        <f t="shared" si="4"/>
        <v/>
      </c>
      <c r="I49" s="18"/>
      <c r="J49" s="15"/>
      <c r="K49" s="14" t="str">
        <f t="shared" ca="1" si="5"/>
        <v/>
      </c>
      <c r="L49" s="15"/>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row>
    <row r="50" spans="1:38" ht="22.05" customHeight="1" x14ac:dyDescent="0.3">
      <c r="A50" s="14" t="str">
        <f t="shared" si="3"/>
        <v/>
      </c>
      <c r="B50" s="15"/>
      <c r="C50" s="15"/>
      <c r="D50" s="15"/>
      <c r="E50" s="15"/>
      <c r="F50" s="16"/>
      <c r="G50" s="16"/>
      <c r="H50" s="17" t="str">
        <f t="shared" si="4"/>
        <v/>
      </c>
      <c r="I50" s="18"/>
      <c r="J50" s="15"/>
      <c r="K50" s="14" t="str">
        <f t="shared" ca="1" si="5"/>
        <v/>
      </c>
      <c r="L50" s="15"/>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row>
    <row r="51" spans="1:38" ht="22.05" customHeight="1" x14ac:dyDescent="0.3">
      <c r="A51" s="14" t="str">
        <f t="shared" si="3"/>
        <v/>
      </c>
      <c r="B51" s="15"/>
      <c r="C51" s="15"/>
      <c r="D51" s="15"/>
      <c r="E51" s="15"/>
      <c r="F51" s="16"/>
      <c r="G51" s="16"/>
      <c r="H51" s="17" t="str">
        <f t="shared" si="4"/>
        <v/>
      </c>
      <c r="I51" s="18"/>
      <c r="J51" s="15"/>
      <c r="K51" s="14" t="str">
        <f t="shared" ca="1" si="5"/>
        <v/>
      </c>
      <c r="L51" s="15"/>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1:38" ht="22.05" customHeight="1" x14ac:dyDescent="0.3">
      <c r="A52" s="14" t="str">
        <f t="shared" si="3"/>
        <v/>
      </c>
      <c r="B52" s="15"/>
      <c r="C52" s="15"/>
      <c r="D52" s="15"/>
      <c r="E52" s="15"/>
      <c r="F52" s="16"/>
      <c r="G52" s="16"/>
      <c r="H52" s="17" t="str">
        <f t="shared" si="4"/>
        <v/>
      </c>
      <c r="I52" s="18"/>
      <c r="J52" s="15"/>
      <c r="K52" s="14" t="str">
        <f t="shared" ca="1" si="5"/>
        <v/>
      </c>
      <c r="L52" s="15"/>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sheetData>
  <mergeCells count="9">
    <mergeCell ref="A1:AL1"/>
    <mergeCell ref="A9:AL9"/>
    <mergeCell ref="A7:K7"/>
    <mergeCell ref="A3:B3"/>
    <mergeCell ref="A4:B4"/>
    <mergeCell ref="A5:B5"/>
    <mergeCell ref="C3:D3"/>
    <mergeCell ref="C4:D4"/>
    <mergeCell ref="C5:D5"/>
  </mergeCells>
  <conditionalFormatting sqref="A13:L52">
    <cfRule type="expression" dxfId="7" priority="2">
      <formula>$I13=1</formula>
    </cfRule>
    <cfRule type="expression" dxfId="6" priority="3">
      <formula>AND($D13&lt;&gt;"",$I13&lt;1,$G13&lt;TODAY())</formula>
    </cfRule>
    <cfRule type="expression" dxfId="5" priority="4">
      <formula>$C13="Meilenstein"</formula>
    </cfRule>
  </conditionalFormatting>
  <conditionalFormatting sqref="I13:I52">
    <cfRule type="dataBar" priority="1">
      <dataBar>
        <cfvo type="num" val="0"/>
        <cfvo type="num" val="1"/>
        <color rgb="FF63C384"/>
      </dataBar>
    </cfRule>
  </conditionalFormatting>
  <conditionalFormatting sqref="J13:J52">
    <cfRule type="expression" dxfId="4" priority="8">
      <formula>$J13="Hoch"</formula>
    </cfRule>
    <cfRule type="expression" dxfId="3" priority="9">
      <formula>$J13="Niedrig"</formula>
    </cfRule>
  </conditionalFormatting>
  <conditionalFormatting sqref="M11:AL12">
    <cfRule type="expression" dxfId="2" priority="7">
      <formula>AND(TODAY()&gt;=M$12,TODAY()&lt;=M$12+6)</formula>
    </cfRule>
  </conditionalFormatting>
  <conditionalFormatting sqref="M13:AL52">
    <cfRule type="expression" dxfId="1" priority="5">
      <formula>AND($D13&lt;&gt;"",$C13="Aufgabe",M$12&lt;=$G13,M$12+6&gt;=$F13)</formula>
    </cfRule>
    <cfRule type="expression" dxfId="0" priority="6">
      <formula>AND($D13&lt;&gt;"",$C13="Meilenstein",M$12&lt;=$F13,M$12+6&gt;=$F13)</formula>
    </cfRule>
  </conditionalFormatting>
  <dataValidations count="2">
    <dataValidation type="decimal" allowBlank="1" sqref="I13:I52" xr:uid="{00000000-0002-0000-0300-000003000000}">
      <formula1>0</formula1>
      <formula2>1</formula2>
    </dataValidation>
    <dataValidation type="whole" sqref="G4" xr:uid="{00000000-0002-0000-0300-000004000000}">
      <formula1>4</formula1>
      <formula2>52</formula2>
    </dataValidation>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xr:uid="{00000000-0002-0000-0300-000000000000}">
          <x14:formula1>
            <xm:f>Listen!$A$1:$A$5</xm:f>
          </x14:formula1>
          <xm:sqref>B13:B52</xm:sqref>
        </x14:dataValidation>
        <x14:dataValidation type="list" allowBlank="1" xr:uid="{00000000-0002-0000-0300-000001000000}">
          <x14:formula1>
            <xm:f>Listen!$B$1:$B$2</xm:f>
          </x14:formula1>
          <xm:sqref>C13:C52</xm:sqref>
        </x14:dataValidation>
        <x14:dataValidation type="list" allowBlank="1" xr:uid="{00000000-0002-0000-0300-000002000000}">
          <x14:formula1>
            <xm:f>Listen!$C$1:$C$3</xm:f>
          </x14:formula1>
          <xm:sqref>J13:J52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
  <sheetViews>
    <sheetView showGridLines="0" workbookViewId="0">
      <selection sqref="A1:H1"/>
    </sheetView>
  </sheetViews>
  <sheetFormatPr baseColWidth="10" defaultColWidth="8.88671875" defaultRowHeight="14.4" x14ac:dyDescent="0.3"/>
  <cols>
    <col min="1" max="1" width="22" customWidth="1"/>
    <col min="2" max="3" width="16" customWidth="1"/>
    <col min="4" max="8" width="18" customWidth="1"/>
  </cols>
  <sheetData>
    <row r="1" spans="1:8" ht="24" customHeight="1" x14ac:dyDescent="0.4">
      <c r="A1" s="23" t="s">
        <v>0</v>
      </c>
      <c r="B1" s="21"/>
      <c r="C1" s="21"/>
      <c r="D1" s="21"/>
      <c r="E1" s="21"/>
      <c r="F1" s="21"/>
      <c r="G1" s="21"/>
      <c r="H1" s="21"/>
    </row>
    <row r="3" spans="1:8" ht="28.05" customHeight="1" x14ac:dyDescent="0.3">
      <c r="A3" s="22" t="s">
        <v>1</v>
      </c>
      <c r="B3" s="21"/>
      <c r="C3" s="21"/>
      <c r="D3" s="20" t="s">
        <v>2</v>
      </c>
      <c r="E3" s="21"/>
      <c r="F3" s="21"/>
      <c r="G3" s="21"/>
      <c r="H3" s="21"/>
    </row>
    <row r="4" spans="1:8" ht="28.05" customHeight="1" x14ac:dyDescent="0.3"/>
    <row r="5" spans="1:8" ht="28.05" customHeight="1" x14ac:dyDescent="0.3"/>
    <row r="6" spans="1:8" ht="28.05" customHeight="1" x14ac:dyDescent="0.3">
      <c r="A6" s="22" t="s">
        <v>3</v>
      </c>
      <c r="B6" s="21"/>
      <c r="C6" s="21"/>
      <c r="D6" s="20" t="s">
        <v>4</v>
      </c>
      <c r="E6" s="21"/>
      <c r="F6" s="21"/>
      <c r="G6" s="21"/>
      <c r="H6" s="21"/>
    </row>
    <row r="7" spans="1:8" ht="28.05" customHeight="1" x14ac:dyDescent="0.3"/>
    <row r="8" spans="1:8" ht="28.05" customHeight="1" x14ac:dyDescent="0.3"/>
    <row r="9" spans="1:8" ht="28.05" customHeight="1" x14ac:dyDescent="0.3">
      <c r="A9" s="22" t="s">
        <v>5</v>
      </c>
      <c r="B9" s="21"/>
      <c r="C9" s="21"/>
      <c r="D9" s="20" t="s">
        <v>6</v>
      </c>
      <c r="E9" s="21"/>
      <c r="F9" s="21"/>
      <c r="G9" s="21"/>
      <c r="H9" s="21"/>
    </row>
    <row r="10" spans="1:8" ht="28.05" customHeight="1" x14ac:dyDescent="0.3"/>
    <row r="11" spans="1:8" ht="28.05" customHeight="1" x14ac:dyDescent="0.3"/>
    <row r="12" spans="1:8" ht="28.05" customHeight="1" x14ac:dyDescent="0.3">
      <c r="A12" s="22" t="s">
        <v>7</v>
      </c>
      <c r="B12" s="21"/>
      <c r="C12" s="21"/>
      <c r="D12" s="20" t="s">
        <v>8</v>
      </c>
      <c r="E12" s="21"/>
      <c r="F12" s="21"/>
      <c r="G12" s="21"/>
      <c r="H12" s="21"/>
    </row>
    <row r="13" spans="1:8" ht="28.05" customHeight="1" x14ac:dyDescent="0.3"/>
    <row r="14" spans="1:8" ht="28.05" customHeight="1" x14ac:dyDescent="0.3"/>
    <row r="15" spans="1:8" ht="28.05" customHeight="1" x14ac:dyDescent="0.3">
      <c r="A15" s="22" t="s">
        <v>9</v>
      </c>
      <c r="B15" s="21"/>
      <c r="C15" s="21"/>
      <c r="D15" s="20" t="s">
        <v>10</v>
      </c>
      <c r="E15" s="21"/>
      <c r="F15" s="21"/>
      <c r="G15" s="21"/>
      <c r="H15" s="21"/>
    </row>
    <row r="16" spans="1:8" ht="28.05" customHeight="1" x14ac:dyDescent="0.3"/>
    <row r="17" spans="1:8" ht="28.05" customHeight="1" x14ac:dyDescent="0.3"/>
    <row r="18" spans="1:8" ht="28.05" customHeight="1" x14ac:dyDescent="0.3">
      <c r="A18" s="22" t="s">
        <v>11</v>
      </c>
      <c r="B18" s="21"/>
      <c r="C18" s="21"/>
      <c r="D18" s="20" t="s">
        <v>12</v>
      </c>
      <c r="E18" s="21"/>
      <c r="F18" s="21"/>
      <c r="G18" s="21"/>
      <c r="H18" s="21"/>
    </row>
    <row r="19" spans="1:8" ht="28.05" customHeight="1" x14ac:dyDescent="0.3"/>
    <row r="20" spans="1:8" ht="28.05" customHeight="1" x14ac:dyDescent="0.3"/>
  </sheetData>
  <mergeCells count="13">
    <mergeCell ref="A18:C18"/>
    <mergeCell ref="A3:C3"/>
    <mergeCell ref="A1:H1"/>
    <mergeCell ref="A12:C12"/>
    <mergeCell ref="D18:H18"/>
    <mergeCell ref="D3:H3"/>
    <mergeCell ref="A15:C15"/>
    <mergeCell ref="D12:H12"/>
    <mergeCell ref="D6:H6"/>
    <mergeCell ref="D15:H15"/>
    <mergeCell ref="D9:H9"/>
    <mergeCell ref="A6:C6"/>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6"/>
  <sheetViews>
    <sheetView showGridLines="0" workbookViewId="0"/>
  </sheetViews>
  <sheetFormatPr baseColWidth="10" defaultColWidth="8.88671875" defaultRowHeight="14.4" x14ac:dyDescent="0.3"/>
  <cols>
    <col min="1" max="1" width="20" customWidth="1"/>
    <col min="2" max="7" width="16" customWidth="1"/>
    <col min="8" max="8" width="22" customWidth="1"/>
  </cols>
  <sheetData>
    <row r="1" spans="1:8" ht="24" customHeight="1" x14ac:dyDescent="0.4">
      <c r="A1" s="23" t="s">
        <v>13</v>
      </c>
      <c r="B1" s="21"/>
      <c r="C1" s="21"/>
      <c r="D1" s="21"/>
      <c r="E1" s="21"/>
      <c r="F1" s="21"/>
      <c r="G1" s="21"/>
      <c r="H1" s="21"/>
    </row>
    <row r="3" spans="1:8" x14ac:dyDescent="0.3">
      <c r="A3" s="1" t="s">
        <v>14</v>
      </c>
      <c r="B3" s="2" t="str">
        <f>IF(Projektplan!B3="","",Projektplan!B3)</f>
        <v/>
      </c>
      <c r="D3" s="22" t="s">
        <v>15</v>
      </c>
      <c r="E3" s="21"/>
      <c r="F3" s="22" t="s">
        <v>16</v>
      </c>
      <c r="G3" s="21"/>
    </row>
    <row r="4" spans="1:8" x14ac:dyDescent="0.3">
      <c r="A4" s="1" t="s">
        <v>17</v>
      </c>
      <c r="B4" s="2" t="str">
        <f>IF(Projektplan!B4="","",Projektplan!B4)</f>
        <v/>
      </c>
      <c r="D4" s="24">
        <f>COUNTIF(Projektplan!$D$13:$D$52,"&lt;&gt;")</f>
        <v>0</v>
      </c>
      <c r="E4" s="21"/>
      <c r="F4" s="24">
        <f>COUNTIF(Projektplan!$C$13:$C$52,"Meilenstein")</f>
        <v>0</v>
      </c>
      <c r="G4" s="21"/>
    </row>
    <row r="5" spans="1:8" x14ac:dyDescent="0.3">
      <c r="A5" s="1" t="s">
        <v>18</v>
      </c>
      <c r="B5" s="2" t="str">
        <f>IF(Projektplan!B5="","",Projektplan!B5)</f>
        <v/>
      </c>
      <c r="D5" s="21"/>
      <c r="E5" s="21"/>
      <c r="F5" s="21"/>
      <c r="G5" s="21"/>
    </row>
    <row r="6" spans="1:8" x14ac:dyDescent="0.3">
      <c r="A6" s="1" t="s">
        <v>19</v>
      </c>
      <c r="B6" s="3">
        <f>IF(Projektplan!G3="","",Projektplan!G3)</f>
        <v>46146</v>
      </c>
      <c r="D6" s="22" t="s">
        <v>20</v>
      </c>
      <c r="E6" s="21"/>
      <c r="F6" s="22" t="s">
        <v>21</v>
      </c>
      <c r="G6" s="21"/>
    </row>
    <row r="7" spans="1:8" x14ac:dyDescent="0.3">
      <c r="A7" s="1" t="s">
        <v>22</v>
      </c>
      <c r="B7" s="3">
        <f ca="1">TODAY()</f>
        <v>46127</v>
      </c>
      <c r="D7" s="25">
        <f>IFERROR(SUMPRODUCT(Projektplan!$H$13:$H$52,Projektplan!$I$13:$I$52)/SUM(Projektplan!$H$13:$H$52),0)</f>
        <v>0</v>
      </c>
      <c r="E7" s="21"/>
      <c r="F7" s="24">
        <f ca="1">COUNTIFS(Projektplan!$D$13:$D$52,"&lt;&gt;",Projektplan!$I$13:$I$52,"&lt;1",Projektplan!$G$13:$G$52,"&lt;"&amp;TODAY())</f>
        <v>0</v>
      </c>
      <c r="G7" s="21"/>
    </row>
    <row r="8" spans="1:8" x14ac:dyDescent="0.3">
      <c r="D8" s="21"/>
      <c r="E8" s="21"/>
      <c r="F8" s="21"/>
      <c r="G8" s="21"/>
    </row>
    <row r="10" spans="1:8" x14ac:dyDescent="0.3">
      <c r="A10" s="22" t="s">
        <v>23</v>
      </c>
      <c r="B10" s="21"/>
      <c r="C10" s="21"/>
      <c r="E10" s="22" t="s">
        <v>24</v>
      </c>
      <c r="F10" s="21"/>
      <c r="G10" s="21"/>
      <c r="H10" s="21"/>
    </row>
    <row r="11" spans="1:8" x14ac:dyDescent="0.3">
      <c r="A11" s="4" t="s">
        <v>25</v>
      </c>
      <c r="B11" s="4" t="s">
        <v>26</v>
      </c>
      <c r="C11" s="4" t="s">
        <v>27</v>
      </c>
      <c r="E11" s="26" t="s">
        <v>28</v>
      </c>
      <c r="F11" s="21"/>
      <c r="G11" s="21"/>
      <c r="H11" s="21"/>
    </row>
    <row r="12" spans="1:8" x14ac:dyDescent="0.3">
      <c r="A12" t="s">
        <v>29</v>
      </c>
      <c r="B12">
        <f>COUNTIF(Projektplan!$B$13:$B$52,A12)</f>
        <v>0</v>
      </c>
      <c r="C12">
        <f>COUNTIFS(Projektplan!$B$13:$B$52,A12,Projektplan!$I$13:$I$52,1)</f>
        <v>0</v>
      </c>
      <c r="E12" s="26" t="s">
        <v>30</v>
      </c>
      <c r="F12" s="21"/>
      <c r="G12" s="21"/>
      <c r="H12" s="21"/>
    </row>
    <row r="13" spans="1:8" x14ac:dyDescent="0.3">
      <c r="A13" t="s">
        <v>31</v>
      </c>
      <c r="B13">
        <f>COUNTIF(Projektplan!$B$13:$B$52,A13)</f>
        <v>0</v>
      </c>
      <c r="C13">
        <f>COUNTIFS(Projektplan!$B$13:$B$52,A13,Projektplan!$I$13:$I$52,1)</f>
        <v>0</v>
      </c>
      <c r="E13" s="26" t="s">
        <v>32</v>
      </c>
      <c r="F13" s="21"/>
      <c r="G13" s="21"/>
      <c r="H13" s="21"/>
    </row>
    <row r="14" spans="1:8" x14ac:dyDescent="0.3">
      <c r="A14" t="s">
        <v>33</v>
      </c>
      <c r="B14">
        <f>COUNTIF(Projektplan!$B$13:$B$52,A14)</f>
        <v>0</v>
      </c>
      <c r="C14">
        <f>COUNTIFS(Projektplan!$B$13:$B$52,A14,Projektplan!$I$13:$I$52,1)</f>
        <v>0</v>
      </c>
    </row>
    <row r="15" spans="1:8" x14ac:dyDescent="0.3">
      <c r="A15" t="s">
        <v>34</v>
      </c>
      <c r="B15">
        <f>COUNTIF(Projektplan!$B$13:$B$52,A15)</f>
        <v>0</v>
      </c>
      <c r="C15">
        <f>COUNTIFS(Projektplan!$B$13:$B$52,A15,Projektplan!$I$13:$I$52,1)</f>
        <v>0</v>
      </c>
    </row>
    <row r="16" spans="1:8" x14ac:dyDescent="0.3">
      <c r="A16" t="s">
        <v>35</v>
      </c>
      <c r="B16">
        <f>COUNTIF(Projektplan!$B$13:$B$52,A16)</f>
        <v>0</v>
      </c>
      <c r="C16">
        <f>COUNTIFS(Projektplan!$B$13:$B$52,A16,Projektplan!$I$13:$I$52,1)</f>
        <v>0</v>
      </c>
    </row>
  </sheetData>
  <mergeCells count="14">
    <mergeCell ref="E13:H13"/>
    <mergeCell ref="E12:H12"/>
    <mergeCell ref="F7:G8"/>
    <mergeCell ref="F6:G6"/>
    <mergeCell ref="A1:H1"/>
    <mergeCell ref="E11:H11"/>
    <mergeCell ref="D3:E3"/>
    <mergeCell ref="E10:H10"/>
    <mergeCell ref="F3:G3"/>
    <mergeCell ref="D6:E6"/>
    <mergeCell ref="A10:C10"/>
    <mergeCell ref="F4:G5"/>
    <mergeCell ref="D4:E5"/>
    <mergeCell ref="D7:E8"/>
  </mergeCells>
  <conditionalFormatting sqref="D7:E8">
    <cfRule type="dataBar" priority="1">
      <dataBar>
        <cfvo type="num" val="0"/>
        <cfvo type="num" val="1"/>
        <color rgb="FF63C384"/>
      </dataBar>
    </cfRule>
  </conditionalFormatting>
  <conditionalFormatting sqref="F7:G8">
    <cfRule type="expression" dxfId="16" priority="2">
      <formula>F7&gt;0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52"/>
  <sheetViews>
    <sheetView showGridLines="0" workbookViewId="0"/>
  </sheetViews>
  <sheetFormatPr baseColWidth="10" defaultColWidth="8.88671875" defaultRowHeight="14.4" x14ac:dyDescent="0.3"/>
  <cols>
    <col min="1" max="1" width="5" customWidth="1"/>
    <col min="2" max="2" width="14" customWidth="1"/>
    <col min="3" max="3" width="12" customWidth="1"/>
    <col min="4" max="4" width="28" customWidth="1"/>
    <col min="5" max="5" width="18" customWidth="1"/>
    <col min="6" max="9" width="11" customWidth="1"/>
    <col min="10" max="10" width="10" customWidth="1"/>
    <col min="11" max="11" width="15" customWidth="1"/>
    <col min="12" max="12" width="24" customWidth="1"/>
    <col min="13" max="38" width="7" customWidth="1"/>
  </cols>
  <sheetData>
    <row r="1" spans="1:38" ht="24" customHeight="1" x14ac:dyDescent="0.4">
      <c r="A1" s="23" t="s">
        <v>36</v>
      </c>
      <c r="B1" s="21"/>
      <c r="C1" s="21"/>
      <c r="D1" s="21"/>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row>
    <row r="3" spans="1:38" x14ac:dyDescent="0.3">
      <c r="A3" s="1" t="s">
        <v>14</v>
      </c>
      <c r="B3" s="5"/>
      <c r="F3" s="1" t="s">
        <v>19</v>
      </c>
      <c r="G3" s="6">
        <v>46146</v>
      </c>
      <c r="J3" s="1" t="s">
        <v>26</v>
      </c>
      <c r="K3" s="7">
        <f>COUNTIF($D$13:$D$52,"&lt;&gt;")</f>
        <v>0</v>
      </c>
    </row>
    <row r="4" spans="1:38" x14ac:dyDescent="0.3">
      <c r="A4" s="1" t="s">
        <v>17</v>
      </c>
      <c r="B4" s="5"/>
      <c r="F4" s="1" t="s">
        <v>37</v>
      </c>
      <c r="G4" s="8">
        <v>24</v>
      </c>
      <c r="J4" s="1" t="s">
        <v>38</v>
      </c>
      <c r="K4" s="9">
        <f>IFERROR(SUMPRODUCT($H$13:$H$52,$I$13:$I$52)/SUM($H$13:$H$52),0)</f>
        <v>0</v>
      </c>
    </row>
    <row r="5" spans="1:38" x14ac:dyDescent="0.3">
      <c r="A5" s="1" t="s">
        <v>18</v>
      </c>
      <c r="B5" s="5"/>
      <c r="F5" s="1" t="s">
        <v>22</v>
      </c>
      <c r="G5" s="3">
        <f ca="1">TODAY()</f>
        <v>46127</v>
      </c>
      <c r="J5" s="1" t="s">
        <v>39</v>
      </c>
      <c r="K5" s="7">
        <f ca="1">COUNTIFS($D$13:$D$52,"&lt;&gt;",$I$13:$I$52,"&lt;1",$G$13:$G$52,"&lt;"&amp;TODAY())</f>
        <v>0</v>
      </c>
    </row>
    <row r="7" spans="1:38" x14ac:dyDescent="0.3">
      <c r="A7" s="27" t="s">
        <v>40</v>
      </c>
      <c r="B7" s="21"/>
      <c r="C7" s="21"/>
      <c r="D7" s="21"/>
      <c r="E7" s="21"/>
      <c r="F7" s="21"/>
      <c r="G7" s="21"/>
      <c r="H7" s="21"/>
      <c r="I7" s="21"/>
      <c r="J7" s="21"/>
      <c r="K7" s="21"/>
    </row>
    <row r="9" spans="1:38" x14ac:dyDescent="0.3">
      <c r="A9" s="22" t="s">
        <v>41</v>
      </c>
      <c r="B9" s="21"/>
      <c r="C9" s="21"/>
      <c r="D9" s="21"/>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row>
    <row r="10" spans="1:38" x14ac:dyDescent="0.3">
      <c r="M10" s="10" t="str">
        <f t="shared" ref="M10:AL10" si="0">TEXT(M12,"mmm yyyy")</f>
        <v>may yyyy</v>
      </c>
      <c r="N10" s="10" t="str">
        <f t="shared" si="0"/>
        <v>may yyyy</v>
      </c>
      <c r="O10" s="10" t="str">
        <f t="shared" si="0"/>
        <v>may yyyy</v>
      </c>
      <c r="P10" s="10" t="str">
        <f t="shared" si="0"/>
        <v>may yyyy</v>
      </c>
      <c r="Q10" s="10" t="str">
        <f t="shared" si="0"/>
        <v>jun yyyy</v>
      </c>
      <c r="R10" s="10" t="str">
        <f t="shared" si="0"/>
        <v>jun yyyy</v>
      </c>
      <c r="S10" s="10" t="str">
        <f t="shared" si="0"/>
        <v>jun yyyy</v>
      </c>
      <c r="T10" s="10" t="str">
        <f t="shared" si="0"/>
        <v>jun yyyy</v>
      </c>
      <c r="U10" s="10" t="str">
        <f t="shared" si="0"/>
        <v>jun yyyy</v>
      </c>
      <c r="V10" s="10" t="str">
        <f t="shared" si="0"/>
        <v>jul yyyy</v>
      </c>
      <c r="W10" s="10" t="str">
        <f t="shared" si="0"/>
        <v>jul yyyy</v>
      </c>
      <c r="X10" s="10" t="str">
        <f t="shared" si="0"/>
        <v>jul yyyy</v>
      </c>
      <c r="Y10" s="10" t="str">
        <f t="shared" si="0"/>
        <v>jul yyyy</v>
      </c>
      <c r="Z10" s="10" t="str">
        <f t="shared" si="0"/>
        <v>ago yyyy</v>
      </c>
      <c r="AA10" s="10" t="str">
        <f t="shared" si="0"/>
        <v>ago yyyy</v>
      </c>
      <c r="AB10" s="10" t="str">
        <f t="shared" si="0"/>
        <v>ago yyyy</v>
      </c>
      <c r="AC10" s="10" t="str">
        <f t="shared" si="0"/>
        <v>ago yyyy</v>
      </c>
      <c r="AD10" s="10" t="str">
        <f t="shared" si="0"/>
        <v>ago yyyy</v>
      </c>
      <c r="AE10" s="10" t="str">
        <f t="shared" si="0"/>
        <v>sep yyyy</v>
      </c>
      <c r="AF10" s="10" t="str">
        <f t="shared" si="0"/>
        <v>sep yyyy</v>
      </c>
      <c r="AG10" s="10" t="str">
        <f t="shared" si="0"/>
        <v>sep yyyy</v>
      </c>
      <c r="AH10" s="10" t="str">
        <f t="shared" si="0"/>
        <v>sep yyyy</v>
      </c>
      <c r="AI10" s="10" t="str">
        <f t="shared" si="0"/>
        <v>oct yyyy</v>
      </c>
      <c r="AJ10" s="10" t="str">
        <f t="shared" si="0"/>
        <v>oct yyyy</v>
      </c>
      <c r="AK10" s="10" t="str">
        <f t="shared" si="0"/>
        <v>oct yyyy</v>
      </c>
      <c r="AL10" s="10" t="str">
        <f t="shared" si="0"/>
        <v>oct yyyy</v>
      </c>
    </row>
    <row r="11" spans="1:38" x14ac:dyDescent="0.3">
      <c r="M11" s="11" t="e">
        <f ca="1">IF(M12="","","KW "&amp;_xludf.ISOWEEKNUM(M12))</f>
        <v>#NAME?</v>
      </c>
      <c r="N11" s="11" t="e">
        <f ca="1">IF(N12="","","KW "&amp;_xludf.ISOWEEKNUM(N12))</f>
        <v>#NAME?</v>
      </c>
      <c r="O11" s="11" t="e">
        <f ca="1">IF(O12="","","KW "&amp;_xludf.ISOWEEKNUM(O12))</f>
        <v>#NAME?</v>
      </c>
      <c r="P11" s="11" t="e">
        <f ca="1">IF(P12="","","KW "&amp;_xludf.ISOWEEKNUM(P12))</f>
        <v>#NAME?</v>
      </c>
      <c r="Q11" s="11" t="e">
        <f ca="1">IF(Q12="","","KW "&amp;_xludf.ISOWEEKNUM(Q12))</f>
        <v>#NAME?</v>
      </c>
      <c r="R11" s="11" t="e">
        <f ca="1">IF(R12="","","KW "&amp;_xludf.ISOWEEKNUM(R12))</f>
        <v>#NAME?</v>
      </c>
      <c r="S11" s="11" t="e">
        <f ca="1">IF(S12="","","KW "&amp;_xludf.ISOWEEKNUM(S12))</f>
        <v>#NAME?</v>
      </c>
      <c r="T11" s="11" t="e">
        <f ca="1">IF(T12="","","KW "&amp;_xludf.ISOWEEKNUM(T12))</f>
        <v>#NAME?</v>
      </c>
      <c r="U11" s="11" t="e">
        <f ca="1">IF(U12="","","KW "&amp;_xludf.ISOWEEKNUM(U12))</f>
        <v>#NAME?</v>
      </c>
      <c r="V11" s="11" t="e">
        <f ca="1">IF(V12="","","KW "&amp;_xludf.ISOWEEKNUM(V12))</f>
        <v>#NAME?</v>
      </c>
      <c r="W11" s="11" t="e">
        <f ca="1">IF(W12="","","KW "&amp;_xludf.ISOWEEKNUM(W12))</f>
        <v>#NAME?</v>
      </c>
      <c r="X11" s="11" t="e">
        <f ca="1">IF(X12="","","KW "&amp;_xludf.ISOWEEKNUM(X12))</f>
        <v>#NAME?</v>
      </c>
      <c r="Y11" s="11" t="e">
        <f ca="1">IF(Y12="","","KW "&amp;_xludf.ISOWEEKNUM(Y12))</f>
        <v>#NAME?</v>
      </c>
      <c r="Z11" s="11" t="e">
        <f ca="1">IF(Z12="","","KW "&amp;_xludf.ISOWEEKNUM(Z12))</f>
        <v>#NAME?</v>
      </c>
      <c r="AA11" s="11" t="e">
        <f ca="1">IF(AA12="","","KW "&amp;_xludf.ISOWEEKNUM(AA12))</f>
        <v>#NAME?</v>
      </c>
      <c r="AB11" s="11" t="e">
        <f ca="1">IF(AB12="","","KW "&amp;_xludf.ISOWEEKNUM(AB12))</f>
        <v>#NAME?</v>
      </c>
      <c r="AC11" s="11" t="e">
        <f ca="1">IF(AC12="","","KW "&amp;_xludf.ISOWEEKNUM(AC12))</f>
        <v>#NAME?</v>
      </c>
      <c r="AD11" s="11" t="e">
        <f ca="1">IF(AD12="","","KW "&amp;_xludf.ISOWEEKNUM(AD12))</f>
        <v>#NAME?</v>
      </c>
      <c r="AE11" s="11" t="e">
        <f ca="1">IF(AE12="","","KW "&amp;_xludf.ISOWEEKNUM(AE12))</f>
        <v>#NAME?</v>
      </c>
      <c r="AF11" s="11" t="e">
        <f ca="1">IF(AF12="","","KW "&amp;_xludf.ISOWEEKNUM(AF12))</f>
        <v>#NAME?</v>
      </c>
      <c r="AG11" s="11" t="e">
        <f ca="1">IF(AG12="","","KW "&amp;_xludf.ISOWEEKNUM(AG12))</f>
        <v>#NAME?</v>
      </c>
      <c r="AH11" s="11" t="e">
        <f ca="1">IF(AH12="","","KW "&amp;_xludf.ISOWEEKNUM(AH12))</f>
        <v>#NAME?</v>
      </c>
      <c r="AI11" s="11" t="e">
        <f ca="1">IF(AI12="","","KW "&amp;_xludf.ISOWEEKNUM(AI12))</f>
        <v>#NAME?</v>
      </c>
      <c r="AJ11" s="11" t="e">
        <f ca="1">IF(AJ12="","","KW "&amp;_xludf.ISOWEEKNUM(AJ12))</f>
        <v>#NAME?</v>
      </c>
      <c r="AK11" s="11" t="e">
        <f ca="1">IF(AK12="","","KW "&amp;_xludf.ISOWEEKNUM(AK12))</f>
        <v>#NAME?</v>
      </c>
      <c r="AL11" s="11" t="e">
        <f ca="1">IF(AL12="","","KW "&amp;_xludf.ISOWEEKNUM(AL12))</f>
        <v>#NAME?</v>
      </c>
    </row>
    <row r="12" spans="1:38" ht="31.95" customHeight="1" x14ac:dyDescent="0.3">
      <c r="A12" s="12" t="s">
        <v>42</v>
      </c>
      <c r="B12" s="12" t="s">
        <v>25</v>
      </c>
      <c r="C12" s="12" t="s">
        <v>43</v>
      </c>
      <c r="D12" s="12" t="s">
        <v>44</v>
      </c>
      <c r="E12" s="12" t="s">
        <v>45</v>
      </c>
      <c r="F12" s="12" t="s">
        <v>46</v>
      </c>
      <c r="G12" s="12" t="s">
        <v>47</v>
      </c>
      <c r="H12" s="12" t="s">
        <v>48</v>
      </c>
      <c r="I12" s="12" t="s">
        <v>38</v>
      </c>
      <c r="J12" s="12" t="s">
        <v>49</v>
      </c>
      <c r="K12" s="12" t="s">
        <v>50</v>
      </c>
      <c r="L12" s="12" t="s">
        <v>51</v>
      </c>
      <c r="M12" s="13">
        <f>$G$3</f>
        <v>46146</v>
      </c>
      <c r="N12" s="13">
        <f t="shared" ref="N12:AL12" si="1">M12+7</f>
        <v>46153</v>
      </c>
      <c r="O12" s="13">
        <f t="shared" si="1"/>
        <v>46160</v>
      </c>
      <c r="P12" s="13">
        <f t="shared" si="1"/>
        <v>46167</v>
      </c>
      <c r="Q12" s="13">
        <f t="shared" si="1"/>
        <v>46174</v>
      </c>
      <c r="R12" s="13">
        <f t="shared" si="1"/>
        <v>46181</v>
      </c>
      <c r="S12" s="13">
        <f t="shared" si="1"/>
        <v>46188</v>
      </c>
      <c r="T12" s="13">
        <f t="shared" si="1"/>
        <v>46195</v>
      </c>
      <c r="U12" s="13">
        <f t="shared" si="1"/>
        <v>46202</v>
      </c>
      <c r="V12" s="13">
        <f t="shared" si="1"/>
        <v>46209</v>
      </c>
      <c r="W12" s="13">
        <f t="shared" si="1"/>
        <v>46216</v>
      </c>
      <c r="X12" s="13">
        <f t="shared" si="1"/>
        <v>46223</v>
      </c>
      <c r="Y12" s="13">
        <f t="shared" si="1"/>
        <v>46230</v>
      </c>
      <c r="Z12" s="13">
        <f t="shared" si="1"/>
        <v>46237</v>
      </c>
      <c r="AA12" s="13">
        <f t="shared" si="1"/>
        <v>46244</v>
      </c>
      <c r="AB12" s="13">
        <f t="shared" si="1"/>
        <v>46251</v>
      </c>
      <c r="AC12" s="13">
        <f t="shared" si="1"/>
        <v>46258</v>
      </c>
      <c r="AD12" s="13">
        <f t="shared" si="1"/>
        <v>46265</v>
      </c>
      <c r="AE12" s="13">
        <f t="shared" si="1"/>
        <v>46272</v>
      </c>
      <c r="AF12" s="13">
        <f t="shared" si="1"/>
        <v>46279</v>
      </c>
      <c r="AG12" s="13">
        <f t="shared" si="1"/>
        <v>46286</v>
      </c>
      <c r="AH12" s="13">
        <f t="shared" si="1"/>
        <v>46293</v>
      </c>
      <c r="AI12" s="13">
        <f t="shared" si="1"/>
        <v>46300</v>
      </c>
      <c r="AJ12" s="13">
        <f t="shared" si="1"/>
        <v>46307</v>
      </c>
      <c r="AK12" s="13">
        <f t="shared" si="1"/>
        <v>46314</v>
      </c>
      <c r="AL12" s="13">
        <f t="shared" si="1"/>
        <v>46321</v>
      </c>
    </row>
    <row r="13" spans="1:38" ht="22.05" customHeight="1" x14ac:dyDescent="0.3">
      <c r="A13" s="14" t="str">
        <f t="shared" ref="A13:A52" si="2">IF(D13="","",ROW()-12)</f>
        <v/>
      </c>
      <c r="B13" s="15"/>
      <c r="C13" s="15"/>
      <c r="D13" s="15"/>
      <c r="E13" s="15"/>
      <c r="F13" s="16"/>
      <c r="G13" s="16"/>
      <c r="H13" s="17" t="str">
        <f t="shared" ref="H13:H52" si="3">IF(OR(F13="",G13=""),"",MAX(1,G13-F13+1))</f>
        <v/>
      </c>
      <c r="I13" s="18"/>
      <c r="J13" s="15"/>
      <c r="K13" s="14" t="str">
        <f t="shared" ref="K13:K52" ca="1" si="4">IF(D13="","",IF(I13&gt;=1,"Abgeschlossen",IF(G13&lt;TODAY(),"Überfällig",IF(F13&gt;TODAY(),"Geplant","In Arbeit"))))</f>
        <v/>
      </c>
      <c r="L13" s="15"/>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row>
    <row r="14" spans="1:38" ht="22.05" customHeight="1" x14ac:dyDescent="0.3">
      <c r="A14" s="14" t="str">
        <f t="shared" si="2"/>
        <v/>
      </c>
      <c r="B14" s="15"/>
      <c r="C14" s="15"/>
      <c r="D14" s="15"/>
      <c r="E14" s="15"/>
      <c r="F14" s="16"/>
      <c r="G14" s="16"/>
      <c r="H14" s="17" t="str">
        <f t="shared" si="3"/>
        <v/>
      </c>
      <c r="I14" s="18"/>
      <c r="J14" s="15"/>
      <c r="K14" s="14" t="str">
        <f t="shared" ca="1" si="4"/>
        <v/>
      </c>
      <c r="L14" s="15"/>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row>
    <row r="15" spans="1:38" ht="22.05" customHeight="1" x14ac:dyDescent="0.3">
      <c r="A15" s="14" t="str">
        <f t="shared" si="2"/>
        <v/>
      </c>
      <c r="B15" s="15"/>
      <c r="C15" s="15"/>
      <c r="D15" s="15"/>
      <c r="E15" s="15"/>
      <c r="F15" s="16"/>
      <c r="G15" s="16"/>
      <c r="H15" s="17" t="str">
        <f t="shared" si="3"/>
        <v/>
      </c>
      <c r="I15" s="18"/>
      <c r="J15" s="15"/>
      <c r="K15" s="14" t="str">
        <f t="shared" ca="1" si="4"/>
        <v/>
      </c>
      <c r="L15" s="15"/>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row>
    <row r="16" spans="1:38" ht="22.05" customHeight="1" x14ac:dyDescent="0.3">
      <c r="A16" s="14" t="str">
        <f t="shared" si="2"/>
        <v/>
      </c>
      <c r="B16" s="15"/>
      <c r="C16" s="15"/>
      <c r="D16" s="15"/>
      <c r="E16" s="15"/>
      <c r="F16" s="16"/>
      <c r="G16" s="16"/>
      <c r="H16" s="17" t="str">
        <f t="shared" si="3"/>
        <v/>
      </c>
      <c r="I16" s="18"/>
      <c r="J16" s="15"/>
      <c r="K16" s="14" t="str">
        <f t="shared" ca="1" si="4"/>
        <v/>
      </c>
      <c r="L16" s="15"/>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row>
    <row r="17" spans="1:38" ht="22.05" customHeight="1" x14ac:dyDescent="0.3">
      <c r="A17" s="14" t="str">
        <f t="shared" si="2"/>
        <v/>
      </c>
      <c r="B17" s="15"/>
      <c r="C17" s="15"/>
      <c r="D17" s="15"/>
      <c r="E17" s="15"/>
      <c r="F17" s="16"/>
      <c r="G17" s="16"/>
      <c r="H17" s="17" t="str">
        <f t="shared" si="3"/>
        <v/>
      </c>
      <c r="I17" s="18"/>
      <c r="J17" s="15"/>
      <c r="K17" s="14" t="str">
        <f t="shared" ca="1" si="4"/>
        <v/>
      </c>
      <c r="L17" s="15"/>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row>
    <row r="18" spans="1:38" ht="22.05" customHeight="1" x14ac:dyDescent="0.3">
      <c r="A18" s="14" t="str">
        <f t="shared" si="2"/>
        <v/>
      </c>
      <c r="B18" s="15"/>
      <c r="C18" s="15"/>
      <c r="D18" s="15"/>
      <c r="E18" s="15"/>
      <c r="F18" s="16"/>
      <c r="G18" s="16"/>
      <c r="H18" s="17" t="str">
        <f t="shared" si="3"/>
        <v/>
      </c>
      <c r="I18" s="18"/>
      <c r="J18" s="15"/>
      <c r="K18" s="14" t="str">
        <f t="shared" ca="1" si="4"/>
        <v/>
      </c>
      <c r="L18" s="15"/>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row>
    <row r="19" spans="1:38" ht="22.05" customHeight="1" x14ac:dyDescent="0.3">
      <c r="A19" s="14" t="str">
        <f t="shared" si="2"/>
        <v/>
      </c>
      <c r="B19" s="15"/>
      <c r="C19" s="15"/>
      <c r="D19" s="15"/>
      <c r="E19" s="15"/>
      <c r="F19" s="16"/>
      <c r="G19" s="16"/>
      <c r="H19" s="17" t="str">
        <f t="shared" si="3"/>
        <v/>
      </c>
      <c r="I19" s="18"/>
      <c r="J19" s="15"/>
      <c r="K19" s="14" t="str">
        <f t="shared" ca="1" si="4"/>
        <v/>
      </c>
      <c r="L19" s="15"/>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row>
    <row r="20" spans="1:38" ht="22.05" customHeight="1" x14ac:dyDescent="0.3">
      <c r="A20" s="14" t="str">
        <f t="shared" si="2"/>
        <v/>
      </c>
      <c r="B20" s="15"/>
      <c r="C20" s="15"/>
      <c r="D20" s="15"/>
      <c r="E20" s="15"/>
      <c r="F20" s="16"/>
      <c r="G20" s="16"/>
      <c r="H20" s="17" t="str">
        <f t="shared" si="3"/>
        <v/>
      </c>
      <c r="I20" s="18"/>
      <c r="J20" s="15"/>
      <c r="K20" s="14" t="str">
        <f t="shared" ca="1" si="4"/>
        <v/>
      </c>
      <c r="L20" s="15"/>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row>
    <row r="21" spans="1:38" ht="22.05" customHeight="1" x14ac:dyDescent="0.3">
      <c r="A21" s="14" t="str">
        <f t="shared" si="2"/>
        <v/>
      </c>
      <c r="B21" s="15"/>
      <c r="C21" s="15"/>
      <c r="D21" s="15"/>
      <c r="E21" s="15"/>
      <c r="F21" s="16"/>
      <c r="G21" s="16"/>
      <c r="H21" s="17" t="str">
        <f t="shared" si="3"/>
        <v/>
      </c>
      <c r="I21" s="18"/>
      <c r="J21" s="15"/>
      <c r="K21" s="14" t="str">
        <f t="shared" ca="1" si="4"/>
        <v/>
      </c>
      <c r="L21" s="15"/>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row>
    <row r="22" spans="1:38" ht="22.05" customHeight="1" x14ac:dyDescent="0.3">
      <c r="A22" s="14" t="str">
        <f t="shared" si="2"/>
        <v/>
      </c>
      <c r="B22" s="15"/>
      <c r="C22" s="15"/>
      <c r="D22" s="15"/>
      <c r="E22" s="15"/>
      <c r="F22" s="16"/>
      <c r="G22" s="16"/>
      <c r="H22" s="17" t="str">
        <f t="shared" si="3"/>
        <v/>
      </c>
      <c r="I22" s="18"/>
      <c r="J22" s="15"/>
      <c r="K22" s="14" t="str">
        <f t="shared" ca="1" si="4"/>
        <v/>
      </c>
      <c r="L22" s="15"/>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row>
    <row r="23" spans="1:38" ht="22.05" customHeight="1" x14ac:dyDescent="0.3">
      <c r="A23" s="14" t="str">
        <f t="shared" si="2"/>
        <v/>
      </c>
      <c r="B23" s="15"/>
      <c r="C23" s="15"/>
      <c r="D23" s="15"/>
      <c r="E23" s="15"/>
      <c r="F23" s="16"/>
      <c r="G23" s="16"/>
      <c r="H23" s="17" t="str">
        <f t="shared" si="3"/>
        <v/>
      </c>
      <c r="I23" s="18"/>
      <c r="J23" s="15"/>
      <c r="K23" s="14" t="str">
        <f t="shared" ca="1" si="4"/>
        <v/>
      </c>
      <c r="L23" s="15"/>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row>
    <row r="24" spans="1:38" ht="22.05" customHeight="1" x14ac:dyDescent="0.3">
      <c r="A24" s="14" t="str">
        <f t="shared" si="2"/>
        <v/>
      </c>
      <c r="B24" s="15"/>
      <c r="C24" s="15"/>
      <c r="D24" s="15"/>
      <c r="E24" s="15"/>
      <c r="F24" s="16"/>
      <c r="G24" s="16"/>
      <c r="H24" s="17" t="str">
        <f t="shared" si="3"/>
        <v/>
      </c>
      <c r="I24" s="18"/>
      <c r="J24" s="15"/>
      <c r="K24" s="14" t="str">
        <f t="shared" ca="1" si="4"/>
        <v/>
      </c>
      <c r="L24" s="15"/>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row>
    <row r="25" spans="1:38" ht="22.05" customHeight="1" x14ac:dyDescent="0.3">
      <c r="A25" s="14" t="str">
        <f t="shared" si="2"/>
        <v/>
      </c>
      <c r="B25" s="15"/>
      <c r="C25" s="15"/>
      <c r="D25" s="15"/>
      <c r="E25" s="15"/>
      <c r="F25" s="16"/>
      <c r="G25" s="16"/>
      <c r="H25" s="17" t="str">
        <f t="shared" si="3"/>
        <v/>
      </c>
      <c r="I25" s="18"/>
      <c r="J25" s="15"/>
      <c r="K25" s="14" t="str">
        <f t="shared" ca="1" si="4"/>
        <v/>
      </c>
      <c r="L25" s="15"/>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row>
    <row r="26" spans="1:38" ht="22.05" customHeight="1" x14ac:dyDescent="0.3">
      <c r="A26" s="14" t="str">
        <f t="shared" si="2"/>
        <v/>
      </c>
      <c r="B26" s="15"/>
      <c r="C26" s="15"/>
      <c r="D26" s="15"/>
      <c r="E26" s="15"/>
      <c r="F26" s="16"/>
      <c r="G26" s="16"/>
      <c r="H26" s="17" t="str">
        <f t="shared" si="3"/>
        <v/>
      </c>
      <c r="I26" s="18"/>
      <c r="J26" s="15"/>
      <c r="K26" s="14" t="str">
        <f t="shared" ca="1" si="4"/>
        <v/>
      </c>
      <c r="L26" s="15"/>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row>
    <row r="27" spans="1:38" ht="22.05" customHeight="1" x14ac:dyDescent="0.3">
      <c r="A27" s="14" t="str">
        <f t="shared" si="2"/>
        <v/>
      </c>
      <c r="B27" s="15"/>
      <c r="C27" s="15"/>
      <c r="D27" s="15"/>
      <c r="E27" s="15"/>
      <c r="F27" s="16"/>
      <c r="G27" s="16"/>
      <c r="H27" s="17" t="str">
        <f t="shared" si="3"/>
        <v/>
      </c>
      <c r="I27" s="18"/>
      <c r="J27" s="15"/>
      <c r="K27" s="14" t="str">
        <f t="shared" ca="1" si="4"/>
        <v/>
      </c>
      <c r="L27" s="15"/>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row>
    <row r="28" spans="1:38" ht="22.05" customHeight="1" x14ac:dyDescent="0.3">
      <c r="A28" s="14" t="str">
        <f t="shared" si="2"/>
        <v/>
      </c>
      <c r="B28" s="15"/>
      <c r="C28" s="15"/>
      <c r="D28" s="15"/>
      <c r="E28" s="15"/>
      <c r="F28" s="16"/>
      <c r="G28" s="16"/>
      <c r="H28" s="17" t="str">
        <f t="shared" si="3"/>
        <v/>
      </c>
      <c r="I28" s="18"/>
      <c r="J28" s="15"/>
      <c r="K28" s="14" t="str">
        <f t="shared" ca="1" si="4"/>
        <v/>
      </c>
      <c r="L28" s="15"/>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row>
    <row r="29" spans="1:38" ht="22.05" customHeight="1" x14ac:dyDescent="0.3">
      <c r="A29" s="14" t="str">
        <f t="shared" si="2"/>
        <v/>
      </c>
      <c r="B29" s="15"/>
      <c r="C29" s="15"/>
      <c r="D29" s="15"/>
      <c r="E29" s="15"/>
      <c r="F29" s="16"/>
      <c r="G29" s="16"/>
      <c r="H29" s="17" t="str">
        <f t="shared" si="3"/>
        <v/>
      </c>
      <c r="I29" s="18"/>
      <c r="J29" s="15"/>
      <c r="K29" s="14" t="str">
        <f t="shared" ca="1" si="4"/>
        <v/>
      </c>
      <c r="L29" s="15"/>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row>
    <row r="30" spans="1:38" ht="22.05" customHeight="1" x14ac:dyDescent="0.3">
      <c r="A30" s="14" t="str">
        <f t="shared" si="2"/>
        <v/>
      </c>
      <c r="B30" s="15"/>
      <c r="C30" s="15"/>
      <c r="D30" s="15"/>
      <c r="E30" s="15"/>
      <c r="F30" s="16"/>
      <c r="G30" s="16"/>
      <c r="H30" s="17" t="str">
        <f t="shared" si="3"/>
        <v/>
      </c>
      <c r="I30" s="18"/>
      <c r="J30" s="15"/>
      <c r="K30" s="14" t="str">
        <f t="shared" ca="1" si="4"/>
        <v/>
      </c>
      <c r="L30" s="15"/>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row>
    <row r="31" spans="1:38" ht="22.05" customHeight="1" x14ac:dyDescent="0.3">
      <c r="A31" s="14" t="str">
        <f t="shared" si="2"/>
        <v/>
      </c>
      <c r="B31" s="15"/>
      <c r="C31" s="15"/>
      <c r="D31" s="15"/>
      <c r="E31" s="15"/>
      <c r="F31" s="16"/>
      <c r="G31" s="16"/>
      <c r="H31" s="17" t="str">
        <f t="shared" si="3"/>
        <v/>
      </c>
      <c r="I31" s="18"/>
      <c r="J31" s="15"/>
      <c r="K31" s="14" t="str">
        <f t="shared" ca="1" si="4"/>
        <v/>
      </c>
      <c r="L31" s="15"/>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row>
    <row r="32" spans="1:38" ht="22.05" customHeight="1" x14ac:dyDescent="0.3">
      <c r="A32" s="14" t="str">
        <f t="shared" si="2"/>
        <v/>
      </c>
      <c r="B32" s="15"/>
      <c r="C32" s="15"/>
      <c r="D32" s="15"/>
      <c r="E32" s="15"/>
      <c r="F32" s="16"/>
      <c r="G32" s="16"/>
      <c r="H32" s="17" t="str">
        <f t="shared" si="3"/>
        <v/>
      </c>
      <c r="I32" s="18"/>
      <c r="J32" s="15"/>
      <c r="K32" s="14" t="str">
        <f t="shared" ca="1" si="4"/>
        <v/>
      </c>
      <c r="L32" s="15"/>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row>
    <row r="33" spans="1:38" ht="22.05" customHeight="1" x14ac:dyDescent="0.3">
      <c r="A33" s="14" t="str">
        <f t="shared" si="2"/>
        <v/>
      </c>
      <c r="B33" s="15"/>
      <c r="C33" s="15"/>
      <c r="D33" s="15"/>
      <c r="E33" s="15"/>
      <c r="F33" s="16"/>
      <c r="G33" s="16"/>
      <c r="H33" s="17" t="str">
        <f t="shared" si="3"/>
        <v/>
      </c>
      <c r="I33" s="18"/>
      <c r="J33" s="15"/>
      <c r="K33" s="14" t="str">
        <f t="shared" ca="1" si="4"/>
        <v/>
      </c>
      <c r="L33" s="15"/>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row>
    <row r="34" spans="1:38" ht="22.05" customHeight="1" x14ac:dyDescent="0.3">
      <c r="A34" s="14" t="str">
        <f t="shared" si="2"/>
        <v/>
      </c>
      <c r="B34" s="15"/>
      <c r="C34" s="15"/>
      <c r="D34" s="15"/>
      <c r="E34" s="15"/>
      <c r="F34" s="16"/>
      <c r="G34" s="16"/>
      <c r="H34" s="17" t="str">
        <f t="shared" si="3"/>
        <v/>
      </c>
      <c r="I34" s="18"/>
      <c r="J34" s="15"/>
      <c r="K34" s="14" t="str">
        <f t="shared" ca="1" si="4"/>
        <v/>
      </c>
      <c r="L34" s="15"/>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row>
    <row r="35" spans="1:38" ht="22.05" customHeight="1" x14ac:dyDescent="0.3">
      <c r="A35" s="14" t="str">
        <f t="shared" si="2"/>
        <v/>
      </c>
      <c r="B35" s="15"/>
      <c r="C35" s="15"/>
      <c r="D35" s="15"/>
      <c r="E35" s="15"/>
      <c r="F35" s="16"/>
      <c r="G35" s="16"/>
      <c r="H35" s="17" t="str">
        <f t="shared" si="3"/>
        <v/>
      </c>
      <c r="I35" s="18"/>
      <c r="J35" s="15"/>
      <c r="K35" s="14" t="str">
        <f t="shared" ca="1" si="4"/>
        <v/>
      </c>
      <c r="L35" s="15"/>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row>
    <row r="36" spans="1:38" ht="22.05" customHeight="1" x14ac:dyDescent="0.3">
      <c r="A36" s="14" t="str">
        <f t="shared" si="2"/>
        <v/>
      </c>
      <c r="B36" s="15"/>
      <c r="C36" s="15"/>
      <c r="D36" s="15"/>
      <c r="E36" s="15"/>
      <c r="F36" s="16"/>
      <c r="G36" s="16"/>
      <c r="H36" s="17" t="str">
        <f t="shared" si="3"/>
        <v/>
      </c>
      <c r="I36" s="18"/>
      <c r="J36" s="15"/>
      <c r="K36" s="14" t="str">
        <f t="shared" ca="1" si="4"/>
        <v/>
      </c>
      <c r="L36" s="15"/>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row>
    <row r="37" spans="1:38" ht="22.05" customHeight="1" x14ac:dyDescent="0.3">
      <c r="A37" s="14" t="str">
        <f t="shared" si="2"/>
        <v/>
      </c>
      <c r="B37" s="15"/>
      <c r="C37" s="15"/>
      <c r="D37" s="15"/>
      <c r="E37" s="15"/>
      <c r="F37" s="16"/>
      <c r="G37" s="16"/>
      <c r="H37" s="17" t="str">
        <f t="shared" si="3"/>
        <v/>
      </c>
      <c r="I37" s="18"/>
      <c r="J37" s="15"/>
      <c r="K37" s="14" t="str">
        <f t="shared" ca="1" si="4"/>
        <v/>
      </c>
      <c r="L37" s="15"/>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row>
    <row r="38" spans="1:38" ht="22.05" customHeight="1" x14ac:dyDescent="0.3">
      <c r="A38" s="14" t="str">
        <f t="shared" si="2"/>
        <v/>
      </c>
      <c r="B38" s="15"/>
      <c r="C38" s="15"/>
      <c r="D38" s="15"/>
      <c r="E38" s="15"/>
      <c r="F38" s="16"/>
      <c r="G38" s="16"/>
      <c r="H38" s="17" t="str">
        <f t="shared" si="3"/>
        <v/>
      </c>
      <c r="I38" s="18"/>
      <c r="J38" s="15"/>
      <c r="K38" s="14" t="str">
        <f t="shared" ca="1" si="4"/>
        <v/>
      </c>
      <c r="L38" s="15"/>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row>
    <row r="39" spans="1:38" ht="22.05" customHeight="1" x14ac:dyDescent="0.3">
      <c r="A39" s="14" t="str">
        <f t="shared" si="2"/>
        <v/>
      </c>
      <c r="B39" s="15"/>
      <c r="C39" s="15"/>
      <c r="D39" s="15"/>
      <c r="E39" s="15"/>
      <c r="F39" s="16"/>
      <c r="G39" s="16"/>
      <c r="H39" s="17" t="str">
        <f t="shared" si="3"/>
        <v/>
      </c>
      <c r="I39" s="18"/>
      <c r="J39" s="15"/>
      <c r="K39" s="14" t="str">
        <f t="shared" ca="1" si="4"/>
        <v/>
      </c>
      <c r="L39" s="15"/>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row>
    <row r="40" spans="1:38" ht="22.05" customHeight="1" x14ac:dyDescent="0.3">
      <c r="A40" s="14" t="str">
        <f t="shared" si="2"/>
        <v/>
      </c>
      <c r="B40" s="15"/>
      <c r="C40" s="15"/>
      <c r="D40" s="15"/>
      <c r="E40" s="15"/>
      <c r="F40" s="16"/>
      <c r="G40" s="16"/>
      <c r="H40" s="17" t="str">
        <f t="shared" si="3"/>
        <v/>
      </c>
      <c r="I40" s="18"/>
      <c r="J40" s="15"/>
      <c r="K40" s="14" t="str">
        <f t="shared" ca="1" si="4"/>
        <v/>
      </c>
      <c r="L40" s="15"/>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row>
    <row r="41" spans="1:38" ht="22.05" customHeight="1" x14ac:dyDescent="0.3">
      <c r="A41" s="14" t="str">
        <f t="shared" si="2"/>
        <v/>
      </c>
      <c r="B41" s="15"/>
      <c r="C41" s="15"/>
      <c r="D41" s="15"/>
      <c r="E41" s="15"/>
      <c r="F41" s="16"/>
      <c r="G41" s="16"/>
      <c r="H41" s="17" t="str">
        <f t="shared" si="3"/>
        <v/>
      </c>
      <c r="I41" s="18"/>
      <c r="J41" s="15"/>
      <c r="K41" s="14" t="str">
        <f t="shared" ca="1" si="4"/>
        <v/>
      </c>
      <c r="L41" s="15"/>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row>
    <row r="42" spans="1:38" ht="22.05" customHeight="1" x14ac:dyDescent="0.3">
      <c r="A42" s="14" t="str">
        <f t="shared" si="2"/>
        <v/>
      </c>
      <c r="B42" s="15"/>
      <c r="C42" s="15"/>
      <c r="D42" s="15"/>
      <c r="E42" s="15"/>
      <c r="F42" s="16"/>
      <c r="G42" s="16"/>
      <c r="H42" s="17" t="str">
        <f t="shared" si="3"/>
        <v/>
      </c>
      <c r="I42" s="18"/>
      <c r="J42" s="15"/>
      <c r="K42" s="14" t="str">
        <f t="shared" ca="1" si="4"/>
        <v/>
      </c>
      <c r="L42" s="15"/>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row>
    <row r="43" spans="1:38" ht="22.05" customHeight="1" x14ac:dyDescent="0.3">
      <c r="A43" s="14" t="str">
        <f t="shared" si="2"/>
        <v/>
      </c>
      <c r="B43" s="15"/>
      <c r="C43" s="15"/>
      <c r="D43" s="15"/>
      <c r="E43" s="15"/>
      <c r="F43" s="16"/>
      <c r="G43" s="16"/>
      <c r="H43" s="17" t="str">
        <f t="shared" si="3"/>
        <v/>
      </c>
      <c r="I43" s="18"/>
      <c r="J43" s="15"/>
      <c r="K43" s="14" t="str">
        <f t="shared" ca="1" si="4"/>
        <v/>
      </c>
      <c r="L43" s="15"/>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row>
    <row r="44" spans="1:38" ht="22.05" customHeight="1" x14ac:dyDescent="0.3">
      <c r="A44" s="14" t="str">
        <f t="shared" si="2"/>
        <v/>
      </c>
      <c r="B44" s="15"/>
      <c r="C44" s="15"/>
      <c r="D44" s="15"/>
      <c r="E44" s="15"/>
      <c r="F44" s="16"/>
      <c r="G44" s="16"/>
      <c r="H44" s="17" t="str">
        <f t="shared" si="3"/>
        <v/>
      </c>
      <c r="I44" s="18"/>
      <c r="J44" s="15"/>
      <c r="K44" s="14" t="str">
        <f t="shared" ca="1" si="4"/>
        <v/>
      </c>
      <c r="L44" s="15"/>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row>
    <row r="45" spans="1:38" ht="22.05" customHeight="1" x14ac:dyDescent="0.3">
      <c r="A45" s="14" t="str">
        <f t="shared" si="2"/>
        <v/>
      </c>
      <c r="B45" s="15"/>
      <c r="C45" s="15"/>
      <c r="D45" s="15"/>
      <c r="E45" s="15"/>
      <c r="F45" s="16"/>
      <c r="G45" s="16"/>
      <c r="H45" s="17" t="str">
        <f t="shared" si="3"/>
        <v/>
      </c>
      <c r="I45" s="18"/>
      <c r="J45" s="15"/>
      <c r="K45" s="14" t="str">
        <f t="shared" ca="1" si="4"/>
        <v/>
      </c>
      <c r="L45" s="15"/>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row>
    <row r="46" spans="1:38" ht="22.05" customHeight="1" x14ac:dyDescent="0.3">
      <c r="A46" s="14" t="str">
        <f t="shared" si="2"/>
        <v/>
      </c>
      <c r="B46" s="15"/>
      <c r="C46" s="15"/>
      <c r="D46" s="15"/>
      <c r="E46" s="15"/>
      <c r="F46" s="16"/>
      <c r="G46" s="16"/>
      <c r="H46" s="17" t="str">
        <f t="shared" si="3"/>
        <v/>
      </c>
      <c r="I46" s="18"/>
      <c r="J46" s="15"/>
      <c r="K46" s="14" t="str">
        <f t="shared" ca="1" si="4"/>
        <v/>
      </c>
      <c r="L46" s="15"/>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row>
    <row r="47" spans="1:38" ht="22.05" customHeight="1" x14ac:dyDescent="0.3">
      <c r="A47" s="14" t="str">
        <f t="shared" si="2"/>
        <v/>
      </c>
      <c r="B47" s="15"/>
      <c r="C47" s="15"/>
      <c r="D47" s="15"/>
      <c r="E47" s="15"/>
      <c r="F47" s="16"/>
      <c r="G47" s="16"/>
      <c r="H47" s="17" t="str">
        <f t="shared" si="3"/>
        <v/>
      </c>
      <c r="I47" s="18"/>
      <c r="J47" s="15"/>
      <c r="K47" s="14" t="str">
        <f t="shared" ca="1" si="4"/>
        <v/>
      </c>
      <c r="L47" s="15"/>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row>
    <row r="48" spans="1:38" ht="22.05" customHeight="1" x14ac:dyDescent="0.3">
      <c r="A48" s="14" t="str">
        <f t="shared" si="2"/>
        <v/>
      </c>
      <c r="B48" s="15"/>
      <c r="C48" s="15"/>
      <c r="D48" s="15"/>
      <c r="E48" s="15"/>
      <c r="F48" s="16"/>
      <c r="G48" s="16"/>
      <c r="H48" s="17" t="str">
        <f t="shared" si="3"/>
        <v/>
      </c>
      <c r="I48" s="18"/>
      <c r="J48" s="15"/>
      <c r="K48" s="14" t="str">
        <f t="shared" ca="1" si="4"/>
        <v/>
      </c>
      <c r="L48" s="15"/>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row>
    <row r="49" spans="1:38" ht="22.05" customHeight="1" x14ac:dyDescent="0.3">
      <c r="A49" s="14" t="str">
        <f t="shared" si="2"/>
        <v/>
      </c>
      <c r="B49" s="15"/>
      <c r="C49" s="15"/>
      <c r="D49" s="15"/>
      <c r="E49" s="15"/>
      <c r="F49" s="16"/>
      <c r="G49" s="16"/>
      <c r="H49" s="17" t="str">
        <f t="shared" si="3"/>
        <v/>
      </c>
      <c r="I49" s="18"/>
      <c r="J49" s="15"/>
      <c r="K49" s="14" t="str">
        <f t="shared" ca="1" si="4"/>
        <v/>
      </c>
      <c r="L49" s="15"/>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row>
    <row r="50" spans="1:38" ht="22.05" customHeight="1" x14ac:dyDescent="0.3">
      <c r="A50" s="14" t="str">
        <f t="shared" si="2"/>
        <v/>
      </c>
      <c r="B50" s="15"/>
      <c r="C50" s="15"/>
      <c r="D50" s="15"/>
      <c r="E50" s="15"/>
      <c r="F50" s="16"/>
      <c r="G50" s="16"/>
      <c r="H50" s="17" t="str">
        <f t="shared" si="3"/>
        <v/>
      </c>
      <c r="I50" s="18"/>
      <c r="J50" s="15"/>
      <c r="K50" s="14" t="str">
        <f t="shared" ca="1" si="4"/>
        <v/>
      </c>
      <c r="L50" s="15"/>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row>
    <row r="51" spans="1:38" ht="22.05" customHeight="1" x14ac:dyDescent="0.3">
      <c r="A51" s="14" t="str">
        <f t="shared" si="2"/>
        <v/>
      </c>
      <c r="B51" s="15"/>
      <c r="C51" s="15"/>
      <c r="D51" s="15"/>
      <c r="E51" s="15"/>
      <c r="F51" s="16"/>
      <c r="G51" s="16"/>
      <c r="H51" s="17" t="str">
        <f t="shared" si="3"/>
        <v/>
      </c>
      <c r="I51" s="18"/>
      <c r="J51" s="15"/>
      <c r="K51" s="14" t="str">
        <f t="shared" ca="1" si="4"/>
        <v/>
      </c>
      <c r="L51" s="15"/>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row>
    <row r="52" spans="1:38" ht="22.05" customHeight="1" x14ac:dyDescent="0.3">
      <c r="A52" s="14" t="str">
        <f t="shared" si="2"/>
        <v/>
      </c>
      <c r="B52" s="15"/>
      <c r="C52" s="15"/>
      <c r="D52" s="15"/>
      <c r="E52" s="15"/>
      <c r="F52" s="16"/>
      <c r="G52" s="16"/>
      <c r="H52" s="17" t="str">
        <f t="shared" si="3"/>
        <v/>
      </c>
      <c r="I52" s="18"/>
      <c r="J52" s="15"/>
      <c r="K52" s="14" t="str">
        <f t="shared" ca="1" si="4"/>
        <v/>
      </c>
      <c r="L52" s="15"/>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row>
  </sheetData>
  <mergeCells count="3">
    <mergeCell ref="A1:AL1"/>
    <mergeCell ref="A9:AL9"/>
    <mergeCell ref="A7:K7"/>
  </mergeCells>
  <conditionalFormatting sqref="A13:L52">
    <cfRule type="expression" dxfId="15" priority="2">
      <formula>$I13=1</formula>
    </cfRule>
    <cfRule type="expression" dxfId="14" priority="3">
      <formula>AND($D13&lt;&gt;"",$I13&lt;1,$G13&lt;TODAY())</formula>
    </cfRule>
    <cfRule type="expression" dxfId="13" priority="4">
      <formula>$C13="Meilenstein"</formula>
    </cfRule>
  </conditionalFormatting>
  <conditionalFormatting sqref="I13:I52">
    <cfRule type="dataBar" priority="1">
      <dataBar>
        <cfvo type="num" val="0"/>
        <cfvo type="num" val="1"/>
        <color rgb="FF63C384"/>
      </dataBar>
    </cfRule>
  </conditionalFormatting>
  <conditionalFormatting sqref="J13:J52">
    <cfRule type="expression" dxfId="12" priority="8">
      <formula>$J13="Hoch"</formula>
    </cfRule>
    <cfRule type="expression" dxfId="11" priority="9">
      <formula>$J13="Niedrig"</formula>
    </cfRule>
  </conditionalFormatting>
  <conditionalFormatting sqref="M11:AL12">
    <cfRule type="expression" dxfId="10" priority="7">
      <formula>AND(TODAY()&gt;=M$12,TODAY()&lt;=M$12+6)</formula>
    </cfRule>
  </conditionalFormatting>
  <conditionalFormatting sqref="M13:AL52">
    <cfRule type="expression" dxfId="9" priority="5">
      <formula>AND($D13&lt;&gt;"",$C13="Aufgabe",M$12&lt;=$G13,M$12+6&gt;=$F13)</formula>
    </cfRule>
    <cfRule type="expression" dxfId="8" priority="6">
      <formula>AND($D13&lt;&gt;"",$C13="Meilenstein",M$12&lt;=$F13,M$12+6&gt;=$F13)</formula>
    </cfRule>
  </conditionalFormatting>
  <dataValidations count="2">
    <dataValidation type="decimal" allowBlank="1" sqref="I13:I52" xr:uid="{00000000-0002-0000-0200-000003000000}">
      <formula1>0</formula1>
      <formula2>1</formula2>
    </dataValidation>
    <dataValidation type="whole" sqref="G4" xr:uid="{00000000-0002-0000-0200-000004000000}">
      <formula1>4</formula1>
      <formula2>52</formula2>
    </dataValidation>
  </dataValidation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xr:uid="{00000000-0002-0000-0200-000000000000}">
          <x14:formula1>
            <xm:f>Listen!$A$1:$A$5</xm:f>
          </x14:formula1>
          <xm:sqref>B13:B52</xm:sqref>
        </x14:dataValidation>
        <x14:dataValidation type="list" allowBlank="1" xr:uid="{00000000-0002-0000-0200-000001000000}">
          <x14:formula1>
            <xm:f>Listen!$B$1:$B$2</xm:f>
          </x14:formula1>
          <xm:sqref>C13:C52</xm:sqref>
        </x14:dataValidation>
        <x14:dataValidation type="list" allowBlank="1" xr:uid="{00000000-0002-0000-0200-000002000000}">
          <x14:formula1>
            <xm:f>Listen!$C$1:$C$3</xm:f>
          </x14:formula1>
          <xm:sqref>J13:J52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
  <sheetViews>
    <sheetView workbookViewId="0"/>
  </sheetViews>
  <sheetFormatPr baseColWidth="10" defaultColWidth="8.88671875" defaultRowHeight="14.4" x14ac:dyDescent="0.3"/>
  <sheetData>
    <row r="1" spans="1:3" x14ac:dyDescent="0.3">
      <c r="A1" t="s">
        <v>29</v>
      </c>
      <c r="B1" t="s">
        <v>44</v>
      </c>
      <c r="C1" t="s">
        <v>56</v>
      </c>
    </row>
    <row r="2" spans="1:3" x14ac:dyDescent="0.3">
      <c r="A2" t="s">
        <v>31</v>
      </c>
      <c r="B2" t="s">
        <v>58</v>
      </c>
      <c r="C2" t="s">
        <v>66</v>
      </c>
    </row>
    <row r="3" spans="1:3" x14ac:dyDescent="0.3">
      <c r="A3" t="s">
        <v>33</v>
      </c>
      <c r="C3" t="s">
        <v>84</v>
      </c>
    </row>
    <row r="4" spans="1:3" x14ac:dyDescent="0.3">
      <c r="A4" t="s">
        <v>34</v>
      </c>
    </row>
    <row r="5" spans="1:3" x14ac:dyDescent="0.3">
      <c r="A5"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Beispiel</vt:lpstr>
      <vt:lpstr>Anleitung</vt:lpstr>
      <vt:lpstr>Projektübersicht</vt:lpstr>
      <vt:lpstr>Projektplan</vt:lpstr>
      <vt:lpstr>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Sergio Jiménez Canales</cp:lastModifiedBy>
  <dcterms:modified xsi:type="dcterms:W3CDTF">2026-04-15T10:08:41Z</dcterms:modified>
</cp:coreProperties>
</file>