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Vorlage\Generador\"/>
    </mc:Choice>
  </mc:AlternateContent>
  <xr:revisionPtr revIDLastSave="0" documentId="13_ncr:1_{0821976D-FA02-4D04-AE42-773BA117FBF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rojektplan" sheetId="1" r:id="rId1"/>
    <sheet name="Anleitung" sheetId="2" r:id="rId2"/>
    <sheet name="Roadmap" sheetId="3" r:id="rId3"/>
    <sheet name="Listen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26" i="3" l="1"/>
  <c r="O26" i="3"/>
  <c r="N26" i="3"/>
  <c r="M26" i="3"/>
  <c r="L26" i="3"/>
  <c r="K26" i="3"/>
  <c r="J26" i="3"/>
  <c r="I26" i="3"/>
  <c r="H26" i="3"/>
  <c r="G26" i="3"/>
  <c r="F26" i="3"/>
  <c r="E26" i="3"/>
  <c r="D26" i="3"/>
  <c r="C26" i="3"/>
  <c r="B26" i="3"/>
  <c r="A26" i="3"/>
  <c r="P25" i="3"/>
  <c r="O25" i="3"/>
  <c r="N25" i="3"/>
  <c r="M25" i="3"/>
  <c r="L25" i="3"/>
  <c r="K25" i="3"/>
  <c r="J25" i="3"/>
  <c r="I25" i="3"/>
  <c r="H25" i="3"/>
  <c r="G25" i="3"/>
  <c r="F25" i="3"/>
  <c r="E25" i="3"/>
  <c r="D25" i="3"/>
  <c r="C25" i="3"/>
  <c r="B25" i="3"/>
  <c r="A25" i="3"/>
  <c r="P24" i="3"/>
  <c r="O24" i="3"/>
  <c r="N24" i="3"/>
  <c r="M24" i="3"/>
  <c r="L24" i="3"/>
  <c r="K24" i="3"/>
  <c r="J24" i="3"/>
  <c r="I24" i="3"/>
  <c r="H24" i="3"/>
  <c r="G24" i="3"/>
  <c r="F24" i="3"/>
  <c r="E24" i="3"/>
  <c r="D24" i="3"/>
  <c r="C24" i="3"/>
  <c r="B24" i="3"/>
  <c r="A24" i="3"/>
  <c r="P23" i="3"/>
  <c r="O23" i="3"/>
  <c r="N23" i="3"/>
  <c r="M23" i="3"/>
  <c r="L23" i="3"/>
  <c r="K23" i="3"/>
  <c r="J23" i="3"/>
  <c r="I23" i="3"/>
  <c r="H23" i="3"/>
  <c r="G23" i="3"/>
  <c r="F23" i="3"/>
  <c r="E23" i="3"/>
  <c r="D23" i="3"/>
  <c r="C23" i="3"/>
  <c r="B23" i="3"/>
  <c r="A23" i="3"/>
  <c r="P22" i="3"/>
  <c r="O22" i="3"/>
  <c r="N22" i="3"/>
  <c r="M22" i="3"/>
  <c r="L22" i="3"/>
  <c r="K22" i="3"/>
  <c r="J22" i="3"/>
  <c r="I22" i="3"/>
  <c r="H22" i="3"/>
  <c r="G22" i="3"/>
  <c r="F22" i="3"/>
  <c r="E22" i="3"/>
  <c r="D22" i="3"/>
  <c r="C22" i="3"/>
  <c r="B22" i="3"/>
  <c r="A22" i="3"/>
  <c r="P21" i="3"/>
  <c r="O21" i="3"/>
  <c r="N21" i="3"/>
  <c r="M21" i="3"/>
  <c r="L21" i="3"/>
  <c r="K21" i="3"/>
  <c r="J21" i="3"/>
  <c r="I21" i="3"/>
  <c r="H21" i="3"/>
  <c r="G21" i="3"/>
  <c r="F21" i="3"/>
  <c r="E21" i="3"/>
  <c r="D21" i="3"/>
  <c r="C21" i="3"/>
  <c r="B21" i="3"/>
  <c r="A21" i="3"/>
  <c r="P20" i="3"/>
  <c r="O20" i="3"/>
  <c r="N20" i="3"/>
  <c r="M20" i="3"/>
  <c r="L20" i="3"/>
  <c r="K20" i="3"/>
  <c r="J20" i="3"/>
  <c r="I20" i="3"/>
  <c r="H20" i="3"/>
  <c r="G20" i="3"/>
  <c r="F20" i="3"/>
  <c r="E20" i="3"/>
  <c r="D20" i="3"/>
  <c r="C20" i="3"/>
  <c r="B20" i="3"/>
  <c r="A20" i="3"/>
  <c r="P19" i="3"/>
  <c r="O19" i="3"/>
  <c r="N19" i="3"/>
  <c r="M19" i="3"/>
  <c r="L19" i="3"/>
  <c r="K19" i="3"/>
  <c r="J19" i="3"/>
  <c r="I19" i="3"/>
  <c r="H19" i="3"/>
  <c r="G19" i="3"/>
  <c r="F19" i="3"/>
  <c r="E19" i="3"/>
  <c r="D19" i="3"/>
  <c r="C19" i="3"/>
  <c r="B19" i="3"/>
  <c r="A19" i="3"/>
  <c r="P18" i="3"/>
  <c r="O18" i="3"/>
  <c r="N18" i="3"/>
  <c r="M18" i="3"/>
  <c r="L18" i="3"/>
  <c r="K18" i="3"/>
  <c r="J18" i="3"/>
  <c r="I18" i="3"/>
  <c r="H18" i="3"/>
  <c r="G18" i="3"/>
  <c r="F18" i="3"/>
  <c r="E18" i="3"/>
  <c r="D18" i="3"/>
  <c r="C18" i="3"/>
  <c r="B18" i="3"/>
  <c r="A18" i="3"/>
  <c r="P17" i="3"/>
  <c r="O17" i="3"/>
  <c r="N17" i="3"/>
  <c r="M17" i="3"/>
  <c r="L17" i="3"/>
  <c r="K17" i="3"/>
  <c r="J17" i="3"/>
  <c r="I17" i="3"/>
  <c r="H17" i="3"/>
  <c r="G17" i="3"/>
  <c r="F17" i="3"/>
  <c r="E17" i="3"/>
  <c r="D17" i="3"/>
  <c r="C17" i="3"/>
  <c r="B17" i="3"/>
  <c r="A17" i="3"/>
  <c r="D16" i="3"/>
  <c r="C16" i="3"/>
  <c r="B16" i="3"/>
  <c r="A16" i="3"/>
  <c r="E15" i="3"/>
  <c r="D15" i="3"/>
  <c r="C15" i="3"/>
  <c r="B15" i="3"/>
  <c r="A15" i="3"/>
  <c r="D14" i="3"/>
  <c r="C14" i="3"/>
  <c r="B14" i="3"/>
  <c r="A14" i="3"/>
  <c r="E13" i="3"/>
  <c r="D13" i="3"/>
  <c r="C13" i="3"/>
  <c r="B13" i="3"/>
  <c r="A13" i="3"/>
  <c r="E12" i="3"/>
  <c r="D12" i="3"/>
  <c r="C12" i="3"/>
  <c r="B12" i="3"/>
  <c r="A12" i="3"/>
  <c r="D11" i="3"/>
  <c r="C11" i="3"/>
  <c r="B11" i="3"/>
  <c r="A11" i="3"/>
  <c r="D10" i="3"/>
  <c r="C10" i="3"/>
  <c r="B10" i="3"/>
  <c r="A10" i="3"/>
  <c r="E9" i="3"/>
  <c r="D9" i="3"/>
  <c r="C9" i="3"/>
  <c r="B9" i="3"/>
  <c r="A9" i="3"/>
  <c r="E8" i="3"/>
  <c r="D8" i="3"/>
  <c r="C8" i="3"/>
  <c r="B8" i="3"/>
  <c r="A8" i="3"/>
  <c r="E7" i="3"/>
  <c r="D7" i="3"/>
  <c r="C7" i="3"/>
  <c r="B7" i="3"/>
  <c r="A7" i="3"/>
  <c r="E5" i="3"/>
  <c r="E14" i="3" s="1"/>
  <c r="M31" i="1"/>
  <c r="I31" i="1"/>
  <c r="M30" i="1"/>
  <c r="I30" i="1"/>
  <c r="M29" i="1"/>
  <c r="I29" i="1"/>
  <c r="M28" i="1"/>
  <c r="I28" i="1"/>
  <c r="M27" i="1"/>
  <c r="I27" i="1"/>
  <c r="M26" i="1"/>
  <c r="I26" i="1"/>
  <c r="M25" i="1"/>
  <c r="I25" i="1"/>
  <c r="M24" i="1"/>
  <c r="I24" i="1"/>
  <c r="M23" i="1"/>
  <c r="I23" i="1"/>
  <c r="M22" i="1"/>
  <c r="I22" i="1"/>
  <c r="M21" i="1"/>
  <c r="I21" i="1"/>
  <c r="M20" i="1"/>
  <c r="I20" i="1"/>
  <c r="M19" i="1"/>
  <c r="I19" i="1"/>
  <c r="M18" i="1"/>
  <c r="I18" i="1"/>
  <c r="G6" i="1" s="1"/>
  <c r="M17" i="1"/>
  <c r="I17" i="1"/>
  <c r="M16" i="1"/>
  <c r="I16" i="1"/>
  <c r="M15" i="1"/>
  <c r="I15" i="1"/>
  <c r="M14" i="1"/>
  <c r="I14" i="1"/>
  <c r="M13" i="1"/>
  <c r="I13" i="1"/>
  <c r="M12" i="1"/>
  <c r="I12" i="1"/>
  <c r="B8" i="1"/>
  <c r="B7" i="1"/>
  <c r="E6" i="1"/>
  <c r="G5" i="1"/>
  <c r="E5" i="1"/>
  <c r="G4" i="1"/>
  <c r="E4" i="1"/>
  <c r="E7" i="1" l="1"/>
  <c r="F5" i="3"/>
  <c r="E10" i="3"/>
  <c r="G7" i="1"/>
  <c r="F7" i="3"/>
  <c r="F12" i="3"/>
  <c r="E11" i="3"/>
  <c r="E16" i="3"/>
  <c r="F16" i="3"/>
  <c r="F11" i="3"/>
  <c r="G5" i="3"/>
  <c r="F10" i="3"/>
  <c r="F15" i="3"/>
  <c r="F14" i="3" l="1"/>
  <c r="F13" i="3"/>
  <c r="F9" i="3"/>
  <c r="F8" i="3"/>
  <c r="G14" i="3"/>
  <c r="G9" i="3"/>
  <c r="G13" i="3"/>
  <c r="G11" i="3"/>
  <c r="G8" i="3"/>
  <c r="G15" i="3"/>
  <c r="G10" i="3"/>
  <c r="H5" i="3"/>
  <c r="G16" i="3"/>
  <c r="G7" i="3"/>
  <c r="G12" i="3"/>
  <c r="H14" i="3" l="1"/>
  <c r="H9" i="3"/>
  <c r="I5" i="3"/>
  <c r="H11" i="3"/>
  <c r="H15" i="3"/>
  <c r="H10" i="3"/>
  <c r="H8" i="3"/>
  <c r="H16" i="3"/>
  <c r="H13" i="3"/>
  <c r="H12" i="3"/>
  <c r="H7" i="3"/>
  <c r="I15" i="3" l="1"/>
  <c r="I10" i="3"/>
  <c r="I14" i="3"/>
  <c r="J5" i="3"/>
  <c r="I9" i="3"/>
  <c r="I16" i="3"/>
  <c r="I11" i="3"/>
  <c r="I13" i="3"/>
  <c r="I8" i="3"/>
  <c r="I12" i="3"/>
  <c r="I7" i="3"/>
  <c r="J15" i="3" l="1"/>
  <c r="J10" i="3"/>
  <c r="J12" i="3"/>
  <c r="K5" i="3"/>
  <c r="J16" i="3"/>
  <c r="J11" i="3"/>
  <c r="J9" i="3"/>
  <c r="J7" i="3"/>
  <c r="J14" i="3"/>
  <c r="J8" i="3"/>
  <c r="J13" i="3"/>
  <c r="K15" i="3" l="1"/>
  <c r="K10" i="3"/>
  <c r="L5" i="3"/>
  <c r="K9" i="3"/>
  <c r="K16" i="3"/>
  <c r="K11" i="3"/>
  <c r="K12" i="3"/>
  <c r="K7" i="3"/>
  <c r="K14" i="3"/>
  <c r="K13" i="3"/>
  <c r="K8" i="3"/>
  <c r="L15" i="3" l="1"/>
  <c r="L10" i="3"/>
  <c r="M5" i="3"/>
  <c r="L14" i="3"/>
  <c r="L16" i="3"/>
  <c r="L11" i="3"/>
  <c r="L12" i="3"/>
  <c r="L7" i="3"/>
  <c r="L9" i="3"/>
  <c r="L13" i="3"/>
  <c r="L8" i="3"/>
  <c r="N5" i="3" l="1"/>
  <c r="M10" i="3"/>
  <c r="M16" i="3"/>
  <c r="M11" i="3"/>
  <c r="M7" i="3"/>
  <c r="M12" i="3"/>
  <c r="M15" i="3"/>
  <c r="M13" i="3"/>
  <c r="M8" i="3"/>
  <c r="M14" i="3"/>
  <c r="M9" i="3"/>
  <c r="O5" i="3" l="1"/>
  <c r="N16" i="3"/>
  <c r="N11" i="3"/>
  <c r="N12" i="3"/>
  <c r="N7" i="3"/>
  <c r="N8" i="3"/>
  <c r="N15" i="3"/>
  <c r="N13" i="3"/>
  <c r="N14" i="3"/>
  <c r="N10" i="3"/>
  <c r="N9" i="3"/>
  <c r="P5" i="3" l="1"/>
  <c r="O16" i="3"/>
  <c r="O11" i="3"/>
  <c r="O12" i="3"/>
  <c r="O7" i="3"/>
  <c r="O10" i="3"/>
  <c r="O13" i="3"/>
  <c r="O8" i="3"/>
  <c r="O9" i="3"/>
  <c r="O15" i="3"/>
  <c r="O14" i="3"/>
  <c r="P16" i="3" l="1"/>
  <c r="P11" i="3"/>
  <c r="P10" i="3"/>
  <c r="P12" i="3"/>
  <c r="P7" i="3"/>
  <c r="P8" i="3"/>
  <c r="P13" i="3"/>
  <c r="P9" i="3"/>
  <c r="P15" i="3"/>
  <c r="P14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B6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Der Projektstart steuert die Monatsachse im Blatt 'Roadmap'.</t>
        </r>
      </text>
    </comment>
    <comment ref="C11" authorId="0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>Hauptarbeitsgang oder Aufgabe. Frei überschreibbar.</t>
        </r>
      </text>
    </comment>
    <comment ref="M11" authorId="0" shapeId="0" xr:uid="{00000000-0006-0000-0000-000003000000}">
      <text>
        <r>
          <rPr>
            <sz val="11"/>
            <color theme="1"/>
            <rFont val="Calibri"/>
            <family val="2"/>
            <scheme val="minor"/>
          </rPr>
          <t>Automatische Einschätzung auf Basis von Status und Enddatum.</t>
        </r>
      </text>
    </comment>
  </commentList>
</comments>
</file>

<file path=xl/sharedStrings.xml><?xml version="1.0" encoding="utf-8"?>
<sst xmlns="http://schemas.openxmlformats.org/spreadsheetml/2006/main" count="160" uniqueCount="108">
  <si>
    <t>Projektrahmen</t>
  </si>
  <si>
    <t>Übersicht</t>
  </si>
  <si>
    <t>Kurzinfo</t>
  </si>
  <si>
    <t>Projekt</t>
  </si>
  <si>
    <t>Kundenportal Relaunch</t>
  </si>
  <si>
    <t>Aufgaben gesamt</t>
  </si>
  <si>
    <t>Meilensteine</t>
  </si>
  <si>
    <t>Beispieldaten sind enthalten und können direkt überschrieben werden.</t>
  </si>
  <si>
    <t>Projektleitung</t>
  </si>
  <si>
    <t>Projektteam</t>
  </si>
  <si>
    <t>Abgeschlossen</t>
  </si>
  <si>
    <t>Blockiert</t>
  </si>
  <si>
    <t>Pflichtfelder für einen nutzbaren Plan: Aufgabe, Status, Start, Ende.</t>
  </si>
  <si>
    <t>Projektstart</t>
  </si>
  <si>
    <t>In Arbeit</t>
  </si>
  <si>
    <t>Ø Dauer</t>
  </si>
  <si>
    <t>Die Terminlage berechnet sich automatisch.</t>
  </si>
  <si>
    <t>Geplantes Ende</t>
  </si>
  <si>
    <t>Überfällig</t>
  </si>
  <si>
    <t>Aktiv heute</t>
  </si>
  <si>
    <t>Im Blatt „Roadmap“ erscheint eine vereinfachte Monatsansicht.</t>
  </si>
  <si>
    <t>Gesamtfortschritt</t>
  </si>
  <si>
    <t>Tipp: Nur die hellblauen Felder bearbeiten. Die restlichen Felder sind automatische Hilfswerte.</t>
  </si>
  <si>
    <t>ID</t>
  </si>
  <si>
    <t>Phase</t>
  </si>
  <si>
    <t>Aufgabe / Arbeitspaket</t>
  </si>
  <si>
    <t>Verantwortlich</t>
  </si>
  <si>
    <t>Priorität</t>
  </si>
  <si>
    <t>Status</t>
  </si>
  <si>
    <t>Start</t>
  </si>
  <si>
    <t>Ende</t>
  </si>
  <si>
    <t>Dauer</t>
  </si>
  <si>
    <t>Fortschritt</t>
  </si>
  <si>
    <t>Meilenstein</t>
  </si>
  <si>
    <t>Abhängigkeit</t>
  </si>
  <si>
    <t>Terminlage</t>
  </si>
  <si>
    <t>Notiz</t>
  </si>
  <si>
    <t>Initialisierung</t>
  </si>
  <si>
    <t>Kick-off vorbereiten</t>
  </si>
  <si>
    <t>PM</t>
  </si>
  <si>
    <t>Hoch</t>
  </si>
  <si>
    <t>Nein</t>
  </si>
  <si>
    <t/>
  </si>
  <si>
    <t>Kick-off-Termin bestätigt</t>
  </si>
  <si>
    <t>Ziele und Umfang abstimmen</t>
  </si>
  <si>
    <t>1</t>
  </si>
  <si>
    <t>Scope freigegeben</t>
  </si>
  <si>
    <t>Projektfreigabe</t>
  </si>
  <si>
    <t>Steuerkreis</t>
  </si>
  <si>
    <t>Kritisch</t>
  </si>
  <si>
    <t>Ja</t>
  </si>
  <si>
    <t>2</t>
  </si>
  <si>
    <t>Konzept</t>
  </si>
  <si>
    <t>Anforderungen sammeln</t>
  </si>
  <si>
    <t>Fachteam</t>
  </si>
  <si>
    <t>3</t>
  </si>
  <si>
    <t>Workshops laufen</t>
  </si>
  <si>
    <t>Lösungsbild abstimmen</t>
  </si>
  <si>
    <t>PM / IT</t>
  </si>
  <si>
    <t>Nicht gestartet</t>
  </si>
  <si>
    <t>4</t>
  </si>
  <si>
    <t>Umsetzung</t>
  </si>
  <si>
    <t>Design und Inhalte finalisieren</t>
  </si>
  <si>
    <t>Design</t>
  </si>
  <si>
    <t>Mittel</t>
  </si>
  <si>
    <t>5</t>
  </si>
  <si>
    <t>Entwicklung Sprint 1</t>
  </si>
  <si>
    <t>Dev</t>
  </si>
  <si>
    <t>6</t>
  </si>
  <si>
    <t>Entwicklung Sprint 2</t>
  </si>
  <si>
    <t>7</t>
  </si>
  <si>
    <t>Qualität</t>
  </si>
  <si>
    <t>Test und Korrekturen</t>
  </si>
  <si>
    <t>QA</t>
  </si>
  <si>
    <t>8</t>
  </si>
  <si>
    <t>Abschluss</t>
  </si>
  <si>
    <t>Go-Live</t>
  </si>
  <si>
    <t>9</t>
  </si>
  <si>
    <t>Launch-Fenster</t>
  </si>
  <si>
    <t>Projektplan Excel Vorlage – kompakt, klar, direkt nutzbar</t>
  </si>
  <si>
    <t>Wofür diese Vorlage gedacht ist</t>
  </si>
  <si>
    <t>Praktischer Projektplan für kleine und mittlere Vorhaben. Fokus auf Aufgaben, Verantwortlichkeiten, Termine, Fortschritt und eine einfache Monats-Roadmap.</t>
  </si>
  <si>
    <t>So benutzt du die Datei</t>
  </si>
  <si>
    <t>1. Im Blatt „Projektplan“ Projektnamen, Projektleitung und geplanten Projektstart eintragen.</t>
  </si>
  <si>
    <t>2. Darunter Aufgaben oder Arbeitspakete ergänzen: Phase, Aufgabe, Verantwortlich, Priorität, Status, Start und Ende.</t>
  </si>
  <si>
    <t>3. Dauer, Terminlage, Projektende und Gesamtfortschritt werden automatisch berechnet.</t>
  </si>
  <si>
    <t>4. Im Blatt „Roadmap“ siehst du dieselben Aufgaben als einfache Monatsübersicht.</t>
  </si>
  <si>
    <t>Farb- und Eingabelogik</t>
  </si>
  <si>
    <t>Hellblau</t>
  </si>
  <si>
    <t>Eingabefelder und Felder, die du direkt änderst.</t>
  </si>
  <si>
    <t>Weiß / hellgrau</t>
  </si>
  <si>
    <t>Automatische Berechnungen und Auswertungen.</t>
  </si>
  <si>
    <t>Grün / Gelb / Rot</t>
  </si>
  <si>
    <t>Status- und Terminindikatoren.</t>
  </si>
  <si>
    <t>Dunkle Überschriften</t>
  </si>
  <si>
    <t>Feste Struktur für gute Lesbarkeit beim Download.</t>
  </si>
  <si>
    <t>Hinweis</t>
  </si>
  <si>
    <t>Die Struktur ist bewusst eigenständig aufgebaut: kompakte Steuerzeile, klare Aufgabenliste und separate Monats-Roadmap statt einer dichten oder überladenen Gantt-Ansicht.</t>
  </si>
  <si>
    <t>Roadmap – vereinfachte Monatsübersicht</t>
  </si>
  <si>
    <t>Legende</t>
  </si>
  <si>
    <t>■ laufende Aufgabe</t>
  </si>
  <si>
    <t>◆ Meilenstein</t>
  </si>
  <si>
    <t>Die Monatsleiste startet mit dem Projektstart aus Blatt „Projektplan“.</t>
  </si>
  <si>
    <t>Aufgabe</t>
  </si>
  <si>
    <t>Hinweis: Die Roadmap ist eine reduzierte Monatsansicht für schnelle Abstimmungen. Für die Detailpflege immer das Blatt „Projektplan“ verwenden.</t>
  </si>
  <si>
    <t>JaNein</t>
  </si>
  <si>
    <t>Niedrig</t>
  </si>
  <si>
    <t xml:space="preserve">    Projektplan – editierbare Excel Vorlage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</si>
</sst>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d\.mm\.yyyy"/>
    <numFmt numFmtId="165" formatCode="0.0\ &quot;Tage&quot;"/>
    <numFmt numFmtId="166" formatCode="0\ &quot;Tage&quot;"/>
    <numFmt numFmtId="167" formatCode="mmm\ yy"/>
  </numFmts>
  <fonts count="11" x14ac:knownFonts="1">
    <font>
      <sz val="11"/>
      <color theme="1"/>
      <name val="Calibri"/>
      <family val="2"/>
      <scheme val="minor"/>
    </font>
    <font>
      <b/>
      <sz val="15"/>
      <color rgb="FFFFFFFF"/>
      <name val="Calibri"/>
    </font>
    <font>
      <b/>
      <sz val="11"/>
      <color rgb="FFFFFFFF"/>
      <name val="Calibri"/>
    </font>
    <font>
      <sz val="10"/>
      <color rgb="FF000000"/>
      <name val="Calibri"/>
    </font>
    <font>
      <b/>
      <sz val="10"/>
      <color rgb="FF1F4E5F"/>
      <name val="Calibri"/>
    </font>
    <font>
      <sz val="10"/>
      <color rgb="FF0000FF"/>
      <name val="Calibri"/>
    </font>
    <font>
      <b/>
      <sz val="10"/>
      <color rgb="FFFFFFFF"/>
      <name val="Calibri"/>
    </font>
    <font>
      <i/>
      <sz val="10"/>
      <color rgb="FF1F4E5F"/>
      <name val="Calibri"/>
    </font>
    <font>
      <sz val="11"/>
      <color theme="1"/>
      <name val="Calibri"/>
      <family val="2"/>
      <scheme val="minor"/>
    </font>
    <font>
      <b/>
      <sz val="22"/>
      <color rgb="FFFFFFFF"/>
      <name val="Calibri"/>
      <family val="2"/>
    </font>
    <font>
      <sz val="2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1F4E5F"/>
      </patternFill>
    </fill>
    <fill>
      <patternFill patternType="solid">
        <fgColor rgb="FF294F6D"/>
      </patternFill>
    </fill>
    <fill>
      <patternFill patternType="solid">
        <fgColor rgb="FFF5F7FA"/>
      </patternFill>
    </fill>
    <fill>
      <patternFill patternType="solid">
        <fgColor rgb="FFD9EAF7"/>
      </patternFill>
    </fill>
    <fill>
      <patternFill patternType="solid">
        <fgColor rgb="FFECEFF4"/>
      </patternFill>
    </fill>
    <fill>
      <patternFill patternType="solid">
        <fgColor rgb="FFFFF2CC"/>
      </patternFill>
    </fill>
  </fills>
  <borders count="10">
    <border>
      <left/>
      <right/>
      <top/>
      <bottom/>
      <diagonal/>
    </border>
    <border>
      <left style="thin">
        <color rgb="FFD0D7DE"/>
      </left>
      <right style="thin">
        <color rgb="FFD0D7DE"/>
      </right>
      <top style="thin">
        <color rgb="FFD0D7DE"/>
      </top>
      <bottom style="thin">
        <color rgb="FFD0D7DE"/>
      </bottom>
      <diagonal/>
    </border>
    <border>
      <left style="thin">
        <color rgb="FFD0D7DE"/>
      </left>
      <right style="thin">
        <color rgb="FFD0D7DE"/>
      </right>
      <top style="thin">
        <color rgb="FFD0D7DE"/>
      </top>
      <bottom style="thin">
        <color rgb="FFD0D7DE"/>
      </bottom>
      <diagonal/>
    </border>
    <border>
      <left/>
      <right/>
      <top style="thin">
        <color rgb="FFD0D7DE"/>
      </top>
      <bottom/>
      <diagonal/>
    </border>
    <border>
      <left/>
      <right style="thin">
        <color rgb="FFD0D7DE"/>
      </right>
      <top style="thin">
        <color rgb="FFD0D7DE"/>
      </top>
      <bottom/>
      <diagonal/>
    </border>
    <border>
      <left/>
      <right/>
      <top style="thin">
        <color rgb="FFD0D7DE"/>
      </top>
      <bottom style="thin">
        <color rgb="FFD0D7DE"/>
      </bottom>
      <diagonal/>
    </border>
    <border>
      <left/>
      <right style="thin">
        <color rgb="FFD0D7DE"/>
      </right>
      <top style="thin">
        <color rgb="FFD0D7DE"/>
      </top>
      <bottom style="thin">
        <color rgb="FFD0D7DE"/>
      </bottom>
      <diagonal/>
    </border>
    <border>
      <left style="thin">
        <color rgb="FFD0D7DE"/>
      </left>
      <right/>
      <top/>
      <bottom style="thin">
        <color rgb="FFD0D7DE"/>
      </bottom>
      <diagonal/>
    </border>
    <border>
      <left/>
      <right/>
      <top/>
      <bottom style="thin">
        <color rgb="FFD0D7DE"/>
      </bottom>
      <diagonal/>
    </border>
    <border>
      <left/>
      <right style="thin">
        <color rgb="FFD0D7DE"/>
      </right>
      <top/>
      <bottom style="thin">
        <color rgb="FFD0D7DE"/>
      </bottom>
      <diagonal/>
    </border>
  </borders>
  <cellStyleXfs count="2">
    <xf numFmtId="0" fontId="0" fillId="0" borderId="0"/>
    <xf numFmtId="0" fontId="8" fillId="0" borderId="0"/>
  </cellStyleXfs>
  <cellXfs count="44">
    <xf numFmtId="0" fontId="0" fillId="0" borderId="0" xfId="0"/>
    <xf numFmtId="0" fontId="4" fillId="6" borderId="1" xfId="1" applyFont="1" applyFill="1" applyBorder="1"/>
    <xf numFmtId="0" fontId="5" fillId="5" borderId="1" xfId="1" applyFont="1" applyFill="1" applyBorder="1"/>
    <xf numFmtId="0" fontId="3" fillId="4" borderId="1" xfId="1" applyFont="1" applyFill="1" applyBorder="1"/>
    <xf numFmtId="164" fontId="5" fillId="5" borderId="1" xfId="1" applyNumberFormat="1" applyFont="1" applyFill="1" applyBorder="1"/>
    <xf numFmtId="165" fontId="3" fillId="4" borderId="1" xfId="1" applyNumberFormat="1" applyFont="1" applyFill="1" applyBorder="1"/>
    <xf numFmtId="164" fontId="3" fillId="4" borderId="1" xfId="1" applyNumberFormat="1" applyFont="1" applyFill="1" applyBorder="1"/>
    <xf numFmtId="9" fontId="3" fillId="4" borderId="1" xfId="1" applyNumberFormat="1" applyFont="1" applyFill="1" applyBorder="1"/>
    <xf numFmtId="0" fontId="6" fillId="2" borderId="1" xfId="1" applyFont="1" applyFill="1" applyBorder="1" applyAlignment="1">
      <alignment horizontal="center" vertical="center" wrapText="1"/>
    </xf>
    <xf numFmtId="0" fontId="3" fillId="4" borderId="1" xfId="1" applyFont="1" applyFill="1" applyBorder="1" applyAlignment="1">
      <alignment vertical="center"/>
    </xf>
    <xf numFmtId="0" fontId="5" fillId="5" borderId="1" xfId="1" applyFont="1" applyFill="1" applyBorder="1" applyAlignment="1">
      <alignment vertical="center"/>
    </xf>
    <xf numFmtId="0" fontId="5" fillId="5" borderId="1" xfId="1" applyFont="1" applyFill="1" applyBorder="1" applyAlignment="1">
      <alignment vertical="center" wrapText="1"/>
    </xf>
    <xf numFmtId="164" fontId="5" fillId="5" borderId="1" xfId="1" applyNumberFormat="1" applyFont="1" applyFill="1" applyBorder="1" applyAlignment="1">
      <alignment vertical="center"/>
    </xf>
    <xf numFmtId="166" fontId="3" fillId="4" borderId="1" xfId="1" applyNumberFormat="1" applyFont="1" applyFill="1" applyBorder="1" applyAlignment="1">
      <alignment vertical="center"/>
    </xf>
    <xf numFmtId="9" fontId="5" fillId="5" borderId="1" xfId="1" applyNumberFormat="1" applyFont="1" applyFill="1" applyBorder="1" applyAlignment="1">
      <alignment vertical="center"/>
    </xf>
    <xf numFmtId="0" fontId="0" fillId="0" borderId="2" xfId="1" applyFont="1" applyBorder="1"/>
    <xf numFmtId="0" fontId="4" fillId="5" borderId="1" xfId="1" applyFont="1" applyFill="1" applyBorder="1"/>
    <xf numFmtId="0" fontId="6" fillId="2" borderId="1" xfId="1" applyFont="1" applyFill="1" applyBorder="1" applyAlignment="1">
      <alignment horizontal="center"/>
    </xf>
    <xf numFmtId="167" fontId="6" fillId="2" borderId="1" xfId="1" applyNumberFormat="1" applyFont="1" applyFill="1" applyBorder="1" applyAlignment="1">
      <alignment horizontal="center"/>
    </xf>
    <xf numFmtId="0" fontId="0" fillId="4" borderId="1" xfId="1" applyFont="1" applyFill="1" applyBorder="1" applyAlignment="1">
      <alignment vertical="center"/>
    </xf>
    <xf numFmtId="0" fontId="0" fillId="4" borderId="1" xfId="1" applyFont="1" applyFill="1" applyBorder="1" applyAlignment="1">
      <alignment vertical="center" wrapText="1"/>
    </xf>
    <xf numFmtId="0" fontId="0" fillId="5" borderId="1" xfId="1" applyFont="1" applyFill="1" applyBorder="1" applyAlignment="1">
      <alignment vertical="center"/>
    </xf>
    <xf numFmtId="0" fontId="0" fillId="0" borderId="1" xfId="1" applyFont="1" applyBorder="1" applyAlignment="1">
      <alignment horizontal="center" vertical="center"/>
    </xf>
    <xf numFmtId="0" fontId="3" fillId="4" borderId="1" xfId="1" applyFont="1" applyFill="1" applyBorder="1" applyAlignment="1">
      <alignment wrapText="1"/>
    </xf>
    <xf numFmtId="0" fontId="0" fillId="0" borderId="5" xfId="1" applyFont="1" applyBorder="1"/>
    <xf numFmtId="0" fontId="0" fillId="0" borderId="6" xfId="1" applyFont="1" applyBorder="1"/>
    <xf numFmtId="0" fontId="2" fillId="3" borderId="0" xfId="1" applyFont="1" applyFill="1" applyAlignment="1">
      <alignment horizontal="left"/>
    </xf>
    <xf numFmtId="0" fontId="0" fillId="0" borderId="0" xfId="0"/>
    <xf numFmtId="0" fontId="2" fillId="3" borderId="0" xfId="1" applyFont="1" applyFill="1"/>
    <xf numFmtId="0" fontId="7" fillId="7" borderId="1" xfId="1" applyFont="1" applyFill="1" applyBorder="1" applyAlignment="1">
      <alignment horizontal="left"/>
    </xf>
    <xf numFmtId="0" fontId="0" fillId="4" borderId="1" xfId="1" applyFont="1" applyFill="1" applyBorder="1" applyAlignment="1">
      <alignment wrapText="1"/>
    </xf>
    <xf numFmtId="0" fontId="2" fillId="3" borderId="2" xfId="1" applyFont="1" applyFill="1" applyBorder="1" applyAlignment="1">
      <alignment horizontal="left"/>
    </xf>
    <xf numFmtId="0" fontId="3" fillId="4" borderId="2" xfId="1" applyFont="1" applyFill="1" applyBorder="1" applyAlignment="1">
      <alignment vertical="top" wrapText="1"/>
    </xf>
    <xf numFmtId="0" fontId="0" fillId="0" borderId="3" xfId="1" applyFont="1" applyBorder="1"/>
    <xf numFmtId="0" fontId="0" fillId="0" borderId="4" xfId="1" applyFont="1" applyBorder="1"/>
    <xf numFmtId="0" fontId="0" fillId="0" borderId="7" xfId="1" applyFont="1" applyBorder="1"/>
    <xf numFmtId="0" fontId="0" fillId="0" borderId="8" xfId="1" applyFont="1" applyBorder="1"/>
    <xf numFmtId="0" fontId="0" fillId="0" borderId="9" xfId="1" applyFont="1" applyBorder="1"/>
    <xf numFmtId="0" fontId="2" fillId="3" borderId="2" xfId="1" applyFont="1" applyFill="1" applyBorder="1"/>
    <xf numFmtId="0" fontId="1" fillId="2" borderId="2" xfId="1" applyFont="1" applyFill="1" applyBorder="1" applyAlignment="1">
      <alignment horizontal="center" vertical="center"/>
    </xf>
    <xf numFmtId="0" fontId="3" fillId="4" borderId="1" xfId="1" applyFont="1" applyFill="1" applyBorder="1"/>
    <xf numFmtId="0" fontId="1" fillId="2" borderId="0" xfId="1" applyFont="1" applyFill="1" applyAlignment="1">
      <alignment horizontal="center"/>
    </xf>
    <xf numFmtId="0" fontId="9" fillId="2" borderId="0" xfId="1" applyFont="1" applyFill="1" applyAlignment="1">
      <alignment horizontal="left" vertical="center"/>
    </xf>
    <xf numFmtId="0" fontId="10" fillId="0" borderId="0" xfId="0" applyFont="1" applyAlignment="1">
      <alignment horizontal="left"/>
    </xf>
  </cellXfs>
  <cellStyles count="2">
    <cellStyle name="Normal" xfId="1" xr:uid="{00000000-0005-0000-0000-000000000000}"/>
    <cellStyle name="Standard" xfId="0" builtinId="0"/>
  </cellStyles>
  <dxfs count="18">
    <dxf>
      <fill>
        <patternFill>
          <bgColor rgb="FFF4B183"/>
        </patternFill>
      </fill>
    </dxf>
    <dxf>
      <fill>
        <patternFill>
          <bgColor rgb="FF9CC2E5"/>
        </patternFill>
      </fill>
    </dxf>
    <dxf>
      <fill>
        <patternFill>
          <bgColor rgb="FFE7F4E8"/>
        </patternFill>
      </fill>
    </dxf>
    <dxf>
      <fill>
        <patternFill>
          <bgColor rgb="FFFDE2E1"/>
        </patternFill>
      </fill>
    </dxf>
    <dxf>
      <fill>
        <patternFill>
          <bgColor rgb="FFFFF2CC"/>
        </patternFill>
      </fill>
    </dxf>
    <dxf>
      <fill>
        <patternFill>
          <bgColor rgb="FFECEFF4"/>
        </patternFill>
      </fill>
    </dxf>
    <dxf>
      <fill>
        <patternFill>
          <bgColor rgb="FFFDE2E1"/>
        </patternFill>
      </fill>
    </dxf>
    <dxf>
      <fill>
        <patternFill>
          <bgColor rgb="FFFFF2CC"/>
        </patternFill>
      </fill>
    </dxf>
    <dxf>
      <fill>
        <patternFill>
          <bgColor rgb="FFF5F7FA"/>
        </patternFill>
      </fill>
    </dxf>
    <dxf>
      <fill>
        <patternFill>
          <bgColor rgb="FFE7F4E8"/>
        </patternFill>
      </fill>
    </dxf>
    <dxf>
      <fill>
        <patternFill>
          <bgColor rgb="FFE7F4E8"/>
        </patternFill>
      </fill>
    </dxf>
    <dxf>
      <fill>
        <patternFill>
          <bgColor rgb="FFFDE2E1"/>
        </patternFill>
      </fill>
    </dxf>
    <dxf>
      <fill>
        <patternFill>
          <bgColor rgb="FFFFF2CC"/>
        </patternFill>
      </fill>
    </dxf>
    <dxf>
      <fill>
        <patternFill>
          <bgColor rgb="FFECEFF4"/>
        </patternFill>
      </fill>
    </dxf>
    <dxf>
      <fill>
        <patternFill>
          <bgColor rgb="FFFDE2E1"/>
        </patternFill>
      </fill>
    </dxf>
    <dxf>
      <fill>
        <patternFill>
          <bgColor rgb="FFFDE9D9"/>
        </patternFill>
      </fill>
    </dxf>
    <dxf>
      <fill>
        <patternFill>
          <bgColor rgb="FFFFF7D6"/>
        </patternFill>
      </fill>
    </dxf>
    <dxf>
      <fill>
        <patternFill>
          <bgColor rgb="FFEAF4E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350520</xdr:colOff>
      <xdr:row>39</xdr:row>
      <xdr:rowOff>152400</xdr:rowOff>
    </xdr:to>
    <xdr:sp macro="" textlink="">
      <xdr:nvSpPr>
        <xdr:cNvPr id="1028" name="Text Box 4" hidden="1">
          <a:extLst>
            <a:ext uri="{FF2B5EF4-FFF2-40B4-BE49-F238E27FC236}">
              <a16:creationId xmlns:a16="http://schemas.microsoft.com/office/drawing/2014/main" id="{842E8500-62E5-9EDE-A6F4-6D5BFF8AB9E6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7620000" cy="762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1"/>
  <sheetViews>
    <sheetView showGridLines="0" tabSelected="1" workbookViewId="0">
      <selection activeCell="C6" sqref="C6"/>
    </sheetView>
  </sheetViews>
  <sheetFormatPr baseColWidth="10" defaultColWidth="8.88671875" defaultRowHeight="14.4" x14ac:dyDescent="0.3"/>
  <cols>
    <col min="1" max="1" width="7" customWidth="1"/>
    <col min="2" max="2" width="16" customWidth="1"/>
    <col min="3" max="3" width="34" customWidth="1"/>
    <col min="4" max="4" width="18" customWidth="1"/>
    <col min="5" max="5" width="13" customWidth="1"/>
    <col min="6" max="6" width="18" customWidth="1"/>
    <col min="7" max="8" width="12" customWidth="1"/>
    <col min="9" max="9" width="11" customWidth="1"/>
    <col min="10" max="10" width="12" customWidth="1"/>
    <col min="11" max="11" width="13" customWidth="1"/>
    <col min="12" max="13" width="14" customWidth="1"/>
    <col min="14" max="14" width="26" customWidth="1"/>
  </cols>
  <sheetData>
    <row r="1" spans="1:14" ht="28.05" customHeight="1" x14ac:dyDescent="0.55000000000000004">
      <c r="A1" s="42" t="s">
        <v>107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</row>
    <row r="3" spans="1:14" x14ac:dyDescent="0.3">
      <c r="A3" s="26" t="s">
        <v>0</v>
      </c>
      <c r="B3" s="27"/>
      <c r="D3" s="26" t="s">
        <v>1</v>
      </c>
      <c r="E3" s="27"/>
      <c r="F3" s="27"/>
      <c r="G3" s="27"/>
      <c r="I3" s="28" t="s">
        <v>2</v>
      </c>
      <c r="J3" s="27"/>
      <c r="K3" s="27"/>
      <c r="L3" s="27"/>
      <c r="M3" s="27"/>
      <c r="N3" s="27"/>
    </row>
    <row r="4" spans="1:14" x14ac:dyDescent="0.3">
      <c r="A4" s="1" t="s">
        <v>3</v>
      </c>
      <c r="B4" s="2" t="s">
        <v>4</v>
      </c>
      <c r="D4" s="1" t="s">
        <v>5</v>
      </c>
      <c r="E4" s="3">
        <f>COUNTIF(C12:C31,"&lt;&gt;")</f>
        <v>10</v>
      </c>
      <c r="F4" s="1" t="s">
        <v>6</v>
      </c>
      <c r="G4" s="3">
        <f>COUNTIF(K12:K31,"Ja")</f>
        <v>2</v>
      </c>
      <c r="I4" s="23" t="s">
        <v>7</v>
      </c>
      <c r="J4" s="24"/>
      <c r="K4" s="24"/>
      <c r="L4" s="24"/>
      <c r="M4" s="24"/>
      <c r="N4" s="25"/>
    </row>
    <row r="5" spans="1:14" x14ac:dyDescent="0.3">
      <c r="A5" s="1" t="s">
        <v>8</v>
      </c>
      <c r="B5" s="2" t="s">
        <v>9</v>
      </c>
      <c r="D5" s="1" t="s">
        <v>10</v>
      </c>
      <c r="E5" s="3">
        <f>COUNTIF(F12:F31,"Abgeschlossen")</f>
        <v>3</v>
      </c>
      <c r="F5" s="1" t="s">
        <v>11</v>
      </c>
      <c r="G5" s="3">
        <f>COUNTIF(F12:F31,"Blockiert")</f>
        <v>0</v>
      </c>
      <c r="I5" s="23" t="s">
        <v>12</v>
      </c>
      <c r="J5" s="24"/>
      <c r="K5" s="24"/>
      <c r="L5" s="24"/>
      <c r="M5" s="24"/>
      <c r="N5" s="25"/>
    </row>
    <row r="6" spans="1:14" x14ac:dyDescent="0.3">
      <c r="A6" s="1" t="s">
        <v>13</v>
      </c>
      <c r="B6" s="4">
        <v>46204</v>
      </c>
      <c r="D6" s="1" t="s">
        <v>14</v>
      </c>
      <c r="E6" s="3">
        <f>COUNTIF(F12:F31,"In Arbeit")</f>
        <v>1</v>
      </c>
      <c r="F6" s="1" t="s">
        <v>15</v>
      </c>
      <c r="G6" s="5">
        <f>IFERROR(AVERAGE(I12:I31),0)</f>
        <v>7.8</v>
      </c>
      <c r="I6" s="23" t="s">
        <v>16</v>
      </c>
      <c r="J6" s="24"/>
      <c r="K6" s="24"/>
      <c r="L6" s="24"/>
      <c r="M6" s="24"/>
      <c r="N6" s="25"/>
    </row>
    <row r="7" spans="1:14" x14ac:dyDescent="0.3">
      <c r="A7" s="1" t="s">
        <v>17</v>
      </c>
      <c r="B7" s="6">
        <f>IF(COUNTA(H12:H31)=0,"",MAX(H12:H31))</f>
        <v>46283</v>
      </c>
      <c r="D7" s="1" t="s">
        <v>18</v>
      </c>
      <c r="E7" s="3">
        <f ca="1">COUNTIF(M12:M31,"Überfällig")</f>
        <v>0</v>
      </c>
      <c r="F7" s="1" t="s">
        <v>19</v>
      </c>
      <c r="G7" s="3">
        <f ca="1">COUNTIF(M12:M31,"Läuft")</f>
        <v>0</v>
      </c>
      <c r="I7" s="23" t="s">
        <v>20</v>
      </c>
      <c r="J7" s="24"/>
      <c r="K7" s="24"/>
      <c r="L7" s="24"/>
      <c r="M7" s="24"/>
      <c r="N7" s="25"/>
    </row>
    <row r="8" spans="1:14" x14ac:dyDescent="0.3">
      <c r="A8" s="1" t="s">
        <v>21</v>
      </c>
      <c r="B8" s="7">
        <f>IFERROR(AVERAGE(J12:J31),0)</f>
        <v>0.36499999999999999</v>
      </c>
    </row>
    <row r="10" spans="1:14" x14ac:dyDescent="0.3">
      <c r="A10" s="29" t="s">
        <v>22</v>
      </c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5"/>
    </row>
    <row r="11" spans="1:14" ht="28.05" customHeight="1" x14ac:dyDescent="0.3">
      <c r="A11" s="8" t="s">
        <v>23</v>
      </c>
      <c r="B11" s="8" t="s">
        <v>24</v>
      </c>
      <c r="C11" s="8" t="s">
        <v>25</v>
      </c>
      <c r="D11" s="8" t="s">
        <v>26</v>
      </c>
      <c r="E11" s="8" t="s">
        <v>27</v>
      </c>
      <c r="F11" s="8" t="s">
        <v>28</v>
      </c>
      <c r="G11" s="8" t="s">
        <v>29</v>
      </c>
      <c r="H11" s="8" t="s">
        <v>30</v>
      </c>
      <c r="I11" s="8" t="s">
        <v>31</v>
      </c>
      <c r="J11" s="8" t="s">
        <v>32</v>
      </c>
      <c r="K11" s="8" t="s">
        <v>33</v>
      </c>
      <c r="L11" s="8" t="s">
        <v>34</v>
      </c>
      <c r="M11" s="8" t="s">
        <v>35</v>
      </c>
      <c r="N11" s="8" t="s">
        <v>36</v>
      </c>
    </row>
    <row r="12" spans="1:14" x14ac:dyDescent="0.3">
      <c r="A12" s="9">
        <v>1</v>
      </c>
      <c r="B12" s="10" t="s">
        <v>37</v>
      </c>
      <c r="C12" s="11" t="s">
        <v>38</v>
      </c>
      <c r="D12" s="10" t="s">
        <v>39</v>
      </c>
      <c r="E12" s="10" t="s">
        <v>40</v>
      </c>
      <c r="F12" s="10" t="s">
        <v>10</v>
      </c>
      <c r="G12" s="12">
        <v>46204</v>
      </c>
      <c r="H12" s="12">
        <v>46205</v>
      </c>
      <c r="I12" s="13">
        <f t="shared" ref="I12:I31" si="0">IF(OR(G12="",H12=""),"",MAX(H12-G12+1,0))</f>
        <v>2</v>
      </c>
      <c r="J12" s="14">
        <v>1</v>
      </c>
      <c r="K12" s="10" t="s">
        <v>41</v>
      </c>
      <c r="L12" s="10" t="s">
        <v>42</v>
      </c>
      <c r="M12" s="9" t="str">
        <f t="shared" ref="M12:M31" ca="1" si="1">IF(C12="","",IF(F12="Abgeschlossen","Erledigt",IF(AND(H12&lt;&gt;"",H12&lt;TODAY()),"Überfällig",IF(AND(G12&lt;&gt;"",H12&lt;&gt;"",TODAY()&gt;=G12,TODAY()&lt;=H12),"Läuft","Geplant"))))</f>
        <v>Erledigt</v>
      </c>
      <c r="N12" s="11" t="s">
        <v>43</v>
      </c>
    </row>
    <row r="13" spans="1:14" x14ac:dyDescent="0.3">
      <c r="A13" s="9">
        <v>2</v>
      </c>
      <c r="B13" s="10" t="s">
        <v>37</v>
      </c>
      <c r="C13" s="11" t="s">
        <v>44</v>
      </c>
      <c r="D13" s="10" t="s">
        <v>39</v>
      </c>
      <c r="E13" s="10" t="s">
        <v>40</v>
      </c>
      <c r="F13" s="10" t="s">
        <v>10</v>
      </c>
      <c r="G13" s="12">
        <v>46206</v>
      </c>
      <c r="H13" s="12">
        <v>46210</v>
      </c>
      <c r="I13" s="13">
        <f t="shared" si="0"/>
        <v>5</v>
      </c>
      <c r="J13" s="14">
        <v>1</v>
      </c>
      <c r="K13" s="10" t="s">
        <v>41</v>
      </c>
      <c r="L13" s="10" t="s">
        <v>45</v>
      </c>
      <c r="M13" s="9" t="str">
        <f t="shared" ca="1" si="1"/>
        <v>Erledigt</v>
      </c>
      <c r="N13" s="11" t="s">
        <v>46</v>
      </c>
    </row>
    <row r="14" spans="1:14" x14ac:dyDescent="0.3">
      <c r="A14" s="9">
        <v>3</v>
      </c>
      <c r="B14" s="10" t="s">
        <v>37</v>
      </c>
      <c r="C14" s="11" t="s">
        <v>47</v>
      </c>
      <c r="D14" s="10" t="s">
        <v>48</v>
      </c>
      <c r="E14" s="10" t="s">
        <v>49</v>
      </c>
      <c r="F14" s="10" t="s">
        <v>10</v>
      </c>
      <c r="G14" s="12">
        <v>46211</v>
      </c>
      <c r="H14" s="12">
        <v>46211</v>
      </c>
      <c r="I14" s="13">
        <f t="shared" si="0"/>
        <v>1</v>
      </c>
      <c r="J14" s="14">
        <v>1</v>
      </c>
      <c r="K14" s="10" t="s">
        <v>50</v>
      </c>
      <c r="L14" s="10" t="s">
        <v>51</v>
      </c>
      <c r="M14" s="9" t="str">
        <f t="shared" ca="1" si="1"/>
        <v>Erledigt</v>
      </c>
      <c r="N14" s="11" t="s">
        <v>33</v>
      </c>
    </row>
    <row r="15" spans="1:14" x14ac:dyDescent="0.3">
      <c r="A15" s="9">
        <v>4</v>
      </c>
      <c r="B15" s="10" t="s">
        <v>52</v>
      </c>
      <c r="C15" s="11" t="s">
        <v>53</v>
      </c>
      <c r="D15" s="10" t="s">
        <v>54</v>
      </c>
      <c r="E15" s="10" t="s">
        <v>40</v>
      </c>
      <c r="F15" s="10" t="s">
        <v>14</v>
      </c>
      <c r="G15" s="12">
        <v>46212</v>
      </c>
      <c r="H15" s="12">
        <v>46219</v>
      </c>
      <c r="I15" s="13">
        <f t="shared" si="0"/>
        <v>8</v>
      </c>
      <c r="J15" s="14">
        <v>0.65</v>
      </c>
      <c r="K15" s="10" t="s">
        <v>41</v>
      </c>
      <c r="L15" s="10" t="s">
        <v>55</v>
      </c>
      <c r="M15" s="9" t="str">
        <f t="shared" ca="1" si="1"/>
        <v>Geplant</v>
      </c>
      <c r="N15" s="11" t="s">
        <v>56</v>
      </c>
    </row>
    <row r="16" spans="1:14" x14ac:dyDescent="0.3">
      <c r="A16" s="9">
        <v>5</v>
      </c>
      <c r="B16" s="10" t="s">
        <v>52</v>
      </c>
      <c r="C16" s="11" t="s">
        <v>57</v>
      </c>
      <c r="D16" s="10" t="s">
        <v>58</v>
      </c>
      <c r="E16" s="10" t="s">
        <v>40</v>
      </c>
      <c r="F16" s="10" t="s">
        <v>59</v>
      </c>
      <c r="G16" s="12">
        <v>46220</v>
      </c>
      <c r="H16" s="12">
        <v>46225</v>
      </c>
      <c r="I16" s="13">
        <f t="shared" si="0"/>
        <v>6</v>
      </c>
      <c r="J16" s="14">
        <v>0</v>
      </c>
      <c r="K16" s="10" t="s">
        <v>41</v>
      </c>
      <c r="L16" s="10" t="s">
        <v>60</v>
      </c>
      <c r="M16" s="9" t="str">
        <f t="shared" ca="1" si="1"/>
        <v>Geplant</v>
      </c>
      <c r="N16" s="11" t="s">
        <v>42</v>
      </c>
    </row>
    <row r="17" spans="1:14" x14ac:dyDescent="0.3">
      <c r="A17" s="9">
        <v>6</v>
      </c>
      <c r="B17" s="10" t="s">
        <v>61</v>
      </c>
      <c r="C17" s="11" t="s">
        <v>62</v>
      </c>
      <c r="D17" s="10" t="s">
        <v>63</v>
      </c>
      <c r="E17" s="10" t="s">
        <v>64</v>
      </c>
      <c r="F17" s="10" t="s">
        <v>59</v>
      </c>
      <c r="G17" s="12">
        <v>46226</v>
      </c>
      <c r="H17" s="12">
        <v>46239</v>
      </c>
      <c r="I17" s="13">
        <f t="shared" si="0"/>
        <v>14</v>
      </c>
      <c r="J17" s="14">
        <v>0</v>
      </c>
      <c r="K17" s="10" t="s">
        <v>41</v>
      </c>
      <c r="L17" s="10" t="s">
        <v>65</v>
      </c>
      <c r="M17" s="9" t="str">
        <f t="shared" ca="1" si="1"/>
        <v>Geplant</v>
      </c>
      <c r="N17" s="11" t="s">
        <v>42</v>
      </c>
    </row>
    <row r="18" spans="1:14" x14ac:dyDescent="0.3">
      <c r="A18" s="9">
        <v>7</v>
      </c>
      <c r="B18" s="10" t="s">
        <v>61</v>
      </c>
      <c r="C18" s="11" t="s">
        <v>66</v>
      </c>
      <c r="D18" s="10" t="s">
        <v>67</v>
      </c>
      <c r="E18" s="10" t="s">
        <v>40</v>
      </c>
      <c r="F18" s="10" t="s">
        <v>59</v>
      </c>
      <c r="G18" s="12">
        <v>46240</v>
      </c>
      <c r="H18" s="12">
        <v>46254</v>
      </c>
      <c r="I18" s="13">
        <f t="shared" si="0"/>
        <v>15</v>
      </c>
      <c r="J18" s="14">
        <v>0</v>
      </c>
      <c r="K18" s="10" t="s">
        <v>41</v>
      </c>
      <c r="L18" s="10" t="s">
        <v>68</v>
      </c>
      <c r="M18" s="9" t="str">
        <f t="shared" ca="1" si="1"/>
        <v>Geplant</v>
      </c>
      <c r="N18" s="11" t="s">
        <v>42</v>
      </c>
    </row>
    <row r="19" spans="1:14" x14ac:dyDescent="0.3">
      <c r="A19" s="9">
        <v>8</v>
      </c>
      <c r="B19" s="10" t="s">
        <v>61</v>
      </c>
      <c r="C19" s="11" t="s">
        <v>69</v>
      </c>
      <c r="D19" s="10" t="s">
        <v>67</v>
      </c>
      <c r="E19" s="10" t="s">
        <v>40</v>
      </c>
      <c r="F19" s="10" t="s">
        <v>59</v>
      </c>
      <c r="G19" s="12">
        <v>46255</v>
      </c>
      <c r="H19" s="12">
        <v>46268</v>
      </c>
      <c r="I19" s="13">
        <f t="shared" si="0"/>
        <v>14</v>
      </c>
      <c r="J19" s="14">
        <v>0</v>
      </c>
      <c r="K19" s="10" t="s">
        <v>41</v>
      </c>
      <c r="L19" s="10" t="s">
        <v>70</v>
      </c>
      <c r="M19" s="9" t="str">
        <f t="shared" ca="1" si="1"/>
        <v>Geplant</v>
      </c>
      <c r="N19" s="11" t="s">
        <v>42</v>
      </c>
    </row>
    <row r="20" spans="1:14" x14ac:dyDescent="0.3">
      <c r="A20" s="9">
        <v>9</v>
      </c>
      <c r="B20" s="10" t="s">
        <v>71</v>
      </c>
      <c r="C20" s="11" t="s">
        <v>72</v>
      </c>
      <c r="D20" s="10" t="s">
        <v>73</v>
      </c>
      <c r="E20" s="10" t="s">
        <v>40</v>
      </c>
      <c r="F20" s="10" t="s">
        <v>59</v>
      </c>
      <c r="G20" s="12">
        <v>46269</v>
      </c>
      <c r="H20" s="12">
        <v>46280</v>
      </c>
      <c r="I20" s="13">
        <f t="shared" si="0"/>
        <v>12</v>
      </c>
      <c r="J20" s="14">
        <v>0</v>
      </c>
      <c r="K20" s="10" t="s">
        <v>41</v>
      </c>
      <c r="L20" s="10" t="s">
        <v>74</v>
      </c>
      <c r="M20" s="9" t="str">
        <f t="shared" ca="1" si="1"/>
        <v>Geplant</v>
      </c>
      <c r="N20" s="11" t="s">
        <v>42</v>
      </c>
    </row>
    <row r="21" spans="1:14" x14ac:dyDescent="0.3">
      <c r="A21" s="9">
        <v>10</v>
      </c>
      <c r="B21" s="10" t="s">
        <v>75</v>
      </c>
      <c r="C21" s="11" t="s">
        <v>76</v>
      </c>
      <c r="D21" s="10" t="s">
        <v>58</v>
      </c>
      <c r="E21" s="10" t="s">
        <v>49</v>
      </c>
      <c r="F21" s="10" t="s">
        <v>59</v>
      </c>
      <c r="G21" s="12">
        <v>46283</v>
      </c>
      <c r="H21" s="12">
        <v>46283</v>
      </c>
      <c r="I21" s="13">
        <f t="shared" si="0"/>
        <v>1</v>
      </c>
      <c r="J21" s="14">
        <v>0</v>
      </c>
      <c r="K21" s="10" t="s">
        <v>50</v>
      </c>
      <c r="L21" s="10" t="s">
        <v>77</v>
      </c>
      <c r="M21" s="9" t="str">
        <f t="shared" ca="1" si="1"/>
        <v>Geplant</v>
      </c>
      <c r="N21" s="11" t="s">
        <v>78</v>
      </c>
    </row>
    <row r="22" spans="1:14" x14ac:dyDescent="0.3">
      <c r="A22" s="9">
        <v>11</v>
      </c>
      <c r="B22" s="10"/>
      <c r="C22" s="11"/>
      <c r="D22" s="10"/>
      <c r="E22" s="10"/>
      <c r="F22" s="10"/>
      <c r="G22" s="12"/>
      <c r="H22" s="12"/>
      <c r="I22" s="13" t="str">
        <f t="shared" si="0"/>
        <v/>
      </c>
      <c r="J22" s="14"/>
      <c r="K22" s="10"/>
      <c r="L22" s="10"/>
      <c r="M22" s="9" t="str">
        <f t="shared" ca="1" si="1"/>
        <v/>
      </c>
      <c r="N22" s="11"/>
    </row>
    <row r="23" spans="1:14" x14ac:dyDescent="0.3">
      <c r="A23" s="9">
        <v>12</v>
      </c>
      <c r="B23" s="10"/>
      <c r="C23" s="11"/>
      <c r="D23" s="10"/>
      <c r="E23" s="10"/>
      <c r="F23" s="10"/>
      <c r="G23" s="12"/>
      <c r="H23" s="12"/>
      <c r="I23" s="13" t="str">
        <f t="shared" si="0"/>
        <v/>
      </c>
      <c r="J23" s="14"/>
      <c r="K23" s="10"/>
      <c r="L23" s="10"/>
      <c r="M23" s="9" t="str">
        <f t="shared" ca="1" si="1"/>
        <v/>
      </c>
      <c r="N23" s="11"/>
    </row>
    <row r="24" spans="1:14" x14ac:dyDescent="0.3">
      <c r="A24" s="9">
        <v>13</v>
      </c>
      <c r="B24" s="10"/>
      <c r="C24" s="11"/>
      <c r="D24" s="10"/>
      <c r="E24" s="10"/>
      <c r="F24" s="10"/>
      <c r="G24" s="12"/>
      <c r="H24" s="12"/>
      <c r="I24" s="13" t="str">
        <f t="shared" si="0"/>
        <v/>
      </c>
      <c r="J24" s="14"/>
      <c r="K24" s="10"/>
      <c r="L24" s="10"/>
      <c r="M24" s="9" t="str">
        <f t="shared" ca="1" si="1"/>
        <v/>
      </c>
      <c r="N24" s="11"/>
    </row>
    <row r="25" spans="1:14" x14ac:dyDescent="0.3">
      <c r="A25" s="9">
        <v>14</v>
      </c>
      <c r="B25" s="10"/>
      <c r="C25" s="11"/>
      <c r="D25" s="10"/>
      <c r="E25" s="10"/>
      <c r="F25" s="10"/>
      <c r="G25" s="12"/>
      <c r="H25" s="12"/>
      <c r="I25" s="13" t="str">
        <f t="shared" si="0"/>
        <v/>
      </c>
      <c r="J25" s="14"/>
      <c r="K25" s="10"/>
      <c r="L25" s="10"/>
      <c r="M25" s="9" t="str">
        <f t="shared" ca="1" si="1"/>
        <v/>
      </c>
      <c r="N25" s="11"/>
    </row>
    <row r="26" spans="1:14" x14ac:dyDescent="0.3">
      <c r="A26" s="9">
        <v>15</v>
      </c>
      <c r="B26" s="10"/>
      <c r="C26" s="11"/>
      <c r="D26" s="10"/>
      <c r="E26" s="10"/>
      <c r="F26" s="10"/>
      <c r="G26" s="12"/>
      <c r="H26" s="12"/>
      <c r="I26" s="13" t="str">
        <f t="shared" si="0"/>
        <v/>
      </c>
      <c r="J26" s="14"/>
      <c r="K26" s="10"/>
      <c r="L26" s="10"/>
      <c r="M26" s="9" t="str">
        <f t="shared" ca="1" si="1"/>
        <v/>
      </c>
      <c r="N26" s="11"/>
    </row>
    <row r="27" spans="1:14" x14ac:dyDescent="0.3">
      <c r="A27" s="9">
        <v>16</v>
      </c>
      <c r="B27" s="10"/>
      <c r="C27" s="11"/>
      <c r="D27" s="10"/>
      <c r="E27" s="10"/>
      <c r="F27" s="10"/>
      <c r="G27" s="12"/>
      <c r="H27" s="12"/>
      <c r="I27" s="13" t="str">
        <f t="shared" si="0"/>
        <v/>
      </c>
      <c r="J27" s="14"/>
      <c r="K27" s="10"/>
      <c r="L27" s="10"/>
      <c r="M27" s="9" t="str">
        <f t="shared" ca="1" si="1"/>
        <v/>
      </c>
      <c r="N27" s="11"/>
    </row>
    <row r="28" spans="1:14" x14ac:dyDescent="0.3">
      <c r="A28" s="9">
        <v>17</v>
      </c>
      <c r="B28" s="10"/>
      <c r="C28" s="11"/>
      <c r="D28" s="10"/>
      <c r="E28" s="10"/>
      <c r="F28" s="10"/>
      <c r="G28" s="12"/>
      <c r="H28" s="12"/>
      <c r="I28" s="13" t="str">
        <f t="shared" si="0"/>
        <v/>
      </c>
      <c r="J28" s="14"/>
      <c r="K28" s="10"/>
      <c r="L28" s="10"/>
      <c r="M28" s="9" t="str">
        <f t="shared" ca="1" si="1"/>
        <v/>
      </c>
      <c r="N28" s="11"/>
    </row>
    <row r="29" spans="1:14" x14ac:dyDescent="0.3">
      <c r="A29" s="9">
        <v>18</v>
      </c>
      <c r="B29" s="10"/>
      <c r="C29" s="11"/>
      <c r="D29" s="10"/>
      <c r="E29" s="10"/>
      <c r="F29" s="10"/>
      <c r="G29" s="12"/>
      <c r="H29" s="12"/>
      <c r="I29" s="13" t="str">
        <f t="shared" si="0"/>
        <v/>
      </c>
      <c r="J29" s="14"/>
      <c r="K29" s="10"/>
      <c r="L29" s="10"/>
      <c r="M29" s="9" t="str">
        <f t="shared" ca="1" si="1"/>
        <v/>
      </c>
      <c r="N29" s="11"/>
    </row>
    <row r="30" spans="1:14" x14ac:dyDescent="0.3">
      <c r="A30" s="9">
        <v>19</v>
      </c>
      <c r="B30" s="10"/>
      <c r="C30" s="11"/>
      <c r="D30" s="10"/>
      <c r="E30" s="10"/>
      <c r="F30" s="10"/>
      <c r="G30" s="12"/>
      <c r="H30" s="12"/>
      <c r="I30" s="13" t="str">
        <f t="shared" si="0"/>
        <v/>
      </c>
      <c r="J30" s="14"/>
      <c r="K30" s="10"/>
      <c r="L30" s="10"/>
      <c r="M30" s="9" t="str">
        <f t="shared" ca="1" si="1"/>
        <v/>
      </c>
      <c r="N30" s="11"/>
    </row>
    <row r="31" spans="1:14" x14ac:dyDescent="0.3">
      <c r="A31" s="9">
        <v>20</v>
      </c>
      <c r="B31" s="10"/>
      <c r="C31" s="11"/>
      <c r="D31" s="10"/>
      <c r="E31" s="10"/>
      <c r="F31" s="10"/>
      <c r="G31" s="12"/>
      <c r="H31" s="12"/>
      <c r="I31" s="13" t="str">
        <f t="shared" si="0"/>
        <v/>
      </c>
      <c r="J31" s="14"/>
      <c r="K31" s="10"/>
      <c r="L31" s="10"/>
      <c r="M31" s="9" t="str">
        <f t="shared" ca="1" si="1"/>
        <v/>
      </c>
      <c r="N31" s="11"/>
    </row>
  </sheetData>
  <mergeCells count="9">
    <mergeCell ref="A1:N1"/>
    <mergeCell ref="I7:N7"/>
    <mergeCell ref="D3:G3"/>
    <mergeCell ref="I5:N5"/>
    <mergeCell ref="I3:N3"/>
    <mergeCell ref="A10:N10"/>
    <mergeCell ref="I4:N4"/>
    <mergeCell ref="A3:B3"/>
    <mergeCell ref="I6:N6"/>
  </mergeCells>
  <conditionalFormatting sqref="E12:E31">
    <cfRule type="expression" dxfId="17" priority="5">
      <formula>E12="Niedrig"</formula>
    </cfRule>
    <cfRule type="expression" dxfId="16" priority="6">
      <formula>E12="Mittel"</formula>
    </cfRule>
    <cfRule type="expression" dxfId="15" priority="7">
      <formula>E12="Hoch"</formula>
    </cfRule>
    <cfRule type="expression" dxfId="14" priority="8">
      <formula>E12="Kritisch"</formula>
    </cfRule>
  </conditionalFormatting>
  <conditionalFormatting sqref="F12:F31">
    <cfRule type="expression" dxfId="13" priority="1">
      <formula>F12="Nicht gestartet"</formula>
    </cfRule>
    <cfRule type="expression" dxfId="12" priority="2">
      <formula>F12="In Arbeit"</formula>
    </cfRule>
    <cfRule type="expression" dxfId="11" priority="3">
      <formula>F12="Blockiert"</formula>
    </cfRule>
    <cfRule type="expression" dxfId="10" priority="4">
      <formula>F12="Abgeschlossen"</formula>
    </cfRule>
  </conditionalFormatting>
  <conditionalFormatting sqref="J12:J31">
    <cfRule type="dataBar" priority="13">
      <dataBar>
        <cfvo type="num" val="0"/>
        <cfvo type="num" val="1"/>
        <color rgb="FF638EC6"/>
      </dataBar>
    </cfRule>
  </conditionalFormatting>
  <conditionalFormatting sqref="M12:M31">
    <cfRule type="expression" dxfId="9" priority="9">
      <formula>M12="Erledigt"</formula>
    </cfRule>
    <cfRule type="expression" dxfId="8" priority="10">
      <formula>M12="Geplant"</formula>
    </cfRule>
    <cfRule type="expression" dxfId="7" priority="11">
      <formula>M12="Läuft"</formula>
    </cfRule>
    <cfRule type="expression" dxfId="6" priority="12">
      <formula>M12="Überfällig"</formula>
    </cfRule>
  </conditionalFormatting>
  <dataValidations count="2">
    <dataValidation type="decimal" allowBlank="1" sqref="J12:J31" xr:uid="{00000000-0002-0000-0000-000003000000}">
      <formula1>0</formula1>
      <formula2>1</formula2>
    </dataValidation>
    <dataValidation type="date" operator="greaterThan" allowBlank="1" sqref="B6 G12:H31" xr:uid="{00000000-0002-0000-0000-000004000000}">
      <formula1>DATE(2020,1,1)</formula1>
    </dataValidation>
  </dataValidations>
  <pageMargins left="0.7" right="0.7" top="0.75" bottom="0.75" header="0.3" footer="0.3"/>
  <drawing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xr:uid="{00000000-0002-0000-0000-000000000000}">
          <x14:formula1>
            <xm:f>Listen!$A$2:$A$5</xm:f>
          </x14:formula1>
          <xm:sqref>F12:F31</xm:sqref>
        </x14:dataValidation>
        <x14:dataValidation type="list" allowBlank="1" xr:uid="{00000000-0002-0000-0000-000001000000}">
          <x14:formula1>
            <xm:f>Listen!$B$2:$B$5</xm:f>
          </x14:formula1>
          <xm:sqref>E12:E31</xm:sqref>
        </x14:dataValidation>
        <x14:dataValidation type="list" allowBlank="1" xr:uid="{00000000-0002-0000-0000-000002000000}">
          <x14:formula1>
            <xm:f>Listen!$C$2:$C$3</xm:f>
          </x14:formula1>
          <xm:sqref>K12:K31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2"/>
  <sheetViews>
    <sheetView showGridLines="0" workbookViewId="0"/>
  </sheetViews>
  <sheetFormatPr baseColWidth="10" defaultColWidth="8.88671875" defaultRowHeight="14.4" x14ac:dyDescent="0.3"/>
  <cols>
    <col min="1" max="1" width="5" customWidth="1"/>
    <col min="2" max="2" width="28" customWidth="1"/>
    <col min="3" max="3" width="40" customWidth="1"/>
    <col min="4" max="4" width="20" customWidth="1"/>
    <col min="5" max="8" width="18" customWidth="1"/>
  </cols>
  <sheetData>
    <row r="1" spans="1:8" ht="25.95" customHeight="1" x14ac:dyDescent="0.3">
      <c r="A1" s="39" t="s">
        <v>79</v>
      </c>
      <c r="B1" s="24"/>
      <c r="C1" s="24"/>
      <c r="D1" s="24"/>
      <c r="E1" s="24"/>
      <c r="F1" s="24"/>
      <c r="G1" s="24"/>
      <c r="H1" s="25"/>
    </row>
    <row r="2" spans="1:8" x14ac:dyDescent="0.3">
      <c r="A2" s="15"/>
      <c r="B2" s="15"/>
      <c r="C2" s="15"/>
      <c r="D2" s="15"/>
      <c r="E2" s="15"/>
      <c r="F2" s="15"/>
      <c r="G2" s="15"/>
      <c r="H2" s="15"/>
    </row>
    <row r="3" spans="1:8" x14ac:dyDescent="0.3">
      <c r="A3" s="31" t="s">
        <v>80</v>
      </c>
      <c r="B3" s="24"/>
      <c r="C3" s="24"/>
      <c r="D3" s="24"/>
      <c r="E3" s="24"/>
      <c r="F3" s="24"/>
      <c r="G3" s="24"/>
      <c r="H3" s="25"/>
    </row>
    <row r="4" spans="1:8" x14ac:dyDescent="0.3">
      <c r="A4" s="32" t="s">
        <v>81</v>
      </c>
      <c r="B4" s="33"/>
      <c r="C4" s="33"/>
      <c r="D4" s="33"/>
      <c r="E4" s="33"/>
      <c r="F4" s="33"/>
      <c r="G4" s="33"/>
      <c r="H4" s="34"/>
    </row>
    <row r="5" spans="1:8" x14ac:dyDescent="0.3">
      <c r="A5" s="35"/>
      <c r="B5" s="36"/>
      <c r="C5" s="36"/>
      <c r="D5" s="36"/>
      <c r="E5" s="36"/>
      <c r="F5" s="36"/>
      <c r="G5" s="36"/>
      <c r="H5" s="37"/>
    </row>
    <row r="6" spans="1:8" x14ac:dyDescent="0.3">
      <c r="A6" s="15"/>
      <c r="B6" s="15"/>
      <c r="C6" s="15"/>
      <c r="D6" s="15"/>
      <c r="E6" s="15"/>
      <c r="F6" s="15"/>
      <c r="G6" s="15"/>
      <c r="H6" s="15"/>
    </row>
    <row r="7" spans="1:8" x14ac:dyDescent="0.3">
      <c r="A7" s="38" t="s">
        <v>82</v>
      </c>
      <c r="B7" s="24"/>
      <c r="C7" s="24"/>
      <c r="D7" s="24"/>
      <c r="E7" s="24"/>
      <c r="F7" s="24"/>
      <c r="G7" s="24"/>
      <c r="H7" s="25"/>
    </row>
    <row r="8" spans="1:8" x14ac:dyDescent="0.3">
      <c r="A8" s="30" t="s">
        <v>83</v>
      </c>
      <c r="B8" s="24"/>
      <c r="C8" s="24"/>
      <c r="D8" s="24"/>
      <c r="E8" s="24"/>
      <c r="F8" s="24"/>
      <c r="G8" s="24"/>
      <c r="H8" s="25"/>
    </row>
    <row r="9" spans="1:8" x14ac:dyDescent="0.3">
      <c r="A9" s="30" t="s">
        <v>84</v>
      </c>
      <c r="B9" s="24"/>
      <c r="C9" s="24"/>
      <c r="D9" s="24"/>
      <c r="E9" s="24"/>
      <c r="F9" s="24"/>
      <c r="G9" s="24"/>
      <c r="H9" s="25"/>
    </row>
    <row r="10" spans="1:8" x14ac:dyDescent="0.3">
      <c r="A10" s="30" t="s">
        <v>85</v>
      </c>
      <c r="B10" s="24"/>
      <c r="C10" s="24"/>
      <c r="D10" s="24"/>
      <c r="E10" s="24"/>
      <c r="F10" s="24"/>
      <c r="G10" s="24"/>
      <c r="H10" s="25"/>
    </row>
    <row r="11" spans="1:8" x14ac:dyDescent="0.3">
      <c r="A11" s="30" t="s">
        <v>86</v>
      </c>
      <c r="B11" s="24"/>
      <c r="C11" s="24"/>
      <c r="D11" s="24"/>
      <c r="E11" s="24"/>
      <c r="F11" s="24"/>
      <c r="G11" s="24"/>
      <c r="H11" s="25"/>
    </row>
    <row r="12" spans="1:8" x14ac:dyDescent="0.3">
      <c r="A12" s="15"/>
      <c r="B12" s="15"/>
      <c r="C12" s="15"/>
      <c r="D12" s="15"/>
      <c r="E12" s="15"/>
      <c r="F12" s="15"/>
      <c r="G12" s="15"/>
      <c r="H12" s="15"/>
    </row>
    <row r="13" spans="1:8" x14ac:dyDescent="0.3">
      <c r="A13" s="38" t="s">
        <v>87</v>
      </c>
      <c r="B13" s="24"/>
      <c r="C13" s="24"/>
      <c r="D13" s="24"/>
      <c r="E13" s="24"/>
      <c r="F13" s="24"/>
      <c r="G13" s="24"/>
      <c r="H13" s="25"/>
    </row>
    <row r="14" spans="1:8" x14ac:dyDescent="0.3">
      <c r="A14" s="16" t="s">
        <v>88</v>
      </c>
      <c r="B14" s="30" t="s">
        <v>89</v>
      </c>
      <c r="C14" s="24"/>
      <c r="D14" s="24"/>
      <c r="E14" s="24"/>
      <c r="F14" s="24"/>
      <c r="G14" s="24"/>
      <c r="H14" s="25"/>
    </row>
    <row r="15" spans="1:8" x14ac:dyDescent="0.3">
      <c r="A15" s="1" t="s">
        <v>90</v>
      </c>
      <c r="B15" s="30" t="s">
        <v>91</v>
      </c>
      <c r="C15" s="24"/>
      <c r="D15" s="24"/>
      <c r="E15" s="24"/>
      <c r="F15" s="24"/>
      <c r="G15" s="24"/>
      <c r="H15" s="25"/>
    </row>
    <row r="16" spans="1:8" x14ac:dyDescent="0.3">
      <c r="A16" s="1" t="s">
        <v>92</v>
      </c>
      <c r="B16" s="30" t="s">
        <v>93</v>
      </c>
      <c r="C16" s="24"/>
      <c r="D16" s="24"/>
      <c r="E16" s="24"/>
      <c r="F16" s="24"/>
      <c r="G16" s="24"/>
      <c r="H16" s="25"/>
    </row>
    <row r="17" spans="1:8" x14ac:dyDescent="0.3">
      <c r="A17" s="1" t="s">
        <v>94</v>
      </c>
      <c r="B17" s="30" t="s">
        <v>95</v>
      </c>
      <c r="C17" s="24"/>
      <c r="D17" s="24"/>
      <c r="E17" s="24"/>
      <c r="F17" s="24"/>
      <c r="G17" s="24"/>
      <c r="H17" s="25"/>
    </row>
    <row r="18" spans="1:8" x14ac:dyDescent="0.3">
      <c r="A18" s="15"/>
      <c r="B18" s="15"/>
      <c r="C18" s="15"/>
      <c r="D18" s="15"/>
      <c r="E18" s="15"/>
      <c r="F18" s="15"/>
      <c r="G18" s="15"/>
      <c r="H18" s="15"/>
    </row>
    <row r="19" spans="1:8" x14ac:dyDescent="0.3">
      <c r="A19" s="15"/>
      <c r="B19" s="15"/>
      <c r="C19" s="15"/>
      <c r="D19" s="15"/>
      <c r="E19" s="15"/>
      <c r="F19" s="15"/>
      <c r="G19" s="15"/>
      <c r="H19" s="15"/>
    </row>
    <row r="20" spans="1:8" x14ac:dyDescent="0.3">
      <c r="A20" s="38" t="s">
        <v>96</v>
      </c>
      <c r="B20" s="24"/>
      <c r="C20" s="24"/>
      <c r="D20" s="24"/>
      <c r="E20" s="24"/>
      <c r="F20" s="24"/>
      <c r="G20" s="24"/>
      <c r="H20" s="25"/>
    </row>
    <row r="21" spans="1:8" x14ac:dyDescent="0.3">
      <c r="A21" s="32" t="s">
        <v>97</v>
      </c>
      <c r="B21" s="33"/>
      <c r="C21" s="33"/>
      <c r="D21" s="33"/>
      <c r="E21" s="33"/>
      <c r="F21" s="33"/>
      <c r="G21" s="33"/>
      <c r="H21" s="34"/>
    </row>
    <row r="22" spans="1:8" x14ac:dyDescent="0.3">
      <c r="A22" s="35"/>
      <c r="B22" s="36"/>
      <c r="C22" s="36"/>
      <c r="D22" s="36"/>
      <c r="E22" s="36"/>
      <c r="F22" s="36"/>
      <c r="G22" s="36"/>
      <c r="H22" s="37"/>
    </row>
  </sheetData>
  <mergeCells count="15">
    <mergeCell ref="A1:H1"/>
    <mergeCell ref="A21:H22"/>
    <mergeCell ref="A8:H8"/>
    <mergeCell ref="A20:H20"/>
    <mergeCell ref="A10:H10"/>
    <mergeCell ref="A13:H13"/>
    <mergeCell ref="A11:H11"/>
    <mergeCell ref="B15:H15"/>
    <mergeCell ref="B16:H16"/>
    <mergeCell ref="A9:H9"/>
    <mergeCell ref="B14:H14"/>
    <mergeCell ref="A3:H3"/>
    <mergeCell ref="A4:H5"/>
    <mergeCell ref="B17:H17"/>
    <mergeCell ref="A7:H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28"/>
  <sheetViews>
    <sheetView showGridLines="0" workbookViewId="0"/>
  </sheetViews>
  <sheetFormatPr baseColWidth="10" defaultColWidth="8.88671875" defaultRowHeight="14.4" x14ac:dyDescent="0.3"/>
  <cols>
    <col min="1" max="1" width="7" customWidth="1"/>
    <col min="2" max="2" width="30" customWidth="1"/>
    <col min="3" max="4" width="18" customWidth="1"/>
    <col min="5" max="16" width="11" customWidth="1"/>
  </cols>
  <sheetData>
    <row r="1" spans="1:16" ht="28.05" customHeight="1" x14ac:dyDescent="0.4">
      <c r="A1" s="41" t="s">
        <v>98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</row>
    <row r="3" spans="1:16" x14ac:dyDescent="0.3">
      <c r="A3" s="28" t="s">
        <v>99</v>
      </c>
      <c r="B3" s="27"/>
      <c r="C3" s="27"/>
      <c r="D3" s="27"/>
    </row>
    <row r="4" spans="1:16" x14ac:dyDescent="0.3">
      <c r="A4" s="3" t="s">
        <v>100</v>
      </c>
      <c r="B4" s="3" t="s">
        <v>101</v>
      </c>
      <c r="C4" s="40" t="s">
        <v>102</v>
      </c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5"/>
    </row>
    <row r="5" spans="1:16" x14ac:dyDescent="0.3">
      <c r="A5" s="17" t="s">
        <v>23</v>
      </c>
      <c r="B5" s="17" t="s">
        <v>103</v>
      </c>
      <c r="C5" s="17" t="s">
        <v>26</v>
      </c>
      <c r="D5" s="17" t="s">
        <v>28</v>
      </c>
      <c r="E5" s="18">
        <f ca="1">IF(Projektplan!$B$6="",DATE(YEAR(TODAY()),MONTH(TODAY()),1),DATE(YEAR(Projektplan!$B$6),MONTH(Projektplan!$B$6),1))</f>
        <v>46204</v>
      </c>
      <c r="F5" s="18">
        <f t="shared" ref="F5:P5" ca="1" si="0">EDATE(E5,1)</f>
        <v>46235</v>
      </c>
      <c r="G5" s="18">
        <f t="shared" ca="1" si="0"/>
        <v>46266</v>
      </c>
      <c r="H5" s="18">
        <f t="shared" ca="1" si="0"/>
        <v>46296</v>
      </c>
      <c r="I5" s="18">
        <f t="shared" ca="1" si="0"/>
        <v>46327</v>
      </c>
      <c r="J5" s="18">
        <f t="shared" ca="1" si="0"/>
        <v>46357</v>
      </c>
      <c r="K5" s="18">
        <f t="shared" ca="1" si="0"/>
        <v>46388</v>
      </c>
      <c r="L5" s="18">
        <f t="shared" ca="1" si="0"/>
        <v>46419</v>
      </c>
      <c r="M5" s="18">
        <f t="shared" ca="1" si="0"/>
        <v>46447</v>
      </c>
      <c r="N5" s="18">
        <f t="shared" ca="1" si="0"/>
        <v>46478</v>
      </c>
      <c r="O5" s="18">
        <f t="shared" ca="1" si="0"/>
        <v>46508</v>
      </c>
      <c r="P5" s="18">
        <f t="shared" ca="1" si="0"/>
        <v>46539</v>
      </c>
    </row>
    <row r="7" spans="1:16" x14ac:dyDescent="0.3">
      <c r="A7" s="19">
        <f>IF(Projektplan!C12="","",Projektplan!A12)</f>
        <v>1</v>
      </c>
      <c r="B7" s="20" t="str">
        <f>IF(Projektplan!C12="","",Projektplan!C12)</f>
        <v>Kick-off vorbereiten</v>
      </c>
      <c r="C7" s="19" t="str">
        <f>IF(Projektplan!C12="","",Projektplan!D12)</f>
        <v>PM</v>
      </c>
      <c r="D7" s="21" t="str">
        <f>IF(Projektplan!C12="","",Projektplan!F12)</f>
        <v>Abgeschlossen</v>
      </c>
      <c r="E7" s="22" t="str">
        <f ca="1">IF(OR(Projektplan!$G12="",Projektplan!$H12=""),"",IF(AND(Projektplan!$K12="Ja",TEXT(Projektplan!$H12,"yyyymm")=TEXT(E$5,"yyyymm")),"◆",IF(AND(EOMONTH(E$5,0)&gt;=Projektplan!$G12,E$5&lt;=Projektplan!$H12),"■","")))</f>
        <v>■</v>
      </c>
      <c r="F7" s="22" t="str">
        <f ca="1">IF(OR(Projektplan!$G12="",Projektplan!$H12=""),"",IF(AND(Projektplan!$K12="Ja",TEXT(Projektplan!$H12,"yyyymm")=TEXT(F$5,"yyyymm")),"◆",IF(AND(EOMONTH(F$5,0)&gt;=Projektplan!$G12,F$5&lt;=Projektplan!$H12),"■","")))</f>
        <v/>
      </c>
      <c r="G7" s="22" t="str">
        <f ca="1">IF(OR(Projektplan!$G12="",Projektplan!$H12=""),"",IF(AND(Projektplan!$K12="Ja",TEXT(Projektplan!$H12,"yyyymm")=TEXT(G$5,"yyyymm")),"◆",IF(AND(EOMONTH(G$5,0)&gt;=Projektplan!$G12,G$5&lt;=Projektplan!$H12),"■","")))</f>
        <v/>
      </c>
      <c r="H7" s="22" t="str">
        <f ca="1">IF(OR(Projektplan!$G12="",Projektplan!$H12=""),"",IF(AND(Projektplan!$K12="Ja",TEXT(Projektplan!$H12,"yyyymm")=TEXT(H$5,"yyyymm")),"◆",IF(AND(EOMONTH(H$5,0)&gt;=Projektplan!$G12,H$5&lt;=Projektplan!$H12),"■","")))</f>
        <v/>
      </c>
      <c r="I7" s="22" t="str">
        <f ca="1">IF(OR(Projektplan!$G12="",Projektplan!$H12=""),"",IF(AND(Projektplan!$K12="Ja",TEXT(Projektplan!$H12,"yyyymm")=TEXT(I$5,"yyyymm")),"◆",IF(AND(EOMONTH(I$5,0)&gt;=Projektplan!$G12,I$5&lt;=Projektplan!$H12),"■","")))</f>
        <v/>
      </c>
      <c r="J7" s="22" t="str">
        <f ca="1">IF(OR(Projektplan!$G12="",Projektplan!$H12=""),"",IF(AND(Projektplan!$K12="Ja",TEXT(Projektplan!$H12,"yyyymm")=TEXT(J$5,"yyyymm")),"◆",IF(AND(EOMONTH(J$5,0)&gt;=Projektplan!$G12,J$5&lt;=Projektplan!$H12),"■","")))</f>
        <v/>
      </c>
      <c r="K7" s="22" t="str">
        <f ca="1">IF(OR(Projektplan!$G12="",Projektplan!$H12=""),"",IF(AND(Projektplan!$K12="Ja",TEXT(Projektplan!$H12,"yyyymm")=TEXT(K$5,"yyyymm")),"◆",IF(AND(EOMONTH(K$5,0)&gt;=Projektplan!$G12,K$5&lt;=Projektplan!$H12),"■","")))</f>
        <v/>
      </c>
      <c r="L7" s="22" t="str">
        <f ca="1">IF(OR(Projektplan!$G12="",Projektplan!$H12=""),"",IF(AND(Projektplan!$K12="Ja",TEXT(Projektplan!$H12,"yyyymm")=TEXT(L$5,"yyyymm")),"◆",IF(AND(EOMONTH(L$5,0)&gt;=Projektplan!$G12,L$5&lt;=Projektplan!$H12),"■","")))</f>
        <v/>
      </c>
      <c r="M7" s="22" t="str">
        <f ca="1">IF(OR(Projektplan!$G12="",Projektplan!$H12=""),"",IF(AND(Projektplan!$K12="Ja",TEXT(Projektplan!$H12,"yyyymm")=TEXT(M$5,"yyyymm")),"◆",IF(AND(EOMONTH(M$5,0)&gt;=Projektplan!$G12,M$5&lt;=Projektplan!$H12),"■","")))</f>
        <v/>
      </c>
      <c r="N7" s="22" t="str">
        <f ca="1">IF(OR(Projektplan!$G12="",Projektplan!$H12=""),"",IF(AND(Projektplan!$K12="Ja",TEXT(Projektplan!$H12,"yyyymm")=TEXT(N$5,"yyyymm")),"◆",IF(AND(EOMONTH(N$5,0)&gt;=Projektplan!$G12,N$5&lt;=Projektplan!$H12),"■","")))</f>
        <v/>
      </c>
      <c r="O7" s="22" t="str">
        <f ca="1">IF(OR(Projektplan!$G12="",Projektplan!$H12=""),"",IF(AND(Projektplan!$K12="Ja",TEXT(Projektplan!$H12,"yyyymm")=TEXT(O$5,"yyyymm")),"◆",IF(AND(EOMONTH(O$5,0)&gt;=Projektplan!$G12,O$5&lt;=Projektplan!$H12),"■","")))</f>
        <v/>
      </c>
      <c r="P7" s="22" t="str">
        <f ca="1">IF(OR(Projektplan!$G12="",Projektplan!$H12=""),"",IF(AND(Projektplan!$K12="Ja",TEXT(Projektplan!$H12,"yyyymm")=TEXT(P$5,"yyyymm")),"◆",IF(AND(EOMONTH(P$5,0)&gt;=Projektplan!$G12,P$5&lt;=Projektplan!$H12),"■","")))</f>
        <v/>
      </c>
    </row>
    <row r="8" spans="1:16" x14ac:dyDescent="0.3">
      <c r="A8" s="19">
        <f>IF(Projektplan!C13="","",Projektplan!A13)</f>
        <v>2</v>
      </c>
      <c r="B8" s="20" t="str">
        <f>IF(Projektplan!C13="","",Projektplan!C13)</f>
        <v>Ziele und Umfang abstimmen</v>
      </c>
      <c r="C8" s="19" t="str">
        <f>IF(Projektplan!C13="","",Projektplan!D13)</f>
        <v>PM</v>
      </c>
      <c r="D8" s="21" t="str">
        <f>IF(Projektplan!C13="","",Projektplan!F13)</f>
        <v>Abgeschlossen</v>
      </c>
      <c r="E8" s="22" t="str">
        <f ca="1">IF(OR(Projektplan!$G13="",Projektplan!$H13=""),"",IF(AND(Projektplan!$K13="Ja",TEXT(Projektplan!$H13,"yyyymm")=TEXT(E$5,"yyyymm")),"◆",IF(AND(EOMONTH(E$5,0)&gt;=Projektplan!$G13,E$5&lt;=Projektplan!$H13),"■","")))</f>
        <v>■</v>
      </c>
      <c r="F8" s="22" t="str">
        <f ca="1">IF(OR(Projektplan!$G13="",Projektplan!$H13=""),"",IF(AND(Projektplan!$K13="Ja",TEXT(Projektplan!$H13,"yyyymm")=TEXT(F$5,"yyyymm")),"◆",IF(AND(EOMONTH(F$5,0)&gt;=Projektplan!$G13,F$5&lt;=Projektplan!$H13),"■","")))</f>
        <v/>
      </c>
      <c r="G8" s="22" t="str">
        <f ca="1">IF(OR(Projektplan!$G13="",Projektplan!$H13=""),"",IF(AND(Projektplan!$K13="Ja",TEXT(Projektplan!$H13,"yyyymm")=TEXT(G$5,"yyyymm")),"◆",IF(AND(EOMONTH(G$5,0)&gt;=Projektplan!$G13,G$5&lt;=Projektplan!$H13),"■","")))</f>
        <v/>
      </c>
      <c r="H8" s="22" t="str">
        <f ca="1">IF(OR(Projektplan!$G13="",Projektplan!$H13=""),"",IF(AND(Projektplan!$K13="Ja",TEXT(Projektplan!$H13,"yyyymm")=TEXT(H$5,"yyyymm")),"◆",IF(AND(EOMONTH(H$5,0)&gt;=Projektplan!$G13,H$5&lt;=Projektplan!$H13),"■","")))</f>
        <v/>
      </c>
      <c r="I8" s="22" t="str">
        <f ca="1">IF(OR(Projektplan!$G13="",Projektplan!$H13=""),"",IF(AND(Projektplan!$K13="Ja",TEXT(Projektplan!$H13,"yyyymm")=TEXT(I$5,"yyyymm")),"◆",IF(AND(EOMONTH(I$5,0)&gt;=Projektplan!$G13,I$5&lt;=Projektplan!$H13),"■","")))</f>
        <v/>
      </c>
      <c r="J8" s="22" t="str">
        <f ca="1">IF(OR(Projektplan!$G13="",Projektplan!$H13=""),"",IF(AND(Projektplan!$K13="Ja",TEXT(Projektplan!$H13,"yyyymm")=TEXT(J$5,"yyyymm")),"◆",IF(AND(EOMONTH(J$5,0)&gt;=Projektplan!$G13,J$5&lt;=Projektplan!$H13),"■","")))</f>
        <v/>
      </c>
      <c r="K8" s="22" t="str">
        <f ca="1">IF(OR(Projektplan!$G13="",Projektplan!$H13=""),"",IF(AND(Projektplan!$K13="Ja",TEXT(Projektplan!$H13,"yyyymm")=TEXT(K$5,"yyyymm")),"◆",IF(AND(EOMONTH(K$5,0)&gt;=Projektplan!$G13,K$5&lt;=Projektplan!$H13),"■","")))</f>
        <v/>
      </c>
      <c r="L8" s="22" t="str">
        <f ca="1">IF(OR(Projektplan!$G13="",Projektplan!$H13=""),"",IF(AND(Projektplan!$K13="Ja",TEXT(Projektplan!$H13,"yyyymm")=TEXT(L$5,"yyyymm")),"◆",IF(AND(EOMONTH(L$5,0)&gt;=Projektplan!$G13,L$5&lt;=Projektplan!$H13),"■","")))</f>
        <v/>
      </c>
      <c r="M8" s="22" t="str">
        <f ca="1">IF(OR(Projektplan!$G13="",Projektplan!$H13=""),"",IF(AND(Projektplan!$K13="Ja",TEXT(Projektplan!$H13,"yyyymm")=TEXT(M$5,"yyyymm")),"◆",IF(AND(EOMONTH(M$5,0)&gt;=Projektplan!$G13,M$5&lt;=Projektplan!$H13),"■","")))</f>
        <v/>
      </c>
      <c r="N8" s="22" t="str">
        <f ca="1">IF(OR(Projektplan!$G13="",Projektplan!$H13=""),"",IF(AND(Projektplan!$K13="Ja",TEXT(Projektplan!$H13,"yyyymm")=TEXT(N$5,"yyyymm")),"◆",IF(AND(EOMONTH(N$5,0)&gt;=Projektplan!$G13,N$5&lt;=Projektplan!$H13),"■","")))</f>
        <v/>
      </c>
      <c r="O8" s="22" t="str">
        <f ca="1">IF(OR(Projektplan!$G13="",Projektplan!$H13=""),"",IF(AND(Projektplan!$K13="Ja",TEXT(Projektplan!$H13,"yyyymm")=TEXT(O$5,"yyyymm")),"◆",IF(AND(EOMONTH(O$5,0)&gt;=Projektplan!$G13,O$5&lt;=Projektplan!$H13),"■","")))</f>
        <v/>
      </c>
      <c r="P8" s="22" t="str">
        <f ca="1">IF(OR(Projektplan!$G13="",Projektplan!$H13=""),"",IF(AND(Projektplan!$K13="Ja",TEXT(Projektplan!$H13,"yyyymm")=TEXT(P$5,"yyyymm")),"◆",IF(AND(EOMONTH(P$5,0)&gt;=Projektplan!$G13,P$5&lt;=Projektplan!$H13),"■","")))</f>
        <v/>
      </c>
    </row>
    <row r="9" spans="1:16" x14ac:dyDescent="0.3">
      <c r="A9" s="19">
        <f>IF(Projektplan!C14="","",Projektplan!A14)</f>
        <v>3</v>
      </c>
      <c r="B9" s="20" t="str">
        <f>IF(Projektplan!C14="","",Projektplan!C14)</f>
        <v>Projektfreigabe</v>
      </c>
      <c r="C9" s="19" t="str">
        <f>IF(Projektplan!C14="","",Projektplan!D14)</f>
        <v>Steuerkreis</v>
      </c>
      <c r="D9" s="21" t="str">
        <f>IF(Projektplan!C14="","",Projektplan!F14)</f>
        <v>Abgeschlossen</v>
      </c>
      <c r="E9" s="22" t="str">
        <f ca="1">IF(OR(Projektplan!$G14="",Projektplan!$H14=""),"",IF(AND(Projektplan!$K14="Ja",TEXT(Projektplan!$H14,"yyyymm")=TEXT(E$5,"yyyymm")),"◆",IF(AND(EOMONTH(E$5,0)&gt;=Projektplan!$G14,E$5&lt;=Projektplan!$H14),"■","")))</f>
        <v>◆</v>
      </c>
      <c r="F9" s="22" t="str">
        <f ca="1">IF(OR(Projektplan!$G14="",Projektplan!$H14=""),"",IF(AND(Projektplan!$K14="Ja",TEXT(Projektplan!$H14,"yyyymm")=TEXT(F$5,"yyyymm")),"◆",IF(AND(EOMONTH(F$5,0)&gt;=Projektplan!$G14,F$5&lt;=Projektplan!$H14),"■","")))</f>
        <v/>
      </c>
      <c r="G9" s="22" t="str">
        <f ca="1">IF(OR(Projektplan!$G14="",Projektplan!$H14=""),"",IF(AND(Projektplan!$K14="Ja",TEXT(Projektplan!$H14,"yyyymm")=TEXT(G$5,"yyyymm")),"◆",IF(AND(EOMONTH(G$5,0)&gt;=Projektplan!$G14,G$5&lt;=Projektplan!$H14),"■","")))</f>
        <v/>
      </c>
      <c r="H9" s="22" t="str">
        <f ca="1">IF(OR(Projektplan!$G14="",Projektplan!$H14=""),"",IF(AND(Projektplan!$K14="Ja",TEXT(Projektplan!$H14,"yyyymm")=TEXT(H$5,"yyyymm")),"◆",IF(AND(EOMONTH(H$5,0)&gt;=Projektplan!$G14,H$5&lt;=Projektplan!$H14),"■","")))</f>
        <v/>
      </c>
      <c r="I9" s="22" t="str">
        <f ca="1">IF(OR(Projektplan!$G14="",Projektplan!$H14=""),"",IF(AND(Projektplan!$K14="Ja",TEXT(Projektplan!$H14,"yyyymm")=TEXT(I$5,"yyyymm")),"◆",IF(AND(EOMONTH(I$5,0)&gt;=Projektplan!$G14,I$5&lt;=Projektplan!$H14),"■","")))</f>
        <v/>
      </c>
      <c r="J9" s="22" t="str">
        <f ca="1">IF(OR(Projektplan!$G14="",Projektplan!$H14=""),"",IF(AND(Projektplan!$K14="Ja",TEXT(Projektplan!$H14,"yyyymm")=TEXT(J$5,"yyyymm")),"◆",IF(AND(EOMONTH(J$5,0)&gt;=Projektplan!$G14,J$5&lt;=Projektplan!$H14),"■","")))</f>
        <v/>
      </c>
      <c r="K9" s="22" t="str">
        <f ca="1">IF(OR(Projektplan!$G14="",Projektplan!$H14=""),"",IF(AND(Projektplan!$K14="Ja",TEXT(Projektplan!$H14,"yyyymm")=TEXT(K$5,"yyyymm")),"◆",IF(AND(EOMONTH(K$5,0)&gt;=Projektplan!$G14,K$5&lt;=Projektplan!$H14),"■","")))</f>
        <v/>
      </c>
      <c r="L9" s="22" t="str">
        <f ca="1">IF(OR(Projektplan!$G14="",Projektplan!$H14=""),"",IF(AND(Projektplan!$K14="Ja",TEXT(Projektplan!$H14,"yyyymm")=TEXT(L$5,"yyyymm")),"◆",IF(AND(EOMONTH(L$5,0)&gt;=Projektplan!$G14,L$5&lt;=Projektplan!$H14),"■","")))</f>
        <v/>
      </c>
      <c r="M9" s="22" t="str">
        <f ca="1">IF(OR(Projektplan!$G14="",Projektplan!$H14=""),"",IF(AND(Projektplan!$K14="Ja",TEXT(Projektplan!$H14,"yyyymm")=TEXT(M$5,"yyyymm")),"◆",IF(AND(EOMONTH(M$5,0)&gt;=Projektplan!$G14,M$5&lt;=Projektplan!$H14),"■","")))</f>
        <v/>
      </c>
      <c r="N9" s="22" t="str">
        <f ca="1">IF(OR(Projektplan!$G14="",Projektplan!$H14=""),"",IF(AND(Projektplan!$K14="Ja",TEXT(Projektplan!$H14,"yyyymm")=TEXT(N$5,"yyyymm")),"◆",IF(AND(EOMONTH(N$5,0)&gt;=Projektplan!$G14,N$5&lt;=Projektplan!$H14),"■","")))</f>
        <v/>
      </c>
      <c r="O9" s="22" t="str">
        <f ca="1">IF(OR(Projektplan!$G14="",Projektplan!$H14=""),"",IF(AND(Projektplan!$K14="Ja",TEXT(Projektplan!$H14,"yyyymm")=TEXT(O$5,"yyyymm")),"◆",IF(AND(EOMONTH(O$5,0)&gt;=Projektplan!$G14,O$5&lt;=Projektplan!$H14),"■","")))</f>
        <v/>
      </c>
      <c r="P9" s="22" t="str">
        <f ca="1">IF(OR(Projektplan!$G14="",Projektplan!$H14=""),"",IF(AND(Projektplan!$K14="Ja",TEXT(Projektplan!$H14,"yyyymm")=TEXT(P$5,"yyyymm")),"◆",IF(AND(EOMONTH(P$5,0)&gt;=Projektplan!$G14,P$5&lt;=Projektplan!$H14),"■","")))</f>
        <v/>
      </c>
    </row>
    <row r="10" spans="1:16" x14ac:dyDescent="0.3">
      <c r="A10" s="19">
        <f>IF(Projektplan!C15="","",Projektplan!A15)</f>
        <v>4</v>
      </c>
      <c r="B10" s="20" t="str">
        <f>IF(Projektplan!C15="","",Projektplan!C15)</f>
        <v>Anforderungen sammeln</v>
      </c>
      <c r="C10" s="19" t="str">
        <f>IF(Projektplan!C15="","",Projektplan!D15)</f>
        <v>Fachteam</v>
      </c>
      <c r="D10" s="21" t="str">
        <f>IF(Projektplan!C15="","",Projektplan!F15)</f>
        <v>In Arbeit</v>
      </c>
      <c r="E10" s="22" t="str">
        <f ca="1">IF(OR(Projektplan!$G15="",Projektplan!$H15=""),"",IF(AND(Projektplan!$K15="Ja",TEXT(Projektplan!$H15,"yyyymm")=TEXT(E$5,"yyyymm")),"◆",IF(AND(EOMONTH(E$5,0)&gt;=Projektplan!$G15,E$5&lt;=Projektplan!$H15),"■","")))</f>
        <v>■</v>
      </c>
      <c r="F10" s="22" t="str">
        <f ca="1">IF(OR(Projektplan!$G15="",Projektplan!$H15=""),"",IF(AND(Projektplan!$K15="Ja",TEXT(Projektplan!$H15,"yyyymm")=TEXT(F$5,"yyyymm")),"◆",IF(AND(EOMONTH(F$5,0)&gt;=Projektplan!$G15,F$5&lt;=Projektplan!$H15),"■","")))</f>
        <v/>
      </c>
      <c r="G10" s="22" t="str">
        <f ca="1">IF(OR(Projektplan!$G15="",Projektplan!$H15=""),"",IF(AND(Projektplan!$K15="Ja",TEXT(Projektplan!$H15,"yyyymm")=TEXT(G$5,"yyyymm")),"◆",IF(AND(EOMONTH(G$5,0)&gt;=Projektplan!$G15,G$5&lt;=Projektplan!$H15),"■","")))</f>
        <v/>
      </c>
      <c r="H10" s="22" t="str">
        <f ca="1">IF(OR(Projektplan!$G15="",Projektplan!$H15=""),"",IF(AND(Projektplan!$K15="Ja",TEXT(Projektplan!$H15,"yyyymm")=TEXT(H$5,"yyyymm")),"◆",IF(AND(EOMONTH(H$5,0)&gt;=Projektplan!$G15,H$5&lt;=Projektplan!$H15),"■","")))</f>
        <v/>
      </c>
      <c r="I10" s="22" t="str">
        <f ca="1">IF(OR(Projektplan!$G15="",Projektplan!$H15=""),"",IF(AND(Projektplan!$K15="Ja",TEXT(Projektplan!$H15,"yyyymm")=TEXT(I$5,"yyyymm")),"◆",IF(AND(EOMONTH(I$5,0)&gt;=Projektplan!$G15,I$5&lt;=Projektplan!$H15),"■","")))</f>
        <v/>
      </c>
      <c r="J10" s="22" t="str">
        <f ca="1">IF(OR(Projektplan!$G15="",Projektplan!$H15=""),"",IF(AND(Projektplan!$K15="Ja",TEXT(Projektplan!$H15,"yyyymm")=TEXT(J$5,"yyyymm")),"◆",IF(AND(EOMONTH(J$5,0)&gt;=Projektplan!$G15,J$5&lt;=Projektplan!$H15),"■","")))</f>
        <v/>
      </c>
      <c r="K10" s="22" t="str">
        <f ca="1">IF(OR(Projektplan!$G15="",Projektplan!$H15=""),"",IF(AND(Projektplan!$K15="Ja",TEXT(Projektplan!$H15,"yyyymm")=TEXT(K$5,"yyyymm")),"◆",IF(AND(EOMONTH(K$5,0)&gt;=Projektplan!$G15,K$5&lt;=Projektplan!$H15),"■","")))</f>
        <v/>
      </c>
      <c r="L10" s="22" t="str">
        <f ca="1">IF(OR(Projektplan!$G15="",Projektplan!$H15=""),"",IF(AND(Projektplan!$K15="Ja",TEXT(Projektplan!$H15,"yyyymm")=TEXT(L$5,"yyyymm")),"◆",IF(AND(EOMONTH(L$5,0)&gt;=Projektplan!$G15,L$5&lt;=Projektplan!$H15),"■","")))</f>
        <v/>
      </c>
      <c r="M10" s="22" t="str">
        <f ca="1">IF(OR(Projektplan!$G15="",Projektplan!$H15=""),"",IF(AND(Projektplan!$K15="Ja",TEXT(Projektplan!$H15,"yyyymm")=TEXT(M$5,"yyyymm")),"◆",IF(AND(EOMONTH(M$5,0)&gt;=Projektplan!$G15,M$5&lt;=Projektplan!$H15),"■","")))</f>
        <v/>
      </c>
      <c r="N10" s="22" t="str">
        <f ca="1">IF(OR(Projektplan!$G15="",Projektplan!$H15=""),"",IF(AND(Projektplan!$K15="Ja",TEXT(Projektplan!$H15,"yyyymm")=TEXT(N$5,"yyyymm")),"◆",IF(AND(EOMONTH(N$5,0)&gt;=Projektplan!$G15,N$5&lt;=Projektplan!$H15),"■","")))</f>
        <v/>
      </c>
      <c r="O10" s="22" t="str">
        <f ca="1">IF(OR(Projektplan!$G15="",Projektplan!$H15=""),"",IF(AND(Projektplan!$K15="Ja",TEXT(Projektplan!$H15,"yyyymm")=TEXT(O$5,"yyyymm")),"◆",IF(AND(EOMONTH(O$5,0)&gt;=Projektplan!$G15,O$5&lt;=Projektplan!$H15),"■","")))</f>
        <v/>
      </c>
      <c r="P10" s="22" t="str">
        <f ca="1">IF(OR(Projektplan!$G15="",Projektplan!$H15=""),"",IF(AND(Projektplan!$K15="Ja",TEXT(Projektplan!$H15,"yyyymm")=TEXT(P$5,"yyyymm")),"◆",IF(AND(EOMONTH(P$5,0)&gt;=Projektplan!$G15,P$5&lt;=Projektplan!$H15),"■","")))</f>
        <v/>
      </c>
    </row>
    <row r="11" spans="1:16" x14ac:dyDescent="0.3">
      <c r="A11" s="19">
        <f>IF(Projektplan!C16="","",Projektplan!A16)</f>
        <v>5</v>
      </c>
      <c r="B11" s="20" t="str">
        <f>IF(Projektplan!C16="","",Projektplan!C16)</f>
        <v>Lösungsbild abstimmen</v>
      </c>
      <c r="C11" s="19" t="str">
        <f>IF(Projektplan!C16="","",Projektplan!D16)</f>
        <v>PM / IT</v>
      </c>
      <c r="D11" s="21" t="str">
        <f>IF(Projektplan!C16="","",Projektplan!F16)</f>
        <v>Nicht gestartet</v>
      </c>
      <c r="E11" s="22" t="str">
        <f ca="1">IF(OR(Projektplan!$G16="",Projektplan!$H16=""),"",IF(AND(Projektplan!$K16="Ja",TEXT(Projektplan!$H16,"yyyymm")=TEXT(E$5,"yyyymm")),"◆",IF(AND(EOMONTH(E$5,0)&gt;=Projektplan!$G16,E$5&lt;=Projektplan!$H16),"■","")))</f>
        <v>■</v>
      </c>
      <c r="F11" s="22" t="str">
        <f ca="1">IF(OR(Projektplan!$G16="",Projektplan!$H16=""),"",IF(AND(Projektplan!$K16="Ja",TEXT(Projektplan!$H16,"yyyymm")=TEXT(F$5,"yyyymm")),"◆",IF(AND(EOMONTH(F$5,0)&gt;=Projektplan!$G16,F$5&lt;=Projektplan!$H16),"■","")))</f>
        <v/>
      </c>
      <c r="G11" s="22" t="str">
        <f ca="1">IF(OR(Projektplan!$G16="",Projektplan!$H16=""),"",IF(AND(Projektplan!$K16="Ja",TEXT(Projektplan!$H16,"yyyymm")=TEXT(G$5,"yyyymm")),"◆",IF(AND(EOMONTH(G$5,0)&gt;=Projektplan!$G16,G$5&lt;=Projektplan!$H16),"■","")))</f>
        <v/>
      </c>
      <c r="H11" s="22" t="str">
        <f ca="1">IF(OR(Projektplan!$G16="",Projektplan!$H16=""),"",IF(AND(Projektplan!$K16="Ja",TEXT(Projektplan!$H16,"yyyymm")=TEXT(H$5,"yyyymm")),"◆",IF(AND(EOMONTH(H$5,0)&gt;=Projektplan!$G16,H$5&lt;=Projektplan!$H16),"■","")))</f>
        <v/>
      </c>
      <c r="I11" s="22" t="str">
        <f ca="1">IF(OR(Projektplan!$G16="",Projektplan!$H16=""),"",IF(AND(Projektplan!$K16="Ja",TEXT(Projektplan!$H16,"yyyymm")=TEXT(I$5,"yyyymm")),"◆",IF(AND(EOMONTH(I$5,0)&gt;=Projektplan!$G16,I$5&lt;=Projektplan!$H16),"■","")))</f>
        <v/>
      </c>
      <c r="J11" s="22" t="str">
        <f ca="1">IF(OR(Projektplan!$G16="",Projektplan!$H16=""),"",IF(AND(Projektplan!$K16="Ja",TEXT(Projektplan!$H16,"yyyymm")=TEXT(J$5,"yyyymm")),"◆",IF(AND(EOMONTH(J$5,0)&gt;=Projektplan!$G16,J$5&lt;=Projektplan!$H16),"■","")))</f>
        <v/>
      </c>
      <c r="K11" s="22" t="str">
        <f ca="1">IF(OR(Projektplan!$G16="",Projektplan!$H16=""),"",IF(AND(Projektplan!$K16="Ja",TEXT(Projektplan!$H16,"yyyymm")=TEXT(K$5,"yyyymm")),"◆",IF(AND(EOMONTH(K$5,0)&gt;=Projektplan!$G16,K$5&lt;=Projektplan!$H16),"■","")))</f>
        <v/>
      </c>
      <c r="L11" s="22" t="str">
        <f ca="1">IF(OR(Projektplan!$G16="",Projektplan!$H16=""),"",IF(AND(Projektplan!$K16="Ja",TEXT(Projektplan!$H16,"yyyymm")=TEXT(L$5,"yyyymm")),"◆",IF(AND(EOMONTH(L$5,0)&gt;=Projektplan!$G16,L$5&lt;=Projektplan!$H16),"■","")))</f>
        <v/>
      </c>
      <c r="M11" s="22" t="str">
        <f ca="1">IF(OR(Projektplan!$G16="",Projektplan!$H16=""),"",IF(AND(Projektplan!$K16="Ja",TEXT(Projektplan!$H16,"yyyymm")=TEXT(M$5,"yyyymm")),"◆",IF(AND(EOMONTH(M$5,0)&gt;=Projektplan!$G16,M$5&lt;=Projektplan!$H16),"■","")))</f>
        <v/>
      </c>
      <c r="N11" s="22" t="str">
        <f ca="1">IF(OR(Projektplan!$G16="",Projektplan!$H16=""),"",IF(AND(Projektplan!$K16="Ja",TEXT(Projektplan!$H16,"yyyymm")=TEXT(N$5,"yyyymm")),"◆",IF(AND(EOMONTH(N$5,0)&gt;=Projektplan!$G16,N$5&lt;=Projektplan!$H16),"■","")))</f>
        <v/>
      </c>
      <c r="O11" s="22" t="str">
        <f ca="1">IF(OR(Projektplan!$G16="",Projektplan!$H16=""),"",IF(AND(Projektplan!$K16="Ja",TEXT(Projektplan!$H16,"yyyymm")=TEXT(O$5,"yyyymm")),"◆",IF(AND(EOMONTH(O$5,0)&gt;=Projektplan!$G16,O$5&lt;=Projektplan!$H16),"■","")))</f>
        <v/>
      </c>
      <c r="P11" s="22" t="str">
        <f ca="1">IF(OR(Projektplan!$G16="",Projektplan!$H16=""),"",IF(AND(Projektplan!$K16="Ja",TEXT(Projektplan!$H16,"yyyymm")=TEXT(P$5,"yyyymm")),"◆",IF(AND(EOMONTH(P$5,0)&gt;=Projektplan!$G16,P$5&lt;=Projektplan!$H16),"■","")))</f>
        <v/>
      </c>
    </row>
    <row r="12" spans="1:16" x14ac:dyDescent="0.3">
      <c r="A12" s="19">
        <f>IF(Projektplan!C17="","",Projektplan!A17)</f>
        <v>6</v>
      </c>
      <c r="B12" s="20" t="str">
        <f>IF(Projektplan!C17="","",Projektplan!C17)</f>
        <v>Design und Inhalte finalisieren</v>
      </c>
      <c r="C12" s="19" t="str">
        <f>IF(Projektplan!C17="","",Projektplan!D17)</f>
        <v>Design</v>
      </c>
      <c r="D12" s="21" t="str">
        <f>IF(Projektplan!C17="","",Projektplan!F17)</f>
        <v>Nicht gestartet</v>
      </c>
      <c r="E12" s="22" t="str">
        <f ca="1">IF(OR(Projektplan!$G17="",Projektplan!$H17=""),"",IF(AND(Projektplan!$K17="Ja",TEXT(Projektplan!$H17,"yyyymm")=TEXT(E$5,"yyyymm")),"◆",IF(AND(EOMONTH(E$5,0)&gt;=Projektplan!$G17,E$5&lt;=Projektplan!$H17),"■","")))</f>
        <v>■</v>
      </c>
      <c r="F12" s="22" t="str">
        <f ca="1">IF(OR(Projektplan!$G17="",Projektplan!$H17=""),"",IF(AND(Projektplan!$K17="Ja",TEXT(Projektplan!$H17,"yyyymm")=TEXT(F$5,"yyyymm")),"◆",IF(AND(EOMONTH(F$5,0)&gt;=Projektplan!$G17,F$5&lt;=Projektplan!$H17),"■","")))</f>
        <v>■</v>
      </c>
      <c r="G12" s="22" t="str">
        <f ca="1">IF(OR(Projektplan!$G17="",Projektplan!$H17=""),"",IF(AND(Projektplan!$K17="Ja",TEXT(Projektplan!$H17,"yyyymm")=TEXT(G$5,"yyyymm")),"◆",IF(AND(EOMONTH(G$5,0)&gt;=Projektplan!$G17,G$5&lt;=Projektplan!$H17),"■","")))</f>
        <v/>
      </c>
      <c r="H12" s="22" t="str">
        <f ca="1">IF(OR(Projektplan!$G17="",Projektplan!$H17=""),"",IF(AND(Projektplan!$K17="Ja",TEXT(Projektplan!$H17,"yyyymm")=TEXT(H$5,"yyyymm")),"◆",IF(AND(EOMONTH(H$5,0)&gt;=Projektplan!$G17,H$5&lt;=Projektplan!$H17),"■","")))</f>
        <v/>
      </c>
      <c r="I12" s="22" t="str">
        <f ca="1">IF(OR(Projektplan!$G17="",Projektplan!$H17=""),"",IF(AND(Projektplan!$K17="Ja",TEXT(Projektplan!$H17,"yyyymm")=TEXT(I$5,"yyyymm")),"◆",IF(AND(EOMONTH(I$5,0)&gt;=Projektplan!$G17,I$5&lt;=Projektplan!$H17),"■","")))</f>
        <v/>
      </c>
      <c r="J12" s="22" t="str">
        <f ca="1">IF(OR(Projektplan!$G17="",Projektplan!$H17=""),"",IF(AND(Projektplan!$K17="Ja",TEXT(Projektplan!$H17,"yyyymm")=TEXT(J$5,"yyyymm")),"◆",IF(AND(EOMONTH(J$5,0)&gt;=Projektplan!$G17,J$5&lt;=Projektplan!$H17),"■","")))</f>
        <v/>
      </c>
      <c r="K12" s="22" t="str">
        <f ca="1">IF(OR(Projektplan!$G17="",Projektplan!$H17=""),"",IF(AND(Projektplan!$K17="Ja",TEXT(Projektplan!$H17,"yyyymm")=TEXT(K$5,"yyyymm")),"◆",IF(AND(EOMONTH(K$5,0)&gt;=Projektplan!$G17,K$5&lt;=Projektplan!$H17),"■","")))</f>
        <v/>
      </c>
      <c r="L12" s="22" t="str">
        <f ca="1">IF(OR(Projektplan!$G17="",Projektplan!$H17=""),"",IF(AND(Projektplan!$K17="Ja",TEXT(Projektplan!$H17,"yyyymm")=TEXT(L$5,"yyyymm")),"◆",IF(AND(EOMONTH(L$5,0)&gt;=Projektplan!$G17,L$5&lt;=Projektplan!$H17),"■","")))</f>
        <v/>
      </c>
      <c r="M12" s="22" t="str">
        <f ca="1">IF(OR(Projektplan!$G17="",Projektplan!$H17=""),"",IF(AND(Projektplan!$K17="Ja",TEXT(Projektplan!$H17,"yyyymm")=TEXT(M$5,"yyyymm")),"◆",IF(AND(EOMONTH(M$5,0)&gt;=Projektplan!$G17,M$5&lt;=Projektplan!$H17),"■","")))</f>
        <v/>
      </c>
      <c r="N12" s="22" t="str">
        <f ca="1">IF(OR(Projektplan!$G17="",Projektplan!$H17=""),"",IF(AND(Projektplan!$K17="Ja",TEXT(Projektplan!$H17,"yyyymm")=TEXT(N$5,"yyyymm")),"◆",IF(AND(EOMONTH(N$5,0)&gt;=Projektplan!$G17,N$5&lt;=Projektplan!$H17),"■","")))</f>
        <v/>
      </c>
      <c r="O12" s="22" t="str">
        <f ca="1">IF(OR(Projektplan!$G17="",Projektplan!$H17=""),"",IF(AND(Projektplan!$K17="Ja",TEXT(Projektplan!$H17,"yyyymm")=TEXT(O$5,"yyyymm")),"◆",IF(AND(EOMONTH(O$5,0)&gt;=Projektplan!$G17,O$5&lt;=Projektplan!$H17),"■","")))</f>
        <v/>
      </c>
      <c r="P12" s="22" t="str">
        <f ca="1">IF(OR(Projektplan!$G17="",Projektplan!$H17=""),"",IF(AND(Projektplan!$K17="Ja",TEXT(Projektplan!$H17,"yyyymm")=TEXT(P$5,"yyyymm")),"◆",IF(AND(EOMONTH(P$5,0)&gt;=Projektplan!$G17,P$5&lt;=Projektplan!$H17),"■","")))</f>
        <v/>
      </c>
    </row>
    <row r="13" spans="1:16" x14ac:dyDescent="0.3">
      <c r="A13" s="19">
        <f>IF(Projektplan!C18="","",Projektplan!A18)</f>
        <v>7</v>
      </c>
      <c r="B13" s="20" t="str">
        <f>IF(Projektplan!C18="","",Projektplan!C18)</f>
        <v>Entwicklung Sprint 1</v>
      </c>
      <c r="C13" s="19" t="str">
        <f>IF(Projektplan!C18="","",Projektplan!D18)</f>
        <v>Dev</v>
      </c>
      <c r="D13" s="21" t="str">
        <f>IF(Projektplan!C18="","",Projektplan!F18)</f>
        <v>Nicht gestartet</v>
      </c>
      <c r="E13" s="22" t="str">
        <f ca="1">IF(OR(Projektplan!$G18="",Projektplan!$H18=""),"",IF(AND(Projektplan!$K18="Ja",TEXT(Projektplan!$H18,"yyyymm")=TEXT(E$5,"yyyymm")),"◆",IF(AND(EOMONTH(E$5,0)&gt;=Projektplan!$G18,E$5&lt;=Projektplan!$H18),"■","")))</f>
        <v/>
      </c>
      <c r="F13" s="22" t="str">
        <f ca="1">IF(OR(Projektplan!$G18="",Projektplan!$H18=""),"",IF(AND(Projektplan!$K18="Ja",TEXT(Projektplan!$H18,"yyyymm")=TEXT(F$5,"yyyymm")),"◆",IF(AND(EOMONTH(F$5,0)&gt;=Projektplan!$G18,F$5&lt;=Projektplan!$H18),"■","")))</f>
        <v>■</v>
      </c>
      <c r="G13" s="22" t="str">
        <f ca="1">IF(OR(Projektplan!$G18="",Projektplan!$H18=""),"",IF(AND(Projektplan!$K18="Ja",TEXT(Projektplan!$H18,"yyyymm")=TEXT(G$5,"yyyymm")),"◆",IF(AND(EOMONTH(G$5,0)&gt;=Projektplan!$G18,G$5&lt;=Projektplan!$H18),"■","")))</f>
        <v/>
      </c>
      <c r="H13" s="22" t="str">
        <f ca="1">IF(OR(Projektplan!$G18="",Projektplan!$H18=""),"",IF(AND(Projektplan!$K18="Ja",TEXT(Projektplan!$H18,"yyyymm")=TEXT(H$5,"yyyymm")),"◆",IF(AND(EOMONTH(H$5,0)&gt;=Projektplan!$G18,H$5&lt;=Projektplan!$H18),"■","")))</f>
        <v/>
      </c>
      <c r="I13" s="22" t="str">
        <f ca="1">IF(OR(Projektplan!$G18="",Projektplan!$H18=""),"",IF(AND(Projektplan!$K18="Ja",TEXT(Projektplan!$H18,"yyyymm")=TEXT(I$5,"yyyymm")),"◆",IF(AND(EOMONTH(I$5,0)&gt;=Projektplan!$G18,I$5&lt;=Projektplan!$H18),"■","")))</f>
        <v/>
      </c>
      <c r="J13" s="22" t="str">
        <f ca="1">IF(OR(Projektplan!$G18="",Projektplan!$H18=""),"",IF(AND(Projektplan!$K18="Ja",TEXT(Projektplan!$H18,"yyyymm")=TEXT(J$5,"yyyymm")),"◆",IF(AND(EOMONTH(J$5,0)&gt;=Projektplan!$G18,J$5&lt;=Projektplan!$H18),"■","")))</f>
        <v/>
      </c>
      <c r="K13" s="22" t="str">
        <f ca="1">IF(OR(Projektplan!$G18="",Projektplan!$H18=""),"",IF(AND(Projektplan!$K18="Ja",TEXT(Projektplan!$H18,"yyyymm")=TEXT(K$5,"yyyymm")),"◆",IF(AND(EOMONTH(K$5,0)&gt;=Projektplan!$G18,K$5&lt;=Projektplan!$H18),"■","")))</f>
        <v/>
      </c>
      <c r="L13" s="22" t="str">
        <f ca="1">IF(OR(Projektplan!$G18="",Projektplan!$H18=""),"",IF(AND(Projektplan!$K18="Ja",TEXT(Projektplan!$H18,"yyyymm")=TEXT(L$5,"yyyymm")),"◆",IF(AND(EOMONTH(L$5,0)&gt;=Projektplan!$G18,L$5&lt;=Projektplan!$H18),"■","")))</f>
        <v/>
      </c>
      <c r="M13" s="22" t="str">
        <f ca="1">IF(OR(Projektplan!$G18="",Projektplan!$H18=""),"",IF(AND(Projektplan!$K18="Ja",TEXT(Projektplan!$H18,"yyyymm")=TEXT(M$5,"yyyymm")),"◆",IF(AND(EOMONTH(M$5,0)&gt;=Projektplan!$G18,M$5&lt;=Projektplan!$H18),"■","")))</f>
        <v/>
      </c>
      <c r="N13" s="22" t="str">
        <f ca="1">IF(OR(Projektplan!$G18="",Projektplan!$H18=""),"",IF(AND(Projektplan!$K18="Ja",TEXT(Projektplan!$H18,"yyyymm")=TEXT(N$5,"yyyymm")),"◆",IF(AND(EOMONTH(N$5,0)&gt;=Projektplan!$G18,N$5&lt;=Projektplan!$H18),"■","")))</f>
        <v/>
      </c>
      <c r="O13" s="22" t="str">
        <f ca="1">IF(OR(Projektplan!$G18="",Projektplan!$H18=""),"",IF(AND(Projektplan!$K18="Ja",TEXT(Projektplan!$H18,"yyyymm")=TEXT(O$5,"yyyymm")),"◆",IF(AND(EOMONTH(O$5,0)&gt;=Projektplan!$G18,O$5&lt;=Projektplan!$H18),"■","")))</f>
        <v/>
      </c>
      <c r="P13" s="22" t="str">
        <f ca="1">IF(OR(Projektplan!$G18="",Projektplan!$H18=""),"",IF(AND(Projektplan!$K18="Ja",TEXT(Projektplan!$H18,"yyyymm")=TEXT(P$5,"yyyymm")),"◆",IF(AND(EOMONTH(P$5,0)&gt;=Projektplan!$G18,P$5&lt;=Projektplan!$H18),"■","")))</f>
        <v/>
      </c>
    </row>
    <row r="14" spans="1:16" x14ac:dyDescent="0.3">
      <c r="A14" s="19">
        <f>IF(Projektplan!C19="","",Projektplan!A19)</f>
        <v>8</v>
      </c>
      <c r="B14" s="20" t="str">
        <f>IF(Projektplan!C19="","",Projektplan!C19)</f>
        <v>Entwicklung Sprint 2</v>
      </c>
      <c r="C14" s="19" t="str">
        <f>IF(Projektplan!C19="","",Projektplan!D19)</f>
        <v>Dev</v>
      </c>
      <c r="D14" s="21" t="str">
        <f>IF(Projektplan!C19="","",Projektplan!F19)</f>
        <v>Nicht gestartet</v>
      </c>
      <c r="E14" s="22" t="str">
        <f ca="1">IF(OR(Projektplan!$G19="",Projektplan!$H19=""),"",IF(AND(Projektplan!$K19="Ja",TEXT(Projektplan!$H19,"yyyymm")=TEXT(E$5,"yyyymm")),"◆",IF(AND(EOMONTH(E$5,0)&gt;=Projektplan!$G19,E$5&lt;=Projektplan!$H19),"■","")))</f>
        <v/>
      </c>
      <c r="F14" s="22" t="str">
        <f ca="1">IF(OR(Projektplan!$G19="",Projektplan!$H19=""),"",IF(AND(Projektplan!$K19="Ja",TEXT(Projektplan!$H19,"yyyymm")=TEXT(F$5,"yyyymm")),"◆",IF(AND(EOMONTH(F$5,0)&gt;=Projektplan!$G19,F$5&lt;=Projektplan!$H19),"■","")))</f>
        <v>■</v>
      </c>
      <c r="G14" s="22" t="str">
        <f ca="1">IF(OR(Projektplan!$G19="",Projektplan!$H19=""),"",IF(AND(Projektplan!$K19="Ja",TEXT(Projektplan!$H19,"yyyymm")=TEXT(G$5,"yyyymm")),"◆",IF(AND(EOMONTH(G$5,0)&gt;=Projektplan!$G19,G$5&lt;=Projektplan!$H19),"■","")))</f>
        <v>■</v>
      </c>
      <c r="H14" s="22" t="str">
        <f ca="1">IF(OR(Projektplan!$G19="",Projektplan!$H19=""),"",IF(AND(Projektplan!$K19="Ja",TEXT(Projektplan!$H19,"yyyymm")=TEXT(H$5,"yyyymm")),"◆",IF(AND(EOMONTH(H$5,0)&gt;=Projektplan!$G19,H$5&lt;=Projektplan!$H19),"■","")))</f>
        <v/>
      </c>
      <c r="I14" s="22" t="str">
        <f ca="1">IF(OR(Projektplan!$G19="",Projektplan!$H19=""),"",IF(AND(Projektplan!$K19="Ja",TEXT(Projektplan!$H19,"yyyymm")=TEXT(I$5,"yyyymm")),"◆",IF(AND(EOMONTH(I$5,0)&gt;=Projektplan!$G19,I$5&lt;=Projektplan!$H19),"■","")))</f>
        <v/>
      </c>
      <c r="J14" s="22" t="str">
        <f ca="1">IF(OR(Projektplan!$G19="",Projektplan!$H19=""),"",IF(AND(Projektplan!$K19="Ja",TEXT(Projektplan!$H19,"yyyymm")=TEXT(J$5,"yyyymm")),"◆",IF(AND(EOMONTH(J$5,0)&gt;=Projektplan!$G19,J$5&lt;=Projektplan!$H19),"■","")))</f>
        <v/>
      </c>
      <c r="K14" s="22" t="str">
        <f ca="1">IF(OR(Projektplan!$G19="",Projektplan!$H19=""),"",IF(AND(Projektplan!$K19="Ja",TEXT(Projektplan!$H19,"yyyymm")=TEXT(K$5,"yyyymm")),"◆",IF(AND(EOMONTH(K$5,0)&gt;=Projektplan!$G19,K$5&lt;=Projektplan!$H19),"■","")))</f>
        <v/>
      </c>
      <c r="L14" s="22" t="str">
        <f ca="1">IF(OR(Projektplan!$G19="",Projektplan!$H19=""),"",IF(AND(Projektplan!$K19="Ja",TEXT(Projektplan!$H19,"yyyymm")=TEXT(L$5,"yyyymm")),"◆",IF(AND(EOMONTH(L$5,0)&gt;=Projektplan!$G19,L$5&lt;=Projektplan!$H19),"■","")))</f>
        <v/>
      </c>
      <c r="M14" s="22" t="str">
        <f ca="1">IF(OR(Projektplan!$G19="",Projektplan!$H19=""),"",IF(AND(Projektplan!$K19="Ja",TEXT(Projektplan!$H19,"yyyymm")=TEXT(M$5,"yyyymm")),"◆",IF(AND(EOMONTH(M$5,0)&gt;=Projektplan!$G19,M$5&lt;=Projektplan!$H19),"■","")))</f>
        <v/>
      </c>
      <c r="N14" s="22" t="str">
        <f ca="1">IF(OR(Projektplan!$G19="",Projektplan!$H19=""),"",IF(AND(Projektplan!$K19="Ja",TEXT(Projektplan!$H19,"yyyymm")=TEXT(N$5,"yyyymm")),"◆",IF(AND(EOMONTH(N$5,0)&gt;=Projektplan!$G19,N$5&lt;=Projektplan!$H19),"■","")))</f>
        <v/>
      </c>
      <c r="O14" s="22" t="str">
        <f ca="1">IF(OR(Projektplan!$G19="",Projektplan!$H19=""),"",IF(AND(Projektplan!$K19="Ja",TEXT(Projektplan!$H19,"yyyymm")=TEXT(O$5,"yyyymm")),"◆",IF(AND(EOMONTH(O$5,0)&gt;=Projektplan!$G19,O$5&lt;=Projektplan!$H19),"■","")))</f>
        <v/>
      </c>
      <c r="P14" s="22" t="str">
        <f ca="1">IF(OR(Projektplan!$G19="",Projektplan!$H19=""),"",IF(AND(Projektplan!$K19="Ja",TEXT(Projektplan!$H19,"yyyymm")=TEXT(P$5,"yyyymm")),"◆",IF(AND(EOMONTH(P$5,0)&gt;=Projektplan!$G19,P$5&lt;=Projektplan!$H19),"■","")))</f>
        <v/>
      </c>
    </row>
    <row r="15" spans="1:16" x14ac:dyDescent="0.3">
      <c r="A15" s="19">
        <f>IF(Projektplan!C20="","",Projektplan!A20)</f>
        <v>9</v>
      </c>
      <c r="B15" s="20" t="str">
        <f>IF(Projektplan!C20="","",Projektplan!C20)</f>
        <v>Test und Korrekturen</v>
      </c>
      <c r="C15" s="19" t="str">
        <f>IF(Projektplan!C20="","",Projektplan!D20)</f>
        <v>QA</v>
      </c>
      <c r="D15" s="21" t="str">
        <f>IF(Projektplan!C20="","",Projektplan!F20)</f>
        <v>Nicht gestartet</v>
      </c>
      <c r="E15" s="22" t="str">
        <f ca="1">IF(OR(Projektplan!$G20="",Projektplan!$H20=""),"",IF(AND(Projektplan!$K20="Ja",TEXT(Projektplan!$H20,"yyyymm")=TEXT(E$5,"yyyymm")),"◆",IF(AND(EOMONTH(E$5,0)&gt;=Projektplan!$G20,E$5&lt;=Projektplan!$H20),"■","")))</f>
        <v/>
      </c>
      <c r="F15" s="22" t="str">
        <f ca="1">IF(OR(Projektplan!$G20="",Projektplan!$H20=""),"",IF(AND(Projektplan!$K20="Ja",TEXT(Projektplan!$H20,"yyyymm")=TEXT(F$5,"yyyymm")),"◆",IF(AND(EOMONTH(F$5,0)&gt;=Projektplan!$G20,F$5&lt;=Projektplan!$H20),"■","")))</f>
        <v/>
      </c>
      <c r="G15" s="22" t="str">
        <f ca="1">IF(OR(Projektplan!$G20="",Projektplan!$H20=""),"",IF(AND(Projektplan!$K20="Ja",TEXT(Projektplan!$H20,"yyyymm")=TEXT(G$5,"yyyymm")),"◆",IF(AND(EOMONTH(G$5,0)&gt;=Projektplan!$G20,G$5&lt;=Projektplan!$H20),"■","")))</f>
        <v>■</v>
      </c>
      <c r="H15" s="22" t="str">
        <f ca="1">IF(OR(Projektplan!$G20="",Projektplan!$H20=""),"",IF(AND(Projektplan!$K20="Ja",TEXT(Projektplan!$H20,"yyyymm")=TEXT(H$5,"yyyymm")),"◆",IF(AND(EOMONTH(H$5,0)&gt;=Projektplan!$G20,H$5&lt;=Projektplan!$H20),"■","")))</f>
        <v/>
      </c>
      <c r="I15" s="22" t="str">
        <f ca="1">IF(OR(Projektplan!$G20="",Projektplan!$H20=""),"",IF(AND(Projektplan!$K20="Ja",TEXT(Projektplan!$H20,"yyyymm")=TEXT(I$5,"yyyymm")),"◆",IF(AND(EOMONTH(I$5,0)&gt;=Projektplan!$G20,I$5&lt;=Projektplan!$H20),"■","")))</f>
        <v/>
      </c>
      <c r="J15" s="22" t="str">
        <f ca="1">IF(OR(Projektplan!$G20="",Projektplan!$H20=""),"",IF(AND(Projektplan!$K20="Ja",TEXT(Projektplan!$H20,"yyyymm")=TEXT(J$5,"yyyymm")),"◆",IF(AND(EOMONTH(J$5,0)&gt;=Projektplan!$G20,J$5&lt;=Projektplan!$H20),"■","")))</f>
        <v/>
      </c>
      <c r="K15" s="22" t="str">
        <f ca="1">IF(OR(Projektplan!$G20="",Projektplan!$H20=""),"",IF(AND(Projektplan!$K20="Ja",TEXT(Projektplan!$H20,"yyyymm")=TEXT(K$5,"yyyymm")),"◆",IF(AND(EOMONTH(K$5,0)&gt;=Projektplan!$G20,K$5&lt;=Projektplan!$H20),"■","")))</f>
        <v/>
      </c>
      <c r="L15" s="22" t="str">
        <f ca="1">IF(OR(Projektplan!$G20="",Projektplan!$H20=""),"",IF(AND(Projektplan!$K20="Ja",TEXT(Projektplan!$H20,"yyyymm")=TEXT(L$5,"yyyymm")),"◆",IF(AND(EOMONTH(L$5,0)&gt;=Projektplan!$G20,L$5&lt;=Projektplan!$H20),"■","")))</f>
        <v/>
      </c>
      <c r="M15" s="22" t="str">
        <f ca="1">IF(OR(Projektplan!$G20="",Projektplan!$H20=""),"",IF(AND(Projektplan!$K20="Ja",TEXT(Projektplan!$H20,"yyyymm")=TEXT(M$5,"yyyymm")),"◆",IF(AND(EOMONTH(M$5,0)&gt;=Projektplan!$G20,M$5&lt;=Projektplan!$H20),"■","")))</f>
        <v/>
      </c>
      <c r="N15" s="22" t="str">
        <f ca="1">IF(OR(Projektplan!$G20="",Projektplan!$H20=""),"",IF(AND(Projektplan!$K20="Ja",TEXT(Projektplan!$H20,"yyyymm")=TEXT(N$5,"yyyymm")),"◆",IF(AND(EOMONTH(N$5,0)&gt;=Projektplan!$G20,N$5&lt;=Projektplan!$H20),"■","")))</f>
        <v/>
      </c>
      <c r="O15" s="22" t="str">
        <f ca="1">IF(OR(Projektplan!$G20="",Projektplan!$H20=""),"",IF(AND(Projektplan!$K20="Ja",TEXT(Projektplan!$H20,"yyyymm")=TEXT(O$5,"yyyymm")),"◆",IF(AND(EOMONTH(O$5,0)&gt;=Projektplan!$G20,O$5&lt;=Projektplan!$H20),"■","")))</f>
        <v/>
      </c>
      <c r="P15" s="22" t="str">
        <f ca="1">IF(OR(Projektplan!$G20="",Projektplan!$H20=""),"",IF(AND(Projektplan!$K20="Ja",TEXT(Projektplan!$H20,"yyyymm")=TEXT(P$5,"yyyymm")),"◆",IF(AND(EOMONTH(P$5,0)&gt;=Projektplan!$G20,P$5&lt;=Projektplan!$H20),"■","")))</f>
        <v/>
      </c>
    </row>
    <row r="16" spans="1:16" x14ac:dyDescent="0.3">
      <c r="A16" s="19">
        <f>IF(Projektplan!C21="","",Projektplan!A21)</f>
        <v>10</v>
      </c>
      <c r="B16" s="20" t="str">
        <f>IF(Projektplan!C21="","",Projektplan!C21)</f>
        <v>Go-Live</v>
      </c>
      <c r="C16" s="19" t="str">
        <f>IF(Projektplan!C21="","",Projektplan!D21)</f>
        <v>PM / IT</v>
      </c>
      <c r="D16" s="21" t="str">
        <f>IF(Projektplan!C21="","",Projektplan!F21)</f>
        <v>Nicht gestartet</v>
      </c>
      <c r="E16" s="22" t="str">
        <f ca="1">IF(OR(Projektplan!$G21="",Projektplan!$H21=""),"",IF(AND(Projektplan!$K21="Ja",TEXT(Projektplan!$H21,"yyyymm")=TEXT(E$5,"yyyymm")),"◆",IF(AND(EOMONTH(E$5,0)&gt;=Projektplan!$G21,E$5&lt;=Projektplan!$H21),"■","")))</f>
        <v/>
      </c>
      <c r="F16" s="22" t="str">
        <f ca="1">IF(OR(Projektplan!$G21="",Projektplan!$H21=""),"",IF(AND(Projektplan!$K21="Ja",TEXT(Projektplan!$H21,"yyyymm")=TEXT(F$5,"yyyymm")),"◆",IF(AND(EOMONTH(F$5,0)&gt;=Projektplan!$G21,F$5&lt;=Projektplan!$H21),"■","")))</f>
        <v/>
      </c>
      <c r="G16" s="22" t="str">
        <f ca="1">IF(OR(Projektplan!$G21="",Projektplan!$H21=""),"",IF(AND(Projektplan!$K21="Ja",TEXT(Projektplan!$H21,"yyyymm")=TEXT(G$5,"yyyymm")),"◆",IF(AND(EOMONTH(G$5,0)&gt;=Projektplan!$G21,G$5&lt;=Projektplan!$H21),"■","")))</f>
        <v>◆</v>
      </c>
      <c r="H16" s="22" t="str">
        <f ca="1">IF(OR(Projektplan!$G21="",Projektplan!$H21=""),"",IF(AND(Projektplan!$K21="Ja",TEXT(Projektplan!$H21,"yyyymm")=TEXT(H$5,"yyyymm")),"◆",IF(AND(EOMONTH(H$5,0)&gt;=Projektplan!$G21,H$5&lt;=Projektplan!$H21),"■","")))</f>
        <v/>
      </c>
      <c r="I16" s="22" t="str">
        <f ca="1">IF(OR(Projektplan!$G21="",Projektplan!$H21=""),"",IF(AND(Projektplan!$K21="Ja",TEXT(Projektplan!$H21,"yyyymm")=TEXT(I$5,"yyyymm")),"◆",IF(AND(EOMONTH(I$5,0)&gt;=Projektplan!$G21,I$5&lt;=Projektplan!$H21),"■","")))</f>
        <v/>
      </c>
      <c r="J16" s="22" t="str">
        <f ca="1">IF(OR(Projektplan!$G21="",Projektplan!$H21=""),"",IF(AND(Projektplan!$K21="Ja",TEXT(Projektplan!$H21,"yyyymm")=TEXT(J$5,"yyyymm")),"◆",IF(AND(EOMONTH(J$5,0)&gt;=Projektplan!$G21,J$5&lt;=Projektplan!$H21),"■","")))</f>
        <v/>
      </c>
      <c r="K16" s="22" t="str">
        <f ca="1">IF(OR(Projektplan!$G21="",Projektplan!$H21=""),"",IF(AND(Projektplan!$K21="Ja",TEXT(Projektplan!$H21,"yyyymm")=TEXT(K$5,"yyyymm")),"◆",IF(AND(EOMONTH(K$5,0)&gt;=Projektplan!$G21,K$5&lt;=Projektplan!$H21),"■","")))</f>
        <v/>
      </c>
      <c r="L16" s="22" t="str">
        <f ca="1">IF(OR(Projektplan!$G21="",Projektplan!$H21=""),"",IF(AND(Projektplan!$K21="Ja",TEXT(Projektplan!$H21,"yyyymm")=TEXT(L$5,"yyyymm")),"◆",IF(AND(EOMONTH(L$5,0)&gt;=Projektplan!$G21,L$5&lt;=Projektplan!$H21),"■","")))</f>
        <v/>
      </c>
      <c r="M16" s="22" t="str">
        <f ca="1">IF(OR(Projektplan!$G21="",Projektplan!$H21=""),"",IF(AND(Projektplan!$K21="Ja",TEXT(Projektplan!$H21,"yyyymm")=TEXT(M$5,"yyyymm")),"◆",IF(AND(EOMONTH(M$5,0)&gt;=Projektplan!$G21,M$5&lt;=Projektplan!$H21),"■","")))</f>
        <v/>
      </c>
      <c r="N16" s="22" t="str">
        <f ca="1">IF(OR(Projektplan!$G21="",Projektplan!$H21=""),"",IF(AND(Projektplan!$K21="Ja",TEXT(Projektplan!$H21,"yyyymm")=TEXT(N$5,"yyyymm")),"◆",IF(AND(EOMONTH(N$5,0)&gt;=Projektplan!$G21,N$5&lt;=Projektplan!$H21),"■","")))</f>
        <v/>
      </c>
      <c r="O16" s="22" t="str">
        <f ca="1">IF(OR(Projektplan!$G21="",Projektplan!$H21=""),"",IF(AND(Projektplan!$K21="Ja",TEXT(Projektplan!$H21,"yyyymm")=TEXT(O$5,"yyyymm")),"◆",IF(AND(EOMONTH(O$5,0)&gt;=Projektplan!$G21,O$5&lt;=Projektplan!$H21),"■","")))</f>
        <v/>
      </c>
      <c r="P16" s="22" t="str">
        <f ca="1">IF(OR(Projektplan!$G21="",Projektplan!$H21=""),"",IF(AND(Projektplan!$K21="Ja",TEXT(Projektplan!$H21,"yyyymm")=TEXT(P$5,"yyyymm")),"◆",IF(AND(EOMONTH(P$5,0)&gt;=Projektplan!$G21,P$5&lt;=Projektplan!$H21),"■","")))</f>
        <v/>
      </c>
    </row>
    <row r="17" spans="1:16" x14ac:dyDescent="0.3">
      <c r="A17" s="19" t="str">
        <f>IF(Projektplan!C22="","",Projektplan!A22)</f>
        <v/>
      </c>
      <c r="B17" s="20" t="str">
        <f>IF(Projektplan!C22="","",Projektplan!C22)</f>
        <v/>
      </c>
      <c r="C17" s="19" t="str">
        <f>IF(Projektplan!C22="","",Projektplan!D22)</f>
        <v/>
      </c>
      <c r="D17" s="21" t="str">
        <f>IF(Projektplan!C22="","",Projektplan!F22)</f>
        <v/>
      </c>
      <c r="E17" s="22" t="str">
        <f>IF(OR(Projektplan!$G22="",Projektplan!$H22=""),"",IF(AND(Projektplan!$K22="Ja",TEXT(Projektplan!$H22,"yyyymm")=TEXT(E$5,"yyyymm")),"◆",IF(AND(EOMONTH(E$5,0)&gt;=Projektplan!$G22,E$5&lt;=Projektplan!$H22),"■","")))</f>
        <v/>
      </c>
      <c r="F17" s="22" t="str">
        <f>IF(OR(Projektplan!$G22="",Projektplan!$H22=""),"",IF(AND(Projektplan!$K22="Ja",TEXT(Projektplan!$H22,"yyyymm")=TEXT(F$5,"yyyymm")),"◆",IF(AND(EOMONTH(F$5,0)&gt;=Projektplan!$G22,F$5&lt;=Projektplan!$H22),"■","")))</f>
        <v/>
      </c>
      <c r="G17" s="22" t="str">
        <f>IF(OR(Projektplan!$G22="",Projektplan!$H22=""),"",IF(AND(Projektplan!$K22="Ja",TEXT(Projektplan!$H22,"yyyymm")=TEXT(G$5,"yyyymm")),"◆",IF(AND(EOMONTH(G$5,0)&gt;=Projektplan!$G22,G$5&lt;=Projektplan!$H22),"■","")))</f>
        <v/>
      </c>
      <c r="H17" s="22" t="str">
        <f>IF(OR(Projektplan!$G22="",Projektplan!$H22=""),"",IF(AND(Projektplan!$K22="Ja",TEXT(Projektplan!$H22,"yyyymm")=TEXT(H$5,"yyyymm")),"◆",IF(AND(EOMONTH(H$5,0)&gt;=Projektplan!$G22,H$5&lt;=Projektplan!$H22),"■","")))</f>
        <v/>
      </c>
      <c r="I17" s="22" t="str">
        <f>IF(OR(Projektplan!$G22="",Projektplan!$H22=""),"",IF(AND(Projektplan!$K22="Ja",TEXT(Projektplan!$H22,"yyyymm")=TEXT(I$5,"yyyymm")),"◆",IF(AND(EOMONTH(I$5,0)&gt;=Projektplan!$G22,I$5&lt;=Projektplan!$H22),"■","")))</f>
        <v/>
      </c>
      <c r="J17" s="22" t="str">
        <f>IF(OR(Projektplan!$G22="",Projektplan!$H22=""),"",IF(AND(Projektplan!$K22="Ja",TEXT(Projektplan!$H22,"yyyymm")=TEXT(J$5,"yyyymm")),"◆",IF(AND(EOMONTH(J$5,0)&gt;=Projektplan!$G22,J$5&lt;=Projektplan!$H22),"■","")))</f>
        <v/>
      </c>
      <c r="K17" s="22" t="str">
        <f>IF(OR(Projektplan!$G22="",Projektplan!$H22=""),"",IF(AND(Projektplan!$K22="Ja",TEXT(Projektplan!$H22,"yyyymm")=TEXT(K$5,"yyyymm")),"◆",IF(AND(EOMONTH(K$5,0)&gt;=Projektplan!$G22,K$5&lt;=Projektplan!$H22),"■","")))</f>
        <v/>
      </c>
      <c r="L17" s="22" t="str">
        <f>IF(OR(Projektplan!$G22="",Projektplan!$H22=""),"",IF(AND(Projektplan!$K22="Ja",TEXT(Projektplan!$H22,"yyyymm")=TEXT(L$5,"yyyymm")),"◆",IF(AND(EOMONTH(L$5,0)&gt;=Projektplan!$G22,L$5&lt;=Projektplan!$H22),"■","")))</f>
        <v/>
      </c>
      <c r="M17" s="22" t="str">
        <f>IF(OR(Projektplan!$G22="",Projektplan!$H22=""),"",IF(AND(Projektplan!$K22="Ja",TEXT(Projektplan!$H22,"yyyymm")=TEXT(M$5,"yyyymm")),"◆",IF(AND(EOMONTH(M$5,0)&gt;=Projektplan!$G22,M$5&lt;=Projektplan!$H22),"■","")))</f>
        <v/>
      </c>
      <c r="N17" s="22" t="str">
        <f>IF(OR(Projektplan!$G22="",Projektplan!$H22=""),"",IF(AND(Projektplan!$K22="Ja",TEXT(Projektplan!$H22,"yyyymm")=TEXT(N$5,"yyyymm")),"◆",IF(AND(EOMONTH(N$5,0)&gt;=Projektplan!$G22,N$5&lt;=Projektplan!$H22),"■","")))</f>
        <v/>
      </c>
      <c r="O17" s="22" t="str">
        <f>IF(OR(Projektplan!$G22="",Projektplan!$H22=""),"",IF(AND(Projektplan!$K22="Ja",TEXT(Projektplan!$H22,"yyyymm")=TEXT(O$5,"yyyymm")),"◆",IF(AND(EOMONTH(O$5,0)&gt;=Projektplan!$G22,O$5&lt;=Projektplan!$H22),"■","")))</f>
        <v/>
      </c>
      <c r="P17" s="22" t="str">
        <f>IF(OR(Projektplan!$G22="",Projektplan!$H22=""),"",IF(AND(Projektplan!$K22="Ja",TEXT(Projektplan!$H22,"yyyymm")=TEXT(P$5,"yyyymm")),"◆",IF(AND(EOMONTH(P$5,0)&gt;=Projektplan!$G22,P$5&lt;=Projektplan!$H22),"■","")))</f>
        <v/>
      </c>
    </row>
    <row r="18" spans="1:16" x14ac:dyDescent="0.3">
      <c r="A18" s="19" t="str">
        <f>IF(Projektplan!C23="","",Projektplan!A23)</f>
        <v/>
      </c>
      <c r="B18" s="20" t="str">
        <f>IF(Projektplan!C23="","",Projektplan!C23)</f>
        <v/>
      </c>
      <c r="C18" s="19" t="str">
        <f>IF(Projektplan!C23="","",Projektplan!D23)</f>
        <v/>
      </c>
      <c r="D18" s="21" t="str">
        <f>IF(Projektplan!C23="","",Projektplan!F23)</f>
        <v/>
      </c>
      <c r="E18" s="22" t="str">
        <f>IF(OR(Projektplan!$G23="",Projektplan!$H23=""),"",IF(AND(Projektplan!$K23="Ja",TEXT(Projektplan!$H23,"yyyymm")=TEXT(E$5,"yyyymm")),"◆",IF(AND(EOMONTH(E$5,0)&gt;=Projektplan!$G23,E$5&lt;=Projektplan!$H23),"■","")))</f>
        <v/>
      </c>
      <c r="F18" s="22" t="str">
        <f>IF(OR(Projektplan!$G23="",Projektplan!$H23=""),"",IF(AND(Projektplan!$K23="Ja",TEXT(Projektplan!$H23,"yyyymm")=TEXT(F$5,"yyyymm")),"◆",IF(AND(EOMONTH(F$5,0)&gt;=Projektplan!$G23,F$5&lt;=Projektplan!$H23),"■","")))</f>
        <v/>
      </c>
      <c r="G18" s="22" t="str">
        <f>IF(OR(Projektplan!$G23="",Projektplan!$H23=""),"",IF(AND(Projektplan!$K23="Ja",TEXT(Projektplan!$H23,"yyyymm")=TEXT(G$5,"yyyymm")),"◆",IF(AND(EOMONTH(G$5,0)&gt;=Projektplan!$G23,G$5&lt;=Projektplan!$H23),"■","")))</f>
        <v/>
      </c>
      <c r="H18" s="22" t="str">
        <f>IF(OR(Projektplan!$G23="",Projektplan!$H23=""),"",IF(AND(Projektplan!$K23="Ja",TEXT(Projektplan!$H23,"yyyymm")=TEXT(H$5,"yyyymm")),"◆",IF(AND(EOMONTH(H$5,0)&gt;=Projektplan!$G23,H$5&lt;=Projektplan!$H23),"■","")))</f>
        <v/>
      </c>
      <c r="I18" s="22" t="str">
        <f>IF(OR(Projektplan!$G23="",Projektplan!$H23=""),"",IF(AND(Projektplan!$K23="Ja",TEXT(Projektplan!$H23,"yyyymm")=TEXT(I$5,"yyyymm")),"◆",IF(AND(EOMONTH(I$5,0)&gt;=Projektplan!$G23,I$5&lt;=Projektplan!$H23),"■","")))</f>
        <v/>
      </c>
      <c r="J18" s="22" t="str">
        <f>IF(OR(Projektplan!$G23="",Projektplan!$H23=""),"",IF(AND(Projektplan!$K23="Ja",TEXT(Projektplan!$H23,"yyyymm")=TEXT(J$5,"yyyymm")),"◆",IF(AND(EOMONTH(J$5,0)&gt;=Projektplan!$G23,J$5&lt;=Projektplan!$H23),"■","")))</f>
        <v/>
      </c>
      <c r="K18" s="22" t="str">
        <f>IF(OR(Projektplan!$G23="",Projektplan!$H23=""),"",IF(AND(Projektplan!$K23="Ja",TEXT(Projektplan!$H23,"yyyymm")=TEXT(K$5,"yyyymm")),"◆",IF(AND(EOMONTH(K$5,0)&gt;=Projektplan!$G23,K$5&lt;=Projektplan!$H23),"■","")))</f>
        <v/>
      </c>
      <c r="L18" s="22" t="str">
        <f>IF(OR(Projektplan!$G23="",Projektplan!$H23=""),"",IF(AND(Projektplan!$K23="Ja",TEXT(Projektplan!$H23,"yyyymm")=TEXT(L$5,"yyyymm")),"◆",IF(AND(EOMONTH(L$5,0)&gt;=Projektplan!$G23,L$5&lt;=Projektplan!$H23),"■","")))</f>
        <v/>
      </c>
      <c r="M18" s="22" t="str">
        <f>IF(OR(Projektplan!$G23="",Projektplan!$H23=""),"",IF(AND(Projektplan!$K23="Ja",TEXT(Projektplan!$H23,"yyyymm")=TEXT(M$5,"yyyymm")),"◆",IF(AND(EOMONTH(M$5,0)&gt;=Projektplan!$G23,M$5&lt;=Projektplan!$H23),"■","")))</f>
        <v/>
      </c>
      <c r="N18" s="22" t="str">
        <f>IF(OR(Projektplan!$G23="",Projektplan!$H23=""),"",IF(AND(Projektplan!$K23="Ja",TEXT(Projektplan!$H23,"yyyymm")=TEXT(N$5,"yyyymm")),"◆",IF(AND(EOMONTH(N$5,0)&gt;=Projektplan!$G23,N$5&lt;=Projektplan!$H23),"■","")))</f>
        <v/>
      </c>
      <c r="O18" s="22" t="str">
        <f>IF(OR(Projektplan!$G23="",Projektplan!$H23=""),"",IF(AND(Projektplan!$K23="Ja",TEXT(Projektplan!$H23,"yyyymm")=TEXT(O$5,"yyyymm")),"◆",IF(AND(EOMONTH(O$5,0)&gt;=Projektplan!$G23,O$5&lt;=Projektplan!$H23),"■","")))</f>
        <v/>
      </c>
      <c r="P18" s="22" t="str">
        <f>IF(OR(Projektplan!$G23="",Projektplan!$H23=""),"",IF(AND(Projektplan!$K23="Ja",TEXT(Projektplan!$H23,"yyyymm")=TEXT(P$5,"yyyymm")),"◆",IF(AND(EOMONTH(P$5,0)&gt;=Projektplan!$G23,P$5&lt;=Projektplan!$H23),"■","")))</f>
        <v/>
      </c>
    </row>
    <row r="19" spans="1:16" x14ac:dyDescent="0.3">
      <c r="A19" s="19" t="str">
        <f>IF(Projektplan!C24="","",Projektplan!A24)</f>
        <v/>
      </c>
      <c r="B19" s="20" t="str">
        <f>IF(Projektplan!C24="","",Projektplan!C24)</f>
        <v/>
      </c>
      <c r="C19" s="19" t="str">
        <f>IF(Projektplan!C24="","",Projektplan!D24)</f>
        <v/>
      </c>
      <c r="D19" s="21" t="str">
        <f>IF(Projektplan!C24="","",Projektplan!F24)</f>
        <v/>
      </c>
      <c r="E19" s="22" t="str">
        <f>IF(OR(Projektplan!$G24="",Projektplan!$H24=""),"",IF(AND(Projektplan!$K24="Ja",TEXT(Projektplan!$H24,"yyyymm")=TEXT(E$5,"yyyymm")),"◆",IF(AND(EOMONTH(E$5,0)&gt;=Projektplan!$G24,E$5&lt;=Projektplan!$H24),"■","")))</f>
        <v/>
      </c>
      <c r="F19" s="22" t="str">
        <f>IF(OR(Projektplan!$G24="",Projektplan!$H24=""),"",IF(AND(Projektplan!$K24="Ja",TEXT(Projektplan!$H24,"yyyymm")=TEXT(F$5,"yyyymm")),"◆",IF(AND(EOMONTH(F$5,0)&gt;=Projektplan!$G24,F$5&lt;=Projektplan!$H24),"■","")))</f>
        <v/>
      </c>
      <c r="G19" s="22" t="str">
        <f>IF(OR(Projektplan!$G24="",Projektplan!$H24=""),"",IF(AND(Projektplan!$K24="Ja",TEXT(Projektplan!$H24,"yyyymm")=TEXT(G$5,"yyyymm")),"◆",IF(AND(EOMONTH(G$5,0)&gt;=Projektplan!$G24,G$5&lt;=Projektplan!$H24),"■","")))</f>
        <v/>
      </c>
      <c r="H19" s="22" t="str">
        <f>IF(OR(Projektplan!$G24="",Projektplan!$H24=""),"",IF(AND(Projektplan!$K24="Ja",TEXT(Projektplan!$H24,"yyyymm")=TEXT(H$5,"yyyymm")),"◆",IF(AND(EOMONTH(H$5,0)&gt;=Projektplan!$G24,H$5&lt;=Projektplan!$H24),"■","")))</f>
        <v/>
      </c>
      <c r="I19" s="22" t="str">
        <f>IF(OR(Projektplan!$G24="",Projektplan!$H24=""),"",IF(AND(Projektplan!$K24="Ja",TEXT(Projektplan!$H24,"yyyymm")=TEXT(I$5,"yyyymm")),"◆",IF(AND(EOMONTH(I$5,0)&gt;=Projektplan!$G24,I$5&lt;=Projektplan!$H24),"■","")))</f>
        <v/>
      </c>
      <c r="J19" s="22" t="str">
        <f>IF(OR(Projektplan!$G24="",Projektplan!$H24=""),"",IF(AND(Projektplan!$K24="Ja",TEXT(Projektplan!$H24,"yyyymm")=TEXT(J$5,"yyyymm")),"◆",IF(AND(EOMONTH(J$5,0)&gt;=Projektplan!$G24,J$5&lt;=Projektplan!$H24),"■","")))</f>
        <v/>
      </c>
      <c r="K19" s="22" t="str">
        <f>IF(OR(Projektplan!$G24="",Projektplan!$H24=""),"",IF(AND(Projektplan!$K24="Ja",TEXT(Projektplan!$H24,"yyyymm")=TEXT(K$5,"yyyymm")),"◆",IF(AND(EOMONTH(K$5,0)&gt;=Projektplan!$G24,K$5&lt;=Projektplan!$H24),"■","")))</f>
        <v/>
      </c>
      <c r="L19" s="22" t="str">
        <f>IF(OR(Projektplan!$G24="",Projektplan!$H24=""),"",IF(AND(Projektplan!$K24="Ja",TEXT(Projektplan!$H24,"yyyymm")=TEXT(L$5,"yyyymm")),"◆",IF(AND(EOMONTH(L$5,0)&gt;=Projektplan!$G24,L$5&lt;=Projektplan!$H24),"■","")))</f>
        <v/>
      </c>
      <c r="M19" s="22" t="str">
        <f>IF(OR(Projektplan!$G24="",Projektplan!$H24=""),"",IF(AND(Projektplan!$K24="Ja",TEXT(Projektplan!$H24,"yyyymm")=TEXT(M$5,"yyyymm")),"◆",IF(AND(EOMONTH(M$5,0)&gt;=Projektplan!$G24,M$5&lt;=Projektplan!$H24),"■","")))</f>
        <v/>
      </c>
      <c r="N19" s="22" t="str">
        <f>IF(OR(Projektplan!$G24="",Projektplan!$H24=""),"",IF(AND(Projektplan!$K24="Ja",TEXT(Projektplan!$H24,"yyyymm")=TEXT(N$5,"yyyymm")),"◆",IF(AND(EOMONTH(N$5,0)&gt;=Projektplan!$G24,N$5&lt;=Projektplan!$H24),"■","")))</f>
        <v/>
      </c>
      <c r="O19" s="22" t="str">
        <f>IF(OR(Projektplan!$G24="",Projektplan!$H24=""),"",IF(AND(Projektplan!$K24="Ja",TEXT(Projektplan!$H24,"yyyymm")=TEXT(O$5,"yyyymm")),"◆",IF(AND(EOMONTH(O$5,0)&gt;=Projektplan!$G24,O$5&lt;=Projektplan!$H24),"■","")))</f>
        <v/>
      </c>
      <c r="P19" s="22" t="str">
        <f>IF(OR(Projektplan!$G24="",Projektplan!$H24=""),"",IF(AND(Projektplan!$K24="Ja",TEXT(Projektplan!$H24,"yyyymm")=TEXT(P$5,"yyyymm")),"◆",IF(AND(EOMONTH(P$5,0)&gt;=Projektplan!$G24,P$5&lt;=Projektplan!$H24),"■","")))</f>
        <v/>
      </c>
    </row>
    <row r="20" spans="1:16" x14ac:dyDescent="0.3">
      <c r="A20" s="19" t="str">
        <f>IF(Projektplan!C25="","",Projektplan!A25)</f>
        <v/>
      </c>
      <c r="B20" s="20" t="str">
        <f>IF(Projektplan!C25="","",Projektplan!C25)</f>
        <v/>
      </c>
      <c r="C20" s="19" t="str">
        <f>IF(Projektplan!C25="","",Projektplan!D25)</f>
        <v/>
      </c>
      <c r="D20" s="21" t="str">
        <f>IF(Projektplan!C25="","",Projektplan!F25)</f>
        <v/>
      </c>
      <c r="E20" s="22" t="str">
        <f>IF(OR(Projektplan!$G25="",Projektplan!$H25=""),"",IF(AND(Projektplan!$K25="Ja",TEXT(Projektplan!$H25,"yyyymm")=TEXT(E$5,"yyyymm")),"◆",IF(AND(EOMONTH(E$5,0)&gt;=Projektplan!$G25,E$5&lt;=Projektplan!$H25),"■","")))</f>
        <v/>
      </c>
      <c r="F20" s="22" t="str">
        <f>IF(OR(Projektplan!$G25="",Projektplan!$H25=""),"",IF(AND(Projektplan!$K25="Ja",TEXT(Projektplan!$H25,"yyyymm")=TEXT(F$5,"yyyymm")),"◆",IF(AND(EOMONTH(F$5,0)&gt;=Projektplan!$G25,F$5&lt;=Projektplan!$H25),"■","")))</f>
        <v/>
      </c>
      <c r="G20" s="22" t="str">
        <f>IF(OR(Projektplan!$G25="",Projektplan!$H25=""),"",IF(AND(Projektplan!$K25="Ja",TEXT(Projektplan!$H25,"yyyymm")=TEXT(G$5,"yyyymm")),"◆",IF(AND(EOMONTH(G$5,0)&gt;=Projektplan!$G25,G$5&lt;=Projektplan!$H25),"■","")))</f>
        <v/>
      </c>
      <c r="H20" s="22" t="str">
        <f>IF(OR(Projektplan!$G25="",Projektplan!$H25=""),"",IF(AND(Projektplan!$K25="Ja",TEXT(Projektplan!$H25,"yyyymm")=TEXT(H$5,"yyyymm")),"◆",IF(AND(EOMONTH(H$5,0)&gt;=Projektplan!$G25,H$5&lt;=Projektplan!$H25),"■","")))</f>
        <v/>
      </c>
      <c r="I20" s="22" t="str">
        <f>IF(OR(Projektplan!$G25="",Projektplan!$H25=""),"",IF(AND(Projektplan!$K25="Ja",TEXT(Projektplan!$H25,"yyyymm")=TEXT(I$5,"yyyymm")),"◆",IF(AND(EOMONTH(I$5,0)&gt;=Projektplan!$G25,I$5&lt;=Projektplan!$H25),"■","")))</f>
        <v/>
      </c>
      <c r="J20" s="22" t="str">
        <f>IF(OR(Projektplan!$G25="",Projektplan!$H25=""),"",IF(AND(Projektplan!$K25="Ja",TEXT(Projektplan!$H25,"yyyymm")=TEXT(J$5,"yyyymm")),"◆",IF(AND(EOMONTH(J$5,0)&gt;=Projektplan!$G25,J$5&lt;=Projektplan!$H25),"■","")))</f>
        <v/>
      </c>
      <c r="K20" s="22" t="str">
        <f>IF(OR(Projektplan!$G25="",Projektplan!$H25=""),"",IF(AND(Projektplan!$K25="Ja",TEXT(Projektplan!$H25,"yyyymm")=TEXT(K$5,"yyyymm")),"◆",IF(AND(EOMONTH(K$5,0)&gt;=Projektplan!$G25,K$5&lt;=Projektplan!$H25),"■","")))</f>
        <v/>
      </c>
      <c r="L20" s="22" t="str">
        <f>IF(OR(Projektplan!$G25="",Projektplan!$H25=""),"",IF(AND(Projektplan!$K25="Ja",TEXT(Projektplan!$H25,"yyyymm")=TEXT(L$5,"yyyymm")),"◆",IF(AND(EOMONTH(L$5,0)&gt;=Projektplan!$G25,L$5&lt;=Projektplan!$H25),"■","")))</f>
        <v/>
      </c>
      <c r="M20" s="22" t="str">
        <f>IF(OR(Projektplan!$G25="",Projektplan!$H25=""),"",IF(AND(Projektplan!$K25="Ja",TEXT(Projektplan!$H25,"yyyymm")=TEXT(M$5,"yyyymm")),"◆",IF(AND(EOMONTH(M$5,0)&gt;=Projektplan!$G25,M$5&lt;=Projektplan!$H25),"■","")))</f>
        <v/>
      </c>
      <c r="N20" s="22" t="str">
        <f>IF(OR(Projektplan!$G25="",Projektplan!$H25=""),"",IF(AND(Projektplan!$K25="Ja",TEXT(Projektplan!$H25,"yyyymm")=TEXT(N$5,"yyyymm")),"◆",IF(AND(EOMONTH(N$5,0)&gt;=Projektplan!$G25,N$5&lt;=Projektplan!$H25),"■","")))</f>
        <v/>
      </c>
      <c r="O20" s="22" t="str">
        <f>IF(OR(Projektplan!$G25="",Projektplan!$H25=""),"",IF(AND(Projektplan!$K25="Ja",TEXT(Projektplan!$H25,"yyyymm")=TEXT(O$5,"yyyymm")),"◆",IF(AND(EOMONTH(O$5,0)&gt;=Projektplan!$G25,O$5&lt;=Projektplan!$H25),"■","")))</f>
        <v/>
      </c>
      <c r="P20" s="22" t="str">
        <f>IF(OR(Projektplan!$G25="",Projektplan!$H25=""),"",IF(AND(Projektplan!$K25="Ja",TEXT(Projektplan!$H25,"yyyymm")=TEXT(P$5,"yyyymm")),"◆",IF(AND(EOMONTH(P$5,0)&gt;=Projektplan!$G25,P$5&lt;=Projektplan!$H25),"■","")))</f>
        <v/>
      </c>
    </row>
    <row r="21" spans="1:16" x14ac:dyDescent="0.3">
      <c r="A21" s="19" t="str">
        <f>IF(Projektplan!C26="","",Projektplan!A26)</f>
        <v/>
      </c>
      <c r="B21" s="20" t="str">
        <f>IF(Projektplan!C26="","",Projektplan!C26)</f>
        <v/>
      </c>
      <c r="C21" s="19" t="str">
        <f>IF(Projektplan!C26="","",Projektplan!D26)</f>
        <v/>
      </c>
      <c r="D21" s="21" t="str">
        <f>IF(Projektplan!C26="","",Projektplan!F26)</f>
        <v/>
      </c>
      <c r="E21" s="22" t="str">
        <f>IF(OR(Projektplan!$G26="",Projektplan!$H26=""),"",IF(AND(Projektplan!$K26="Ja",TEXT(Projektplan!$H26,"yyyymm")=TEXT(E$5,"yyyymm")),"◆",IF(AND(EOMONTH(E$5,0)&gt;=Projektplan!$G26,E$5&lt;=Projektplan!$H26),"■","")))</f>
        <v/>
      </c>
      <c r="F21" s="22" t="str">
        <f>IF(OR(Projektplan!$G26="",Projektplan!$H26=""),"",IF(AND(Projektplan!$K26="Ja",TEXT(Projektplan!$H26,"yyyymm")=TEXT(F$5,"yyyymm")),"◆",IF(AND(EOMONTH(F$5,0)&gt;=Projektplan!$G26,F$5&lt;=Projektplan!$H26),"■","")))</f>
        <v/>
      </c>
      <c r="G21" s="22" t="str">
        <f>IF(OR(Projektplan!$G26="",Projektplan!$H26=""),"",IF(AND(Projektplan!$K26="Ja",TEXT(Projektplan!$H26,"yyyymm")=TEXT(G$5,"yyyymm")),"◆",IF(AND(EOMONTH(G$5,0)&gt;=Projektplan!$G26,G$5&lt;=Projektplan!$H26),"■","")))</f>
        <v/>
      </c>
      <c r="H21" s="22" t="str">
        <f>IF(OR(Projektplan!$G26="",Projektplan!$H26=""),"",IF(AND(Projektplan!$K26="Ja",TEXT(Projektplan!$H26,"yyyymm")=TEXT(H$5,"yyyymm")),"◆",IF(AND(EOMONTH(H$5,0)&gt;=Projektplan!$G26,H$5&lt;=Projektplan!$H26),"■","")))</f>
        <v/>
      </c>
      <c r="I21" s="22" t="str">
        <f>IF(OR(Projektplan!$G26="",Projektplan!$H26=""),"",IF(AND(Projektplan!$K26="Ja",TEXT(Projektplan!$H26,"yyyymm")=TEXT(I$5,"yyyymm")),"◆",IF(AND(EOMONTH(I$5,0)&gt;=Projektplan!$G26,I$5&lt;=Projektplan!$H26),"■","")))</f>
        <v/>
      </c>
      <c r="J21" s="22" t="str">
        <f>IF(OR(Projektplan!$G26="",Projektplan!$H26=""),"",IF(AND(Projektplan!$K26="Ja",TEXT(Projektplan!$H26,"yyyymm")=TEXT(J$5,"yyyymm")),"◆",IF(AND(EOMONTH(J$5,0)&gt;=Projektplan!$G26,J$5&lt;=Projektplan!$H26),"■","")))</f>
        <v/>
      </c>
      <c r="K21" s="22" t="str">
        <f>IF(OR(Projektplan!$G26="",Projektplan!$H26=""),"",IF(AND(Projektplan!$K26="Ja",TEXT(Projektplan!$H26,"yyyymm")=TEXT(K$5,"yyyymm")),"◆",IF(AND(EOMONTH(K$5,0)&gt;=Projektplan!$G26,K$5&lt;=Projektplan!$H26),"■","")))</f>
        <v/>
      </c>
      <c r="L21" s="22" t="str">
        <f>IF(OR(Projektplan!$G26="",Projektplan!$H26=""),"",IF(AND(Projektplan!$K26="Ja",TEXT(Projektplan!$H26,"yyyymm")=TEXT(L$5,"yyyymm")),"◆",IF(AND(EOMONTH(L$5,0)&gt;=Projektplan!$G26,L$5&lt;=Projektplan!$H26),"■","")))</f>
        <v/>
      </c>
      <c r="M21" s="22" t="str">
        <f>IF(OR(Projektplan!$G26="",Projektplan!$H26=""),"",IF(AND(Projektplan!$K26="Ja",TEXT(Projektplan!$H26,"yyyymm")=TEXT(M$5,"yyyymm")),"◆",IF(AND(EOMONTH(M$5,0)&gt;=Projektplan!$G26,M$5&lt;=Projektplan!$H26),"■","")))</f>
        <v/>
      </c>
      <c r="N21" s="22" t="str">
        <f>IF(OR(Projektplan!$G26="",Projektplan!$H26=""),"",IF(AND(Projektplan!$K26="Ja",TEXT(Projektplan!$H26,"yyyymm")=TEXT(N$5,"yyyymm")),"◆",IF(AND(EOMONTH(N$5,0)&gt;=Projektplan!$G26,N$5&lt;=Projektplan!$H26),"■","")))</f>
        <v/>
      </c>
      <c r="O21" s="22" t="str">
        <f>IF(OR(Projektplan!$G26="",Projektplan!$H26=""),"",IF(AND(Projektplan!$K26="Ja",TEXT(Projektplan!$H26,"yyyymm")=TEXT(O$5,"yyyymm")),"◆",IF(AND(EOMONTH(O$5,0)&gt;=Projektplan!$G26,O$5&lt;=Projektplan!$H26),"■","")))</f>
        <v/>
      </c>
      <c r="P21" s="22" t="str">
        <f>IF(OR(Projektplan!$G26="",Projektplan!$H26=""),"",IF(AND(Projektplan!$K26="Ja",TEXT(Projektplan!$H26,"yyyymm")=TEXT(P$5,"yyyymm")),"◆",IF(AND(EOMONTH(P$5,0)&gt;=Projektplan!$G26,P$5&lt;=Projektplan!$H26),"■","")))</f>
        <v/>
      </c>
    </row>
    <row r="22" spans="1:16" x14ac:dyDescent="0.3">
      <c r="A22" s="19" t="str">
        <f>IF(Projektplan!C27="","",Projektplan!A27)</f>
        <v/>
      </c>
      <c r="B22" s="20" t="str">
        <f>IF(Projektplan!C27="","",Projektplan!C27)</f>
        <v/>
      </c>
      <c r="C22" s="19" t="str">
        <f>IF(Projektplan!C27="","",Projektplan!D27)</f>
        <v/>
      </c>
      <c r="D22" s="21" t="str">
        <f>IF(Projektplan!C27="","",Projektplan!F27)</f>
        <v/>
      </c>
      <c r="E22" s="22" t="str">
        <f>IF(OR(Projektplan!$G27="",Projektplan!$H27=""),"",IF(AND(Projektplan!$K27="Ja",TEXT(Projektplan!$H27,"yyyymm")=TEXT(E$5,"yyyymm")),"◆",IF(AND(EOMONTH(E$5,0)&gt;=Projektplan!$G27,E$5&lt;=Projektplan!$H27),"■","")))</f>
        <v/>
      </c>
      <c r="F22" s="22" t="str">
        <f>IF(OR(Projektplan!$G27="",Projektplan!$H27=""),"",IF(AND(Projektplan!$K27="Ja",TEXT(Projektplan!$H27,"yyyymm")=TEXT(F$5,"yyyymm")),"◆",IF(AND(EOMONTH(F$5,0)&gt;=Projektplan!$G27,F$5&lt;=Projektplan!$H27),"■","")))</f>
        <v/>
      </c>
      <c r="G22" s="22" t="str">
        <f>IF(OR(Projektplan!$G27="",Projektplan!$H27=""),"",IF(AND(Projektplan!$K27="Ja",TEXT(Projektplan!$H27,"yyyymm")=TEXT(G$5,"yyyymm")),"◆",IF(AND(EOMONTH(G$5,0)&gt;=Projektplan!$G27,G$5&lt;=Projektplan!$H27),"■","")))</f>
        <v/>
      </c>
      <c r="H22" s="22" t="str">
        <f>IF(OR(Projektplan!$G27="",Projektplan!$H27=""),"",IF(AND(Projektplan!$K27="Ja",TEXT(Projektplan!$H27,"yyyymm")=TEXT(H$5,"yyyymm")),"◆",IF(AND(EOMONTH(H$5,0)&gt;=Projektplan!$G27,H$5&lt;=Projektplan!$H27),"■","")))</f>
        <v/>
      </c>
      <c r="I22" s="22" t="str">
        <f>IF(OR(Projektplan!$G27="",Projektplan!$H27=""),"",IF(AND(Projektplan!$K27="Ja",TEXT(Projektplan!$H27,"yyyymm")=TEXT(I$5,"yyyymm")),"◆",IF(AND(EOMONTH(I$5,0)&gt;=Projektplan!$G27,I$5&lt;=Projektplan!$H27),"■","")))</f>
        <v/>
      </c>
      <c r="J22" s="22" t="str">
        <f>IF(OR(Projektplan!$G27="",Projektplan!$H27=""),"",IF(AND(Projektplan!$K27="Ja",TEXT(Projektplan!$H27,"yyyymm")=TEXT(J$5,"yyyymm")),"◆",IF(AND(EOMONTH(J$5,0)&gt;=Projektplan!$G27,J$5&lt;=Projektplan!$H27),"■","")))</f>
        <v/>
      </c>
      <c r="K22" s="22" t="str">
        <f>IF(OR(Projektplan!$G27="",Projektplan!$H27=""),"",IF(AND(Projektplan!$K27="Ja",TEXT(Projektplan!$H27,"yyyymm")=TEXT(K$5,"yyyymm")),"◆",IF(AND(EOMONTH(K$5,0)&gt;=Projektplan!$G27,K$5&lt;=Projektplan!$H27),"■","")))</f>
        <v/>
      </c>
      <c r="L22" s="22" t="str">
        <f>IF(OR(Projektplan!$G27="",Projektplan!$H27=""),"",IF(AND(Projektplan!$K27="Ja",TEXT(Projektplan!$H27,"yyyymm")=TEXT(L$5,"yyyymm")),"◆",IF(AND(EOMONTH(L$5,0)&gt;=Projektplan!$G27,L$5&lt;=Projektplan!$H27),"■","")))</f>
        <v/>
      </c>
      <c r="M22" s="22" t="str">
        <f>IF(OR(Projektplan!$G27="",Projektplan!$H27=""),"",IF(AND(Projektplan!$K27="Ja",TEXT(Projektplan!$H27,"yyyymm")=TEXT(M$5,"yyyymm")),"◆",IF(AND(EOMONTH(M$5,0)&gt;=Projektplan!$G27,M$5&lt;=Projektplan!$H27),"■","")))</f>
        <v/>
      </c>
      <c r="N22" s="22" t="str">
        <f>IF(OR(Projektplan!$G27="",Projektplan!$H27=""),"",IF(AND(Projektplan!$K27="Ja",TEXT(Projektplan!$H27,"yyyymm")=TEXT(N$5,"yyyymm")),"◆",IF(AND(EOMONTH(N$5,0)&gt;=Projektplan!$G27,N$5&lt;=Projektplan!$H27),"■","")))</f>
        <v/>
      </c>
      <c r="O22" s="22" t="str">
        <f>IF(OR(Projektplan!$G27="",Projektplan!$H27=""),"",IF(AND(Projektplan!$K27="Ja",TEXT(Projektplan!$H27,"yyyymm")=TEXT(O$5,"yyyymm")),"◆",IF(AND(EOMONTH(O$5,0)&gt;=Projektplan!$G27,O$5&lt;=Projektplan!$H27),"■","")))</f>
        <v/>
      </c>
      <c r="P22" s="22" t="str">
        <f>IF(OR(Projektplan!$G27="",Projektplan!$H27=""),"",IF(AND(Projektplan!$K27="Ja",TEXT(Projektplan!$H27,"yyyymm")=TEXT(P$5,"yyyymm")),"◆",IF(AND(EOMONTH(P$5,0)&gt;=Projektplan!$G27,P$5&lt;=Projektplan!$H27),"■","")))</f>
        <v/>
      </c>
    </row>
    <row r="23" spans="1:16" x14ac:dyDescent="0.3">
      <c r="A23" s="19" t="str">
        <f>IF(Projektplan!C28="","",Projektplan!A28)</f>
        <v/>
      </c>
      <c r="B23" s="20" t="str">
        <f>IF(Projektplan!C28="","",Projektplan!C28)</f>
        <v/>
      </c>
      <c r="C23" s="19" t="str">
        <f>IF(Projektplan!C28="","",Projektplan!D28)</f>
        <v/>
      </c>
      <c r="D23" s="21" t="str">
        <f>IF(Projektplan!C28="","",Projektplan!F28)</f>
        <v/>
      </c>
      <c r="E23" s="22" t="str">
        <f>IF(OR(Projektplan!$G28="",Projektplan!$H28=""),"",IF(AND(Projektplan!$K28="Ja",TEXT(Projektplan!$H28,"yyyymm")=TEXT(E$5,"yyyymm")),"◆",IF(AND(EOMONTH(E$5,0)&gt;=Projektplan!$G28,E$5&lt;=Projektplan!$H28),"■","")))</f>
        <v/>
      </c>
      <c r="F23" s="22" t="str">
        <f>IF(OR(Projektplan!$G28="",Projektplan!$H28=""),"",IF(AND(Projektplan!$K28="Ja",TEXT(Projektplan!$H28,"yyyymm")=TEXT(F$5,"yyyymm")),"◆",IF(AND(EOMONTH(F$5,0)&gt;=Projektplan!$G28,F$5&lt;=Projektplan!$H28),"■","")))</f>
        <v/>
      </c>
      <c r="G23" s="22" t="str">
        <f>IF(OR(Projektplan!$G28="",Projektplan!$H28=""),"",IF(AND(Projektplan!$K28="Ja",TEXT(Projektplan!$H28,"yyyymm")=TEXT(G$5,"yyyymm")),"◆",IF(AND(EOMONTH(G$5,0)&gt;=Projektplan!$G28,G$5&lt;=Projektplan!$H28),"■","")))</f>
        <v/>
      </c>
      <c r="H23" s="22" t="str">
        <f>IF(OR(Projektplan!$G28="",Projektplan!$H28=""),"",IF(AND(Projektplan!$K28="Ja",TEXT(Projektplan!$H28,"yyyymm")=TEXT(H$5,"yyyymm")),"◆",IF(AND(EOMONTH(H$5,0)&gt;=Projektplan!$G28,H$5&lt;=Projektplan!$H28),"■","")))</f>
        <v/>
      </c>
      <c r="I23" s="22" t="str">
        <f>IF(OR(Projektplan!$G28="",Projektplan!$H28=""),"",IF(AND(Projektplan!$K28="Ja",TEXT(Projektplan!$H28,"yyyymm")=TEXT(I$5,"yyyymm")),"◆",IF(AND(EOMONTH(I$5,0)&gt;=Projektplan!$G28,I$5&lt;=Projektplan!$H28),"■","")))</f>
        <v/>
      </c>
      <c r="J23" s="22" t="str">
        <f>IF(OR(Projektplan!$G28="",Projektplan!$H28=""),"",IF(AND(Projektplan!$K28="Ja",TEXT(Projektplan!$H28,"yyyymm")=TEXT(J$5,"yyyymm")),"◆",IF(AND(EOMONTH(J$5,0)&gt;=Projektplan!$G28,J$5&lt;=Projektplan!$H28),"■","")))</f>
        <v/>
      </c>
      <c r="K23" s="22" t="str">
        <f>IF(OR(Projektplan!$G28="",Projektplan!$H28=""),"",IF(AND(Projektplan!$K28="Ja",TEXT(Projektplan!$H28,"yyyymm")=TEXT(K$5,"yyyymm")),"◆",IF(AND(EOMONTH(K$5,0)&gt;=Projektplan!$G28,K$5&lt;=Projektplan!$H28),"■","")))</f>
        <v/>
      </c>
      <c r="L23" s="22" t="str">
        <f>IF(OR(Projektplan!$G28="",Projektplan!$H28=""),"",IF(AND(Projektplan!$K28="Ja",TEXT(Projektplan!$H28,"yyyymm")=TEXT(L$5,"yyyymm")),"◆",IF(AND(EOMONTH(L$5,0)&gt;=Projektplan!$G28,L$5&lt;=Projektplan!$H28),"■","")))</f>
        <v/>
      </c>
      <c r="M23" s="22" t="str">
        <f>IF(OR(Projektplan!$G28="",Projektplan!$H28=""),"",IF(AND(Projektplan!$K28="Ja",TEXT(Projektplan!$H28,"yyyymm")=TEXT(M$5,"yyyymm")),"◆",IF(AND(EOMONTH(M$5,0)&gt;=Projektplan!$G28,M$5&lt;=Projektplan!$H28),"■","")))</f>
        <v/>
      </c>
      <c r="N23" s="22" t="str">
        <f>IF(OR(Projektplan!$G28="",Projektplan!$H28=""),"",IF(AND(Projektplan!$K28="Ja",TEXT(Projektplan!$H28,"yyyymm")=TEXT(N$5,"yyyymm")),"◆",IF(AND(EOMONTH(N$5,0)&gt;=Projektplan!$G28,N$5&lt;=Projektplan!$H28),"■","")))</f>
        <v/>
      </c>
      <c r="O23" s="22" t="str">
        <f>IF(OR(Projektplan!$G28="",Projektplan!$H28=""),"",IF(AND(Projektplan!$K28="Ja",TEXT(Projektplan!$H28,"yyyymm")=TEXT(O$5,"yyyymm")),"◆",IF(AND(EOMONTH(O$5,0)&gt;=Projektplan!$G28,O$5&lt;=Projektplan!$H28),"■","")))</f>
        <v/>
      </c>
      <c r="P23" s="22" t="str">
        <f>IF(OR(Projektplan!$G28="",Projektplan!$H28=""),"",IF(AND(Projektplan!$K28="Ja",TEXT(Projektplan!$H28,"yyyymm")=TEXT(P$5,"yyyymm")),"◆",IF(AND(EOMONTH(P$5,0)&gt;=Projektplan!$G28,P$5&lt;=Projektplan!$H28),"■","")))</f>
        <v/>
      </c>
    </row>
    <row r="24" spans="1:16" x14ac:dyDescent="0.3">
      <c r="A24" s="19" t="str">
        <f>IF(Projektplan!C29="","",Projektplan!A29)</f>
        <v/>
      </c>
      <c r="B24" s="20" t="str">
        <f>IF(Projektplan!C29="","",Projektplan!C29)</f>
        <v/>
      </c>
      <c r="C24" s="19" t="str">
        <f>IF(Projektplan!C29="","",Projektplan!D29)</f>
        <v/>
      </c>
      <c r="D24" s="21" t="str">
        <f>IF(Projektplan!C29="","",Projektplan!F29)</f>
        <v/>
      </c>
      <c r="E24" s="22" t="str">
        <f>IF(OR(Projektplan!$G29="",Projektplan!$H29=""),"",IF(AND(Projektplan!$K29="Ja",TEXT(Projektplan!$H29,"yyyymm")=TEXT(E$5,"yyyymm")),"◆",IF(AND(EOMONTH(E$5,0)&gt;=Projektplan!$G29,E$5&lt;=Projektplan!$H29),"■","")))</f>
        <v/>
      </c>
      <c r="F24" s="22" t="str">
        <f>IF(OR(Projektplan!$G29="",Projektplan!$H29=""),"",IF(AND(Projektplan!$K29="Ja",TEXT(Projektplan!$H29,"yyyymm")=TEXT(F$5,"yyyymm")),"◆",IF(AND(EOMONTH(F$5,0)&gt;=Projektplan!$G29,F$5&lt;=Projektplan!$H29),"■","")))</f>
        <v/>
      </c>
      <c r="G24" s="22" t="str">
        <f>IF(OR(Projektplan!$G29="",Projektplan!$H29=""),"",IF(AND(Projektplan!$K29="Ja",TEXT(Projektplan!$H29,"yyyymm")=TEXT(G$5,"yyyymm")),"◆",IF(AND(EOMONTH(G$5,0)&gt;=Projektplan!$G29,G$5&lt;=Projektplan!$H29),"■","")))</f>
        <v/>
      </c>
      <c r="H24" s="22" t="str">
        <f>IF(OR(Projektplan!$G29="",Projektplan!$H29=""),"",IF(AND(Projektplan!$K29="Ja",TEXT(Projektplan!$H29,"yyyymm")=TEXT(H$5,"yyyymm")),"◆",IF(AND(EOMONTH(H$5,0)&gt;=Projektplan!$G29,H$5&lt;=Projektplan!$H29),"■","")))</f>
        <v/>
      </c>
      <c r="I24" s="22" t="str">
        <f>IF(OR(Projektplan!$G29="",Projektplan!$H29=""),"",IF(AND(Projektplan!$K29="Ja",TEXT(Projektplan!$H29,"yyyymm")=TEXT(I$5,"yyyymm")),"◆",IF(AND(EOMONTH(I$5,0)&gt;=Projektplan!$G29,I$5&lt;=Projektplan!$H29),"■","")))</f>
        <v/>
      </c>
      <c r="J24" s="22" t="str">
        <f>IF(OR(Projektplan!$G29="",Projektplan!$H29=""),"",IF(AND(Projektplan!$K29="Ja",TEXT(Projektplan!$H29,"yyyymm")=TEXT(J$5,"yyyymm")),"◆",IF(AND(EOMONTH(J$5,0)&gt;=Projektplan!$G29,J$5&lt;=Projektplan!$H29),"■","")))</f>
        <v/>
      </c>
      <c r="K24" s="22" t="str">
        <f>IF(OR(Projektplan!$G29="",Projektplan!$H29=""),"",IF(AND(Projektplan!$K29="Ja",TEXT(Projektplan!$H29,"yyyymm")=TEXT(K$5,"yyyymm")),"◆",IF(AND(EOMONTH(K$5,0)&gt;=Projektplan!$G29,K$5&lt;=Projektplan!$H29),"■","")))</f>
        <v/>
      </c>
      <c r="L24" s="22" t="str">
        <f>IF(OR(Projektplan!$G29="",Projektplan!$H29=""),"",IF(AND(Projektplan!$K29="Ja",TEXT(Projektplan!$H29,"yyyymm")=TEXT(L$5,"yyyymm")),"◆",IF(AND(EOMONTH(L$5,0)&gt;=Projektplan!$G29,L$5&lt;=Projektplan!$H29),"■","")))</f>
        <v/>
      </c>
      <c r="M24" s="22" t="str">
        <f>IF(OR(Projektplan!$G29="",Projektplan!$H29=""),"",IF(AND(Projektplan!$K29="Ja",TEXT(Projektplan!$H29,"yyyymm")=TEXT(M$5,"yyyymm")),"◆",IF(AND(EOMONTH(M$5,0)&gt;=Projektplan!$G29,M$5&lt;=Projektplan!$H29),"■","")))</f>
        <v/>
      </c>
      <c r="N24" s="22" t="str">
        <f>IF(OR(Projektplan!$G29="",Projektplan!$H29=""),"",IF(AND(Projektplan!$K29="Ja",TEXT(Projektplan!$H29,"yyyymm")=TEXT(N$5,"yyyymm")),"◆",IF(AND(EOMONTH(N$5,0)&gt;=Projektplan!$G29,N$5&lt;=Projektplan!$H29),"■","")))</f>
        <v/>
      </c>
      <c r="O24" s="22" t="str">
        <f>IF(OR(Projektplan!$G29="",Projektplan!$H29=""),"",IF(AND(Projektplan!$K29="Ja",TEXT(Projektplan!$H29,"yyyymm")=TEXT(O$5,"yyyymm")),"◆",IF(AND(EOMONTH(O$5,0)&gt;=Projektplan!$G29,O$5&lt;=Projektplan!$H29),"■","")))</f>
        <v/>
      </c>
      <c r="P24" s="22" t="str">
        <f>IF(OR(Projektplan!$G29="",Projektplan!$H29=""),"",IF(AND(Projektplan!$K29="Ja",TEXT(Projektplan!$H29,"yyyymm")=TEXT(P$5,"yyyymm")),"◆",IF(AND(EOMONTH(P$5,0)&gt;=Projektplan!$G29,P$5&lt;=Projektplan!$H29),"■","")))</f>
        <v/>
      </c>
    </row>
    <row r="25" spans="1:16" x14ac:dyDescent="0.3">
      <c r="A25" s="19" t="str">
        <f>IF(Projektplan!C30="","",Projektplan!A30)</f>
        <v/>
      </c>
      <c r="B25" s="20" t="str">
        <f>IF(Projektplan!C30="","",Projektplan!C30)</f>
        <v/>
      </c>
      <c r="C25" s="19" t="str">
        <f>IF(Projektplan!C30="","",Projektplan!D30)</f>
        <v/>
      </c>
      <c r="D25" s="21" t="str">
        <f>IF(Projektplan!C30="","",Projektplan!F30)</f>
        <v/>
      </c>
      <c r="E25" s="22" t="str">
        <f>IF(OR(Projektplan!$G30="",Projektplan!$H30=""),"",IF(AND(Projektplan!$K30="Ja",TEXT(Projektplan!$H30,"yyyymm")=TEXT(E$5,"yyyymm")),"◆",IF(AND(EOMONTH(E$5,0)&gt;=Projektplan!$G30,E$5&lt;=Projektplan!$H30),"■","")))</f>
        <v/>
      </c>
      <c r="F25" s="22" t="str">
        <f>IF(OR(Projektplan!$G30="",Projektplan!$H30=""),"",IF(AND(Projektplan!$K30="Ja",TEXT(Projektplan!$H30,"yyyymm")=TEXT(F$5,"yyyymm")),"◆",IF(AND(EOMONTH(F$5,0)&gt;=Projektplan!$G30,F$5&lt;=Projektplan!$H30),"■","")))</f>
        <v/>
      </c>
      <c r="G25" s="22" t="str">
        <f>IF(OR(Projektplan!$G30="",Projektplan!$H30=""),"",IF(AND(Projektplan!$K30="Ja",TEXT(Projektplan!$H30,"yyyymm")=TEXT(G$5,"yyyymm")),"◆",IF(AND(EOMONTH(G$5,0)&gt;=Projektplan!$G30,G$5&lt;=Projektplan!$H30),"■","")))</f>
        <v/>
      </c>
      <c r="H25" s="22" t="str">
        <f>IF(OR(Projektplan!$G30="",Projektplan!$H30=""),"",IF(AND(Projektplan!$K30="Ja",TEXT(Projektplan!$H30,"yyyymm")=TEXT(H$5,"yyyymm")),"◆",IF(AND(EOMONTH(H$5,0)&gt;=Projektplan!$G30,H$5&lt;=Projektplan!$H30),"■","")))</f>
        <v/>
      </c>
      <c r="I25" s="22" t="str">
        <f>IF(OR(Projektplan!$G30="",Projektplan!$H30=""),"",IF(AND(Projektplan!$K30="Ja",TEXT(Projektplan!$H30,"yyyymm")=TEXT(I$5,"yyyymm")),"◆",IF(AND(EOMONTH(I$5,0)&gt;=Projektplan!$G30,I$5&lt;=Projektplan!$H30),"■","")))</f>
        <v/>
      </c>
      <c r="J25" s="22" t="str">
        <f>IF(OR(Projektplan!$G30="",Projektplan!$H30=""),"",IF(AND(Projektplan!$K30="Ja",TEXT(Projektplan!$H30,"yyyymm")=TEXT(J$5,"yyyymm")),"◆",IF(AND(EOMONTH(J$5,0)&gt;=Projektplan!$G30,J$5&lt;=Projektplan!$H30),"■","")))</f>
        <v/>
      </c>
      <c r="K25" s="22" t="str">
        <f>IF(OR(Projektplan!$G30="",Projektplan!$H30=""),"",IF(AND(Projektplan!$K30="Ja",TEXT(Projektplan!$H30,"yyyymm")=TEXT(K$5,"yyyymm")),"◆",IF(AND(EOMONTH(K$5,0)&gt;=Projektplan!$G30,K$5&lt;=Projektplan!$H30),"■","")))</f>
        <v/>
      </c>
      <c r="L25" s="22" t="str">
        <f>IF(OR(Projektplan!$G30="",Projektplan!$H30=""),"",IF(AND(Projektplan!$K30="Ja",TEXT(Projektplan!$H30,"yyyymm")=TEXT(L$5,"yyyymm")),"◆",IF(AND(EOMONTH(L$5,0)&gt;=Projektplan!$G30,L$5&lt;=Projektplan!$H30),"■","")))</f>
        <v/>
      </c>
      <c r="M25" s="22" t="str">
        <f>IF(OR(Projektplan!$G30="",Projektplan!$H30=""),"",IF(AND(Projektplan!$K30="Ja",TEXT(Projektplan!$H30,"yyyymm")=TEXT(M$5,"yyyymm")),"◆",IF(AND(EOMONTH(M$5,0)&gt;=Projektplan!$G30,M$5&lt;=Projektplan!$H30),"■","")))</f>
        <v/>
      </c>
      <c r="N25" s="22" t="str">
        <f>IF(OR(Projektplan!$G30="",Projektplan!$H30=""),"",IF(AND(Projektplan!$K30="Ja",TEXT(Projektplan!$H30,"yyyymm")=TEXT(N$5,"yyyymm")),"◆",IF(AND(EOMONTH(N$5,0)&gt;=Projektplan!$G30,N$5&lt;=Projektplan!$H30),"■","")))</f>
        <v/>
      </c>
      <c r="O25" s="22" t="str">
        <f>IF(OR(Projektplan!$G30="",Projektplan!$H30=""),"",IF(AND(Projektplan!$K30="Ja",TEXT(Projektplan!$H30,"yyyymm")=TEXT(O$5,"yyyymm")),"◆",IF(AND(EOMONTH(O$5,0)&gt;=Projektplan!$G30,O$5&lt;=Projektplan!$H30),"■","")))</f>
        <v/>
      </c>
      <c r="P25" s="22" t="str">
        <f>IF(OR(Projektplan!$G30="",Projektplan!$H30=""),"",IF(AND(Projektplan!$K30="Ja",TEXT(Projektplan!$H30,"yyyymm")=TEXT(P$5,"yyyymm")),"◆",IF(AND(EOMONTH(P$5,0)&gt;=Projektplan!$G30,P$5&lt;=Projektplan!$H30),"■","")))</f>
        <v/>
      </c>
    </row>
    <row r="26" spans="1:16" x14ac:dyDescent="0.3">
      <c r="A26" s="19" t="str">
        <f>IF(Projektplan!C31="","",Projektplan!A31)</f>
        <v/>
      </c>
      <c r="B26" s="20" t="str">
        <f>IF(Projektplan!C31="","",Projektplan!C31)</f>
        <v/>
      </c>
      <c r="C26" s="19" t="str">
        <f>IF(Projektplan!C31="","",Projektplan!D31)</f>
        <v/>
      </c>
      <c r="D26" s="21" t="str">
        <f>IF(Projektplan!C31="","",Projektplan!F31)</f>
        <v/>
      </c>
      <c r="E26" s="22" t="str">
        <f>IF(OR(Projektplan!$G31="",Projektplan!$H31=""),"",IF(AND(Projektplan!$K31="Ja",TEXT(Projektplan!$H31,"yyyymm")=TEXT(E$5,"yyyymm")),"◆",IF(AND(EOMONTH(E$5,0)&gt;=Projektplan!$G31,E$5&lt;=Projektplan!$H31),"■","")))</f>
        <v/>
      </c>
      <c r="F26" s="22" t="str">
        <f>IF(OR(Projektplan!$G31="",Projektplan!$H31=""),"",IF(AND(Projektplan!$K31="Ja",TEXT(Projektplan!$H31,"yyyymm")=TEXT(F$5,"yyyymm")),"◆",IF(AND(EOMONTH(F$5,0)&gt;=Projektplan!$G31,F$5&lt;=Projektplan!$H31),"■","")))</f>
        <v/>
      </c>
      <c r="G26" s="22" t="str">
        <f>IF(OR(Projektplan!$G31="",Projektplan!$H31=""),"",IF(AND(Projektplan!$K31="Ja",TEXT(Projektplan!$H31,"yyyymm")=TEXT(G$5,"yyyymm")),"◆",IF(AND(EOMONTH(G$5,0)&gt;=Projektplan!$G31,G$5&lt;=Projektplan!$H31),"■","")))</f>
        <v/>
      </c>
      <c r="H26" s="22" t="str">
        <f>IF(OR(Projektplan!$G31="",Projektplan!$H31=""),"",IF(AND(Projektplan!$K31="Ja",TEXT(Projektplan!$H31,"yyyymm")=TEXT(H$5,"yyyymm")),"◆",IF(AND(EOMONTH(H$5,0)&gt;=Projektplan!$G31,H$5&lt;=Projektplan!$H31),"■","")))</f>
        <v/>
      </c>
      <c r="I26" s="22" t="str">
        <f>IF(OR(Projektplan!$G31="",Projektplan!$H31=""),"",IF(AND(Projektplan!$K31="Ja",TEXT(Projektplan!$H31,"yyyymm")=TEXT(I$5,"yyyymm")),"◆",IF(AND(EOMONTH(I$5,0)&gt;=Projektplan!$G31,I$5&lt;=Projektplan!$H31),"■","")))</f>
        <v/>
      </c>
      <c r="J26" s="22" t="str">
        <f>IF(OR(Projektplan!$G31="",Projektplan!$H31=""),"",IF(AND(Projektplan!$K31="Ja",TEXT(Projektplan!$H31,"yyyymm")=TEXT(J$5,"yyyymm")),"◆",IF(AND(EOMONTH(J$5,0)&gt;=Projektplan!$G31,J$5&lt;=Projektplan!$H31),"■","")))</f>
        <v/>
      </c>
      <c r="K26" s="22" t="str">
        <f>IF(OR(Projektplan!$G31="",Projektplan!$H31=""),"",IF(AND(Projektplan!$K31="Ja",TEXT(Projektplan!$H31,"yyyymm")=TEXT(K$5,"yyyymm")),"◆",IF(AND(EOMONTH(K$5,0)&gt;=Projektplan!$G31,K$5&lt;=Projektplan!$H31),"■","")))</f>
        <v/>
      </c>
      <c r="L26" s="22" t="str">
        <f>IF(OR(Projektplan!$G31="",Projektplan!$H31=""),"",IF(AND(Projektplan!$K31="Ja",TEXT(Projektplan!$H31,"yyyymm")=TEXT(L$5,"yyyymm")),"◆",IF(AND(EOMONTH(L$5,0)&gt;=Projektplan!$G31,L$5&lt;=Projektplan!$H31),"■","")))</f>
        <v/>
      </c>
      <c r="M26" s="22" t="str">
        <f>IF(OR(Projektplan!$G31="",Projektplan!$H31=""),"",IF(AND(Projektplan!$K31="Ja",TEXT(Projektplan!$H31,"yyyymm")=TEXT(M$5,"yyyymm")),"◆",IF(AND(EOMONTH(M$5,0)&gt;=Projektplan!$G31,M$5&lt;=Projektplan!$H31),"■","")))</f>
        <v/>
      </c>
      <c r="N26" s="22" t="str">
        <f>IF(OR(Projektplan!$G31="",Projektplan!$H31=""),"",IF(AND(Projektplan!$K31="Ja",TEXT(Projektplan!$H31,"yyyymm")=TEXT(N$5,"yyyymm")),"◆",IF(AND(EOMONTH(N$5,0)&gt;=Projektplan!$G31,N$5&lt;=Projektplan!$H31),"■","")))</f>
        <v/>
      </c>
      <c r="O26" s="22" t="str">
        <f>IF(OR(Projektplan!$G31="",Projektplan!$H31=""),"",IF(AND(Projektplan!$K31="Ja",TEXT(Projektplan!$H31,"yyyymm")=TEXT(O$5,"yyyymm")),"◆",IF(AND(EOMONTH(O$5,0)&gt;=Projektplan!$G31,O$5&lt;=Projektplan!$H31),"■","")))</f>
        <v/>
      </c>
      <c r="P26" s="22" t="str">
        <f>IF(OR(Projektplan!$G31="",Projektplan!$H31=""),"",IF(AND(Projektplan!$K31="Ja",TEXT(Projektplan!$H31,"yyyymm")=TEXT(P$5,"yyyymm")),"◆",IF(AND(EOMONTH(P$5,0)&gt;=Projektplan!$G31,P$5&lt;=Projektplan!$H31),"■","")))</f>
        <v/>
      </c>
    </row>
    <row r="28" spans="1:16" x14ac:dyDescent="0.3">
      <c r="A28" s="29" t="s">
        <v>104</v>
      </c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5"/>
    </row>
  </sheetData>
  <mergeCells count="4">
    <mergeCell ref="C4:P4"/>
    <mergeCell ref="A1:P1"/>
    <mergeCell ref="A28:P28"/>
    <mergeCell ref="A3:D3"/>
  </mergeCells>
  <conditionalFormatting sqref="D7:D26">
    <cfRule type="expression" dxfId="5" priority="3">
      <formula>D7="Nicht gestartet"</formula>
    </cfRule>
    <cfRule type="expression" dxfId="4" priority="4">
      <formula>D7="In Arbeit"</formula>
    </cfRule>
    <cfRule type="expression" dxfId="3" priority="5">
      <formula>D7="Blockiert"</formula>
    </cfRule>
    <cfRule type="expression" dxfId="2" priority="6">
      <formula>D7="Abgeschlossen"</formula>
    </cfRule>
  </conditionalFormatting>
  <conditionalFormatting sqref="E7:P26">
    <cfRule type="expression" dxfId="1" priority="1">
      <formula>E7="■"</formula>
    </cfRule>
    <cfRule type="expression" dxfId="0" priority="2">
      <formula>E7="◆"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5"/>
  <sheetViews>
    <sheetView workbookViewId="0"/>
  </sheetViews>
  <sheetFormatPr baseColWidth="10" defaultColWidth="8.88671875" defaultRowHeight="14.4" x14ac:dyDescent="0.3"/>
  <sheetData>
    <row r="1" spans="1:3" x14ac:dyDescent="0.3">
      <c r="A1" t="s">
        <v>28</v>
      </c>
      <c r="B1" t="s">
        <v>27</v>
      </c>
      <c r="C1" t="s">
        <v>105</v>
      </c>
    </row>
    <row r="2" spans="1:3" x14ac:dyDescent="0.3">
      <c r="A2" t="s">
        <v>59</v>
      </c>
      <c r="B2" t="s">
        <v>106</v>
      </c>
      <c r="C2" t="s">
        <v>41</v>
      </c>
    </row>
    <row r="3" spans="1:3" x14ac:dyDescent="0.3">
      <c r="A3" t="s">
        <v>14</v>
      </c>
      <c r="B3" t="s">
        <v>64</v>
      </c>
      <c r="C3" t="s">
        <v>50</v>
      </c>
    </row>
    <row r="4" spans="1:3" x14ac:dyDescent="0.3">
      <c r="A4" t="s">
        <v>11</v>
      </c>
      <c r="B4" t="s">
        <v>40</v>
      </c>
    </row>
    <row r="5" spans="1:3" x14ac:dyDescent="0.3">
      <c r="A5" t="s">
        <v>10</v>
      </c>
      <c r="B5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Projektplan</vt:lpstr>
      <vt:lpstr>Anleitung</vt:lpstr>
      <vt:lpstr>Roadmap</vt:lpstr>
      <vt:lpstr>Listen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2026-04-15T10:02:30Z</dcterms:modified>
</cp:coreProperties>
</file>