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Projecktplan\"/>
    </mc:Choice>
  </mc:AlternateContent>
  <xr:revisionPtr revIDLastSave="0" documentId="13_ncr:1_{A5243CDF-AC1F-45DA-B528-5E8C5E5537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jektplan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9" i="1" l="1"/>
  <c r="F19" i="1"/>
  <c r="G18" i="1"/>
  <c r="F18" i="1"/>
  <c r="G17" i="1"/>
  <c r="F17" i="1"/>
  <c r="G16" i="1"/>
  <c r="F16" i="1"/>
  <c r="G15" i="1"/>
  <c r="F15" i="1"/>
  <c r="G14" i="1"/>
  <c r="F14" i="1"/>
  <c r="G13" i="1"/>
  <c r="F13" i="1"/>
  <c r="G12" i="1"/>
  <c r="F12" i="1"/>
  <c r="G11" i="1"/>
  <c r="F11" i="1"/>
  <c r="G10" i="1"/>
  <c r="F10" i="1"/>
  <c r="G9" i="1"/>
  <c r="F9" i="1"/>
  <c r="G8" i="1"/>
  <c r="F8" i="1"/>
  <c r="M6" i="1"/>
  <c r="L7" i="1" s="1"/>
  <c r="M7" i="1" s="1"/>
  <c r="N7" i="1" s="1"/>
  <c r="O7" i="1" s="1"/>
  <c r="P7" i="1" s="1"/>
  <c r="Q7" i="1" s="1"/>
  <c r="R7" i="1" s="1"/>
  <c r="S7" i="1" s="1"/>
  <c r="T7" i="1" s="1"/>
  <c r="U7" i="1" s="1"/>
  <c r="V7" i="1" s="1"/>
  <c r="W7" i="1" s="1"/>
  <c r="X7" i="1" s="1"/>
  <c r="Y7" i="1" s="1"/>
  <c r="Z7" i="1" s="1"/>
  <c r="AA7" i="1" s="1"/>
  <c r="AB7" i="1" s="1"/>
  <c r="AC7" i="1" s="1"/>
  <c r="AD7" i="1" s="1"/>
  <c r="AE7" i="1" s="1"/>
  <c r="AF7" i="1" s="1"/>
  <c r="AG7" i="1" s="1"/>
  <c r="AH7" i="1" s="1"/>
  <c r="AI7" i="1" s="1"/>
  <c r="AJ7" i="1" s="1"/>
  <c r="AK7" i="1" s="1"/>
  <c r="D5" i="1"/>
</calcChain>
</file>

<file path=xl/sharedStrings.xml><?xml version="1.0" encoding="utf-8"?>
<sst xmlns="http://schemas.openxmlformats.org/spreadsheetml/2006/main" count="67" uniqueCount="54">
  <si>
    <t>Projektplan</t>
  </si>
  <si>
    <t>Projektname</t>
  </si>
  <si>
    <t>Website-Relaunch 2026</t>
  </si>
  <si>
    <t>Projektleiter</t>
  </si>
  <si>
    <t>Sergio (Beispiel)</t>
  </si>
  <si>
    <t>Projektstart</t>
  </si>
  <si>
    <t>Projektende</t>
  </si>
  <si>
    <t>Timeline start</t>
  </si>
  <si>
    <t>ID</t>
  </si>
  <si>
    <t>Aufgabe</t>
  </si>
  <si>
    <t>Verantwortlich</t>
  </si>
  <si>
    <t>Start</t>
  </si>
  <si>
    <t>Ende</t>
  </si>
  <si>
    <t>Dauer (Tage)</t>
  </si>
  <si>
    <t>Deadline</t>
  </si>
  <si>
    <t>Status</t>
  </si>
  <si>
    <t>Fortschritt %</t>
  </si>
  <si>
    <t>Kommentar</t>
  </si>
  <si>
    <t>Gantt</t>
  </si>
  <si>
    <t>Projekt-Kickoff &amp; Ziele definieren</t>
  </si>
  <si>
    <t>Projektleitung</t>
  </si>
  <si>
    <t>In Arbeit</t>
  </si>
  <si>
    <t>Kickoff-Meeting, Zielbild, Scope</t>
  </si>
  <si>
    <t>Stakeholder-Interviews</t>
  </si>
  <si>
    <t>PMO</t>
  </si>
  <si>
    <t>Offen</t>
  </si>
  <si>
    <t>Input von Marketing, Vertrieb, Support</t>
  </si>
  <si>
    <t>Anforderungen dokumentieren</t>
  </si>
  <si>
    <t>Business Analyst</t>
  </si>
  <si>
    <t>User Stories, Akzeptanzkriterien</t>
  </si>
  <si>
    <t>Informationsarchitektur (IA)</t>
  </si>
  <si>
    <t>UX</t>
  </si>
  <si>
    <t>Sitemap, Navigation</t>
  </si>
  <si>
    <t>Wireframes erstellen</t>
  </si>
  <si>
    <t>Startseite + Kernseiten</t>
  </si>
  <si>
    <t>UI-Design (High-Fidelity)</t>
  </si>
  <si>
    <t>Design</t>
  </si>
  <si>
    <t>Designsystem anwenden</t>
  </si>
  <si>
    <t>Technisches Setup (Repo, CI)</t>
  </si>
  <si>
    <t>Entwicklung</t>
  </si>
  <si>
    <t>Basis-Setup, Linting, Build</t>
  </si>
  <si>
    <t>Frontend-Implementierung</t>
  </si>
  <si>
    <t>Komponenten, Seiten, Routing</t>
  </si>
  <si>
    <t>Content-Migration</t>
  </si>
  <si>
    <t>Content</t>
  </si>
  <si>
    <t>Texte, Bilder, SEO-Meta</t>
  </si>
  <si>
    <t>QA &amp; Bugfixing</t>
  </si>
  <si>
    <t>QA</t>
  </si>
  <si>
    <t>Testfälle, Regression</t>
  </si>
  <si>
    <t>Go-Live Vorbereitung</t>
  </si>
  <si>
    <t>DevOps</t>
  </si>
  <si>
    <t>Deployment-Plan, Rollback</t>
  </si>
  <si>
    <t>Go-Live</t>
  </si>
  <si>
    <t>Launch + Monitoring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</si>
</sst>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5" formatCode="dd\.mm\.yyyy"/>
    <numFmt numFmtId="166" formatCode="dd\.mm"/>
  </numFmts>
  <fonts count="5" x14ac:knownFonts="1">
    <font>
      <sz val="11"/>
      <color theme="1"/>
      <name val="Calibri"/>
      <family val="2"/>
      <scheme val="minor"/>
    </font>
    <font>
      <b/>
      <sz val="16"/>
      <color rgb="FF1F415A"/>
      <name val="Calibri"/>
      <family val="2"/>
    </font>
    <font>
      <b/>
      <sz val="11"/>
      <color rgb="FF1F415A"/>
      <name val="Calibri"/>
      <family val="2"/>
    </font>
    <font>
      <b/>
      <sz val="12"/>
      <color rgb="FFFFFFFF"/>
      <name val="Calibri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2F4F5"/>
      </patternFill>
    </fill>
    <fill>
      <patternFill patternType="solid">
        <fgColor rgb="FF00484E"/>
      </patternFill>
    </fill>
    <fill>
      <patternFill patternType="solid">
        <fgColor rgb="FF1F415A"/>
      </patternFill>
    </fill>
  </fills>
  <borders count="5">
    <border>
      <left/>
      <right/>
      <top/>
      <bottom/>
      <diagonal/>
    </border>
    <border>
      <left style="thin">
        <color rgb="FF1F415A"/>
      </left>
      <right style="thin">
        <color rgb="FF1F415A"/>
      </right>
      <top style="thin">
        <color rgb="FF1F415A"/>
      </top>
      <bottom style="thin">
        <color rgb="FF1F415A"/>
      </bottom>
      <diagonal/>
    </border>
    <border>
      <left style="thin">
        <color rgb="FFD0D7DE"/>
      </left>
      <right style="thin">
        <color rgb="FFD0D7DE"/>
      </right>
      <top style="thin">
        <color rgb="FFD0D7DE"/>
      </top>
      <bottom style="thin">
        <color rgb="FFD0D7DE"/>
      </bottom>
      <diagonal/>
    </border>
    <border>
      <left style="thin">
        <color rgb="FF1F415A"/>
      </left>
      <right/>
      <top/>
      <bottom style="thin">
        <color rgb="FF1F415A"/>
      </bottom>
      <diagonal/>
    </border>
    <border>
      <left/>
      <right/>
      <top/>
      <bottom style="thin">
        <color rgb="FF1F415A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0" fillId="2" borderId="1" xfId="0" applyFill="1" applyBorder="1" applyAlignment="1">
      <alignment vertical="center"/>
    </xf>
    <xf numFmtId="165" fontId="0" fillId="2" borderId="1" xfId="0" applyNumberFormat="1" applyFill="1" applyBorder="1" applyAlignment="1">
      <alignment vertical="center"/>
    </xf>
    <xf numFmtId="0" fontId="2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/>
    </xf>
    <xf numFmtId="166" fontId="3" fillId="3" borderId="1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vertical="top" wrapText="1"/>
    </xf>
    <xf numFmtId="165" fontId="4" fillId="0" borderId="2" xfId="0" applyNumberFormat="1" applyFont="1" applyBorder="1" applyAlignment="1">
      <alignment horizontal="center" vertical="center"/>
    </xf>
    <xf numFmtId="1" fontId="4" fillId="0" borderId="2" xfId="0" applyNumberFormat="1" applyFont="1" applyBorder="1" applyAlignment="1">
      <alignment vertical="top" wrapText="1"/>
    </xf>
    <xf numFmtId="165" fontId="4" fillId="0" borderId="2" xfId="0" applyNumberFormat="1" applyFont="1" applyBorder="1" applyAlignment="1">
      <alignment vertical="top" wrapText="1"/>
    </xf>
    <xf numFmtId="1" fontId="4" fillId="0" borderId="2" xfId="0" applyNumberFormat="1" applyFont="1" applyBorder="1" applyAlignment="1">
      <alignment horizontal="center" vertical="center"/>
    </xf>
    <xf numFmtId="165" fontId="0" fillId="2" borderId="3" xfId="0" applyNumberFormat="1" applyFill="1" applyBorder="1" applyAlignment="1">
      <alignment horizontal="center"/>
    </xf>
    <xf numFmtId="165" fontId="0" fillId="2" borderId="4" xfId="0" applyNumberFormat="1" applyFill="1" applyBorder="1" applyAlignment="1">
      <alignment horizontal="center"/>
    </xf>
  </cellXfs>
  <cellStyles count="1">
    <cellStyle name="Normal" xfId="0" builtinId="0"/>
  </cellStyles>
  <dxfs count="7">
    <dxf>
      <fill>
        <patternFill patternType="solid">
          <fgColor rgb="FF7FB28C"/>
        </patternFill>
      </fill>
    </dxf>
    <dxf>
      <fill>
        <patternFill patternType="solid">
          <fgColor rgb="FFA9C3D8"/>
        </patternFill>
      </fill>
    </dxf>
    <dxf>
      <fill>
        <patternFill patternType="solid">
          <fgColor rgb="FFD1E7DD"/>
        </patternFill>
      </fill>
    </dxf>
    <dxf>
      <fill>
        <patternFill patternType="solid">
          <fgColor rgb="FFF8D7DA"/>
        </patternFill>
      </fill>
    </dxf>
    <dxf>
      <fill>
        <patternFill patternType="solid">
          <fgColor rgb="FFDCE7F1"/>
        </patternFill>
      </fill>
    </dxf>
    <dxf>
      <fill>
        <patternFill patternType="solid">
          <fgColor rgb="FFE9EEF2"/>
        </patternFill>
      </fill>
    </dxf>
    <dxf>
      <fill>
        <patternFill patternType="solid">
          <fgColor rgb="FFFFF3CD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ProjektTabelle" displayName="ProjektTabelle" ref="A7:J19">
  <autoFilter ref="A7:J19" xr:uid="{00000000-0009-0000-0100-000001000000}"/>
  <tableColumns count="10">
    <tableColumn id="1" xr3:uid="{00000000-0010-0000-0000-000001000000}" name="ID"/>
    <tableColumn id="2" xr3:uid="{00000000-0010-0000-0000-000002000000}" name="Aufgabe"/>
    <tableColumn id="3" xr3:uid="{00000000-0010-0000-0000-000003000000}" name="Verantwortlich"/>
    <tableColumn id="4" xr3:uid="{00000000-0010-0000-0000-000004000000}" name="Start"/>
    <tableColumn id="5" xr3:uid="{00000000-0010-0000-0000-000005000000}" name="Ende"/>
    <tableColumn id="6" xr3:uid="{00000000-0010-0000-0000-000006000000}" name="Dauer (Tage)"/>
    <tableColumn id="7" xr3:uid="{00000000-0010-0000-0000-000007000000}" name="Deadline"/>
    <tableColumn id="8" xr3:uid="{00000000-0010-0000-0000-000008000000}" name="Status"/>
    <tableColumn id="9" xr3:uid="{00000000-0010-0000-0000-000009000000}" name="Fortschritt %"/>
    <tableColumn id="10" xr3:uid="{00000000-0010-0000-0000-00000A000000}" name="Kommentar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19"/>
  <sheetViews>
    <sheetView tabSelected="1" workbookViewId="0">
      <pane xSplit="11" ySplit="7" topLeftCell="L8" activePane="bottomRight" state="frozen"/>
      <selection pane="topRight"/>
      <selection pane="bottomLeft"/>
      <selection pane="bottomRight" activeCell="U39" sqref="U39"/>
    </sheetView>
  </sheetViews>
  <sheetFormatPr baseColWidth="10" defaultColWidth="9.140625" defaultRowHeight="15" x14ac:dyDescent="0.25"/>
  <cols>
    <col min="1" max="1" width="15.42578125" bestFit="1" customWidth="1"/>
    <col min="2" max="2" width="34" customWidth="1"/>
    <col min="3" max="3" width="18" customWidth="1"/>
    <col min="4" max="7" width="12" customWidth="1"/>
    <col min="8" max="9" width="14" customWidth="1"/>
    <col min="10" max="10" width="30" customWidth="1"/>
    <col min="11" max="11" width="8" customWidth="1"/>
    <col min="12" max="37" width="6" customWidth="1"/>
  </cols>
  <sheetData>
    <row r="1" spans="1:37" ht="21.95" customHeight="1" x14ac:dyDescent="0.35">
      <c r="A1" s="1" t="s">
        <v>0</v>
      </c>
    </row>
    <row r="3" spans="1:37" x14ac:dyDescent="0.25">
      <c r="A3" s="2" t="s">
        <v>1</v>
      </c>
      <c r="B3" s="3" t="s">
        <v>2</v>
      </c>
    </row>
    <row r="4" spans="1:37" x14ac:dyDescent="0.25">
      <c r="A4" s="2" t="s">
        <v>3</v>
      </c>
      <c r="B4" s="3" t="s">
        <v>4</v>
      </c>
    </row>
    <row r="5" spans="1:37" x14ac:dyDescent="0.25">
      <c r="A5" s="2" t="s">
        <v>5</v>
      </c>
      <c r="B5" s="4">
        <v>46083</v>
      </c>
      <c r="C5" s="2" t="s">
        <v>6</v>
      </c>
      <c r="D5" s="4">
        <f>IF(COUNTA(E8:E19)=0,"",MAX(E8:E19))</f>
        <v>46185</v>
      </c>
    </row>
    <row r="6" spans="1:37" x14ac:dyDescent="0.25">
      <c r="L6" s="5" t="s">
        <v>7</v>
      </c>
      <c r="M6" s="15">
        <f>IF($B$5="","",$B$5)</f>
        <v>46083</v>
      </c>
      <c r="N6" s="16"/>
    </row>
    <row r="7" spans="1:37" ht="24" customHeight="1" x14ac:dyDescent="0.25">
      <c r="A7" s="6" t="s">
        <v>8</v>
      </c>
      <c r="B7" s="6" t="s">
        <v>9</v>
      </c>
      <c r="C7" s="6" t="s">
        <v>10</v>
      </c>
      <c r="D7" s="6" t="s">
        <v>11</v>
      </c>
      <c r="E7" s="6" t="s">
        <v>12</v>
      </c>
      <c r="F7" s="6" t="s">
        <v>13</v>
      </c>
      <c r="G7" s="6" t="s">
        <v>14</v>
      </c>
      <c r="H7" s="6" t="s">
        <v>15</v>
      </c>
      <c r="I7" s="6" t="s">
        <v>16</v>
      </c>
      <c r="J7" s="6" t="s">
        <v>17</v>
      </c>
      <c r="K7" s="7" t="s">
        <v>18</v>
      </c>
      <c r="L7" s="8">
        <f>IF($M$6="","",$M$6)</f>
        <v>46083</v>
      </c>
      <c r="M7" s="8">
        <f t="shared" ref="M7:AK7" si="0">IF(L7="","",L7+7)</f>
        <v>46090</v>
      </c>
      <c r="N7" s="8">
        <f t="shared" si="0"/>
        <v>46097</v>
      </c>
      <c r="O7" s="8">
        <f t="shared" si="0"/>
        <v>46104</v>
      </c>
      <c r="P7" s="8">
        <f t="shared" si="0"/>
        <v>46111</v>
      </c>
      <c r="Q7" s="8">
        <f t="shared" si="0"/>
        <v>46118</v>
      </c>
      <c r="R7" s="8">
        <f t="shared" si="0"/>
        <v>46125</v>
      </c>
      <c r="S7" s="8">
        <f t="shared" si="0"/>
        <v>46132</v>
      </c>
      <c r="T7" s="8">
        <f t="shared" si="0"/>
        <v>46139</v>
      </c>
      <c r="U7" s="8">
        <f t="shared" si="0"/>
        <v>46146</v>
      </c>
      <c r="V7" s="8">
        <f t="shared" si="0"/>
        <v>46153</v>
      </c>
      <c r="W7" s="8">
        <f t="shared" si="0"/>
        <v>46160</v>
      </c>
      <c r="X7" s="8">
        <f t="shared" si="0"/>
        <v>46167</v>
      </c>
      <c r="Y7" s="8">
        <f t="shared" si="0"/>
        <v>46174</v>
      </c>
      <c r="Z7" s="8">
        <f t="shared" si="0"/>
        <v>46181</v>
      </c>
      <c r="AA7" s="8">
        <f t="shared" si="0"/>
        <v>46188</v>
      </c>
      <c r="AB7" s="8">
        <f t="shared" si="0"/>
        <v>46195</v>
      </c>
      <c r="AC7" s="8">
        <f t="shared" si="0"/>
        <v>46202</v>
      </c>
      <c r="AD7" s="8">
        <f t="shared" si="0"/>
        <v>46209</v>
      </c>
      <c r="AE7" s="8">
        <f t="shared" si="0"/>
        <v>46216</v>
      </c>
      <c r="AF7" s="8">
        <f t="shared" si="0"/>
        <v>46223</v>
      </c>
      <c r="AG7" s="8">
        <f t="shared" si="0"/>
        <v>46230</v>
      </c>
      <c r="AH7" s="8">
        <f t="shared" si="0"/>
        <v>46237</v>
      </c>
      <c r="AI7" s="8">
        <f t="shared" si="0"/>
        <v>46244</v>
      </c>
      <c r="AJ7" s="8">
        <f t="shared" si="0"/>
        <v>46251</v>
      </c>
      <c r="AK7" s="8">
        <f t="shared" si="0"/>
        <v>46258</v>
      </c>
    </row>
    <row r="8" spans="1:37" x14ac:dyDescent="0.25">
      <c r="A8" s="9">
        <v>1</v>
      </c>
      <c r="B8" s="10" t="s">
        <v>19</v>
      </c>
      <c r="C8" s="10" t="s">
        <v>20</v>
      </c>
      <c r="D8" s="11">
        <v>46083</v>
      </c>
      <c r="E8" s="11">
        <v>46084</v>
      </c>
      <c r="F8" s="12">
        <f t="shared" ref="F8:F19" si="1">IF(OR(D8="",E8=""),"",E8-D8+1)</f>
        <v>2</v>
      </c>
      <c r="G8" s="13">
        <f t="shared" ref="G8:G19" si="2">IF(E8="","",E8)</f>
        <v>46084</v>
      </c>
      <c r="H8" s="9" t="s">
        <v>21</v>
      </c>
      <c r="I8" s="14">
        <v>30</v>
      </c>
      <c r="J8" s="10" t="s">
        <v>22</v>
      </c>
    </row>
    <row r="9" spans="1:37" ht="30" x14ac:dyDescent="0.25">
      <c r="A9" s="9">
        <v>2</v>
      </c>
      <c r="B9" s="10" t="s">
        <v>23</v>
      </c>
      <c r="C9" s="10" t="s">
        <v>24</v>
      </c>
      <c r="D9" s="11">
        <v>46085</v>
      </c>
      <c r="E9" s="11">
        <v>46091</v>
      </c>
      <c r="F9" s="12">
        <f t="shared" si="1"/>
        <v>7</v>
      </c>
      <c r="G9" s="13">
        <f t="shared" si="2"/>
        <v>46091</v>
      </c>
      <c r="H9" s="9" t="s">
        <v>25</v>
      </c>
      <c r="I9" s="14">
        <v>0</v>
      </c>
      <c r="J9" s="10" t="s">
        <v>26</v>
      </c>
    </row>
    <row r="10" spans="1:37" x14ac:dyDescent="0.25">
      <c r="A10" s="9">
        <v>3</v>
      </c>
      <c r="B10" s="10" t="s">
        <v>27</v>
      </c>
      <c r="C10" s="10" t="s">
        <v>28</v>
      </c>
      <c r="D10" s="11">
        <v>46092</v>
      </c>
      <c r="E10" s="11">
        <v>46099</v>
      </c>
      <c r="F10" s="12">
        <f t="shared" si="1"/>
        <v>8</v>
      </c>
      <c r="G10" s="13">
        <f t="shared" si="2"/>
        <v>46099</v>
      </c>
      <c r="H10" s="9" t="s">
        <v>25</v>
      </c>
      <c r="I10" s="14">
        <v>0</v>
      </c>
      <c r="J10" s="10" t="s">
        <v>29</v>
      </c>
    </row>
    <row r="11" spans="1:37" x14ac:dyDescent="0.25">
      <c r="A11" s="9">
        <v>4</v>
      </c>
      <c r="B11" s="10" t="s">
        <v>30</v>
      </c>
      <c r="C11" s="10" t="s">
        <v>31</v>
      </c>
      <c r="D11" s="11">
        <v>46100</v>
      </c>
      <c r="E11" s="11">
        <v>46106</v>
      </c>
      <c r="F11" s="12">
        <f t="shared" si="1"/>
        <v>7</v>
      </c>
      <c r="G11" s="13">
        <f t="shared" si="2"/>
        <v>46106</v>
      </c>
      <c r="H11" s="9" t="s">
        <v>25</v>
      </c>
      <c r="I11" s="14">
        <v>0</v>
      </c>
      <c r="J11" s="10" t="s">
        <v>32</v>
      </c>
    </row>
    <row r="12" spans="1:37" x14ac:dyDescent="0.25">
      <c r="A12" s="9">
        <v>5</v>
      </c>
      <c r="B12" s="10" t="s">
        <v>33</v>
      </c>
      <c r="C12" s="10" t="s">
        <v>31</v>
      </c>
      <c r="D12" s="11">
        <v>46107</v>
      </c>
      <c r="E12" s="11">
        <v>46115</v>
      </c>
      <c r="F12" s="12">
        <f t="shared" si="1"/>
        <v>9</v>
      </c>
      <c r="G12" s="13">
        <f t="shared" si="2"/>
        <v>46115</v>
      </c>
      <c r="H12" s="9" t="s">
        <v>25</v>
      </c>
      <c r="I12" s="14">
        <v>0</v>
      </c>
      <c r="J12" s="10" t="s">
        <v>34</v>
      </c>
    </row>
    <row r="13" spans="1:37" x14ac:dyDescent="0.25">
      <c r="A13" s="9">
        <v>6</v>
      </c>
      <c r="B13" s="10" t="s">
        <v>35</v>
      </c>
      <c r="C13" s="10" t="s">
        <v>36</v>
      </c>
      <c r="D13" s="11">
        <v>46118</v>
      </c>
      <c r="E13" s="11">
        <v>46129</v>
      </c>
      <c r="F13" s="12">
        <f t="shared" si="1"/>
        <v>12</v>
      </c>
      <c r="G13" s="13">
        <f t="shared" si="2"/>
        <v>46129</v>
      </c>
      <c r="H13" s="9" t="s">
        <v>25</v>
      </c>
      <c r="I13" s="14">
        <v>0</v>
      </c>
      <c r="J13" s="10" t="s">
        <v>37</v>
      </c>
    </row>
    <row r="14" spans="1:37" x14ac:dyDescent="0.25">
      <c r="A14" s="9">
        <v>7</v>
      </c>
      <c r="B14" s="10" t="s">
        <v>38</v>
      </c>
      <c r="C14" s="10" t="s">
        <v>39</v>
      </c>
      <c r="D14" s="11">
        <v>46118</v>
      </c>
      <c r="E14" s="11">
        <v>46122</v>
      </c>
      <c r="F14" s="12">
        <f t="shared" si="1"/>
        <v>5</v>
      </c>
      <c r="G14" s="13">
        <f t="shared" si="2"/>
        <v>46122</v>
      </c>
      <c r="H14" s="9" t="s">
        <v>21</v>
      </c>
      <c r="I14" s="14">
        <v>20</v>
      </c>
      <c r="J14" s="10" t="s">
        <v>40</v>
      </c>
    </row>
    <row r="15" spans="1:37" x14ac:dyDescent="0.25">
      <c r="A15" s="9">
        <v>8</v>
      </c>
      <c r="B15" s="10" t="s">
        <v>41</v>
      </c>
      <c r="C15" s="10" t="s">
        <v>39</v>
      </c>
      <c r="D15" s="11">
        <v>46132</v>
      </c>
      <c r="E15" s="11">
        <v>46157</v>
      </c>
      <c r="F15" s="12">
        <f t="shared" si="1"/>
        <v>26</v>
      </c>
      <c r="G15" s="13">
        <f t="shared" si="2"/>
        <v>46157</v>
      </c>
      <c r="H15" s="9" t="s">
        <v>25</v>
      </c>
      <c r="I15" s="14">
        <v>0</v>
      </c>
      <c r="J15" s="10" t="s">
        <v>42</v>
      </c>
    </row>
    <row r="16" spans="1:37" x14ac:dyDescent="0.25">
      <c r="A16" s="9">
        <v>9</v>
      </c>
      <c r="B16" s="10" t="s">
        <v>43</v>
      </c>
      <c r="C16" s="10" t="s">
        <v>44</v>
      </c>
      <c r="D16" s="11">
        <v>46146</v>
      </c>
      <c r="E16" s="11">
        <v>46164</v>
      </c>
      <c r="F16" s="12">
        <f t="shared" si="1"/>
        <v>19</v>
      </c>
      <c r="G16" s="13">
        <f t="shared" si="2"/>
        <v>46164</v>
      </c>
      <c r="H16" s="9" t="s">
        <v>25</v>
      </c>
      <c r="I16" s="14">
        <v>0</v>
      </c>
      <c r="J16" s="10" t="s">
        <v>45</v>
      </c>
    </row>
    <row r="17" spans="1:10" x14ac:dyDescent="0.25">
      <c r="A17" s="9">
        <v>10</v>
      </c>
      <c r="B17" s="10" t="s">
        <v>46</v>
      </c>
      <c r="C17" s="10" t="s">
        <v>47</v>
      </c>
      <c r="D17" s="11">
        <v>46160</v>
      </c>
      <c r="E17" s="11">
        <v>46178</v>
      </c>
      <c r="F17" s="12">
        <f t="shared" si="1"/>
        <v>19</v>
      </c>
      <c r="G17" s="13">
        <f t="shared" si="2"/>
        <v>46178</v>
      </c>
      <c r="H17" s="9" t="s">
        <v>25</v>
      </c>
      <c r="I17" s="14">
        <v>0</v>
      </c>
      <c r="J17" s="10" t="s">
        <v>48</v>
      </c>
    </row>
    <row r="18" spans="1:10" x14ac:dyDescent="0.25">
      <c r="A18" s="9">
        <v>11</v>
      </c>
      <c r="B18" s="10" t="s">
        <v>49</v>
      </c>
      <c r="C18" s="10" t="s">
        <v>50</v>
      </c>
      <c r="D18" s="11">
        <v>46181</v>
      </c>
      <c r="E18" s="11">
        <v>46184</v>
      </c>
      <c r="F18" s="12">
        <f t="shared" si="1"/>
        <v>4</v>
      </c>
      <c r="G18" s="13">
        <f t="shared" si="2"/>
        <v>46184</v>
      </c>
      <c r="H18" s="9" t="s">
        <v>25</v>
      </c>
      <c r="I18" s="14">
        <v>0</v>
      </c>
      <c r="J18" s="10" t="s">
        <v>51</v>
      </c>
    </row>
    <row r="19" spans="1:10" x14ac:dyDescent="0.25">
      <c r="A19" s="9">
        <v>12</v>
      </c>
      <c r="B19" s="10" t="s">
        <v>52</v>
      </c>
      <c r="C19" s="10" t="s">
        <v>20</v>
      </c>
      <c r="D19" s="11">
        <v>46185</v>
      </c>
      <c r="E19" s="11">
        <v>46185</v>
      </c>
      <c r="F19" s="12">
        <f t="shared" si="1"/>
        <v>1</v>
      </c>
      <c r="G19" s="13">
        <f t="shared" si="2"/>
        <v>46185</v>
      </c>
      <c r="H19" s="9" t="s">
        <v>25</v>
      </c>
      <c r="I19" s="14">
        <v>0</v>
      </c>
      <c r="J19" s="10" t="s">
        <v>53</v>
      </c>
    </row>
  </sheetData>
  <mergeCells count="1">
    <mergeCell ref="M6:N6"/>
  </mergeCells>
  <conditionalFormatting sqref="A8:J19">
    <cfRule type="expression" dxfId="6" priority="5">
      <formula>AND($E8&lt;&gt;"",TODAY()&gt;$E8,$H8&lt;&gt;"Abgeschlossen")</formula>
    </cfRule>
  </conditionalFormatting>
  <conditionalFormatting sqref="H8:H19">
    <cfRule type="expression" dxfId="5" priority="1">
      <formula>$H8="Offen"</formula>
    </cfRule>
    <cfRule type="expression" dxfId="4" priority="2">
      <formula>$H8="In Arbeit"</formula>
    </cfRule>
    <cfRule type="expression" dxfId="3" priority="3">
      <formula>$H8="Blockiert"</formula>
    </cfRule>
    <cfRule type="expression" dxfId="2" priority="4">
      <formula>$H8="Abgeschlossen"</formula>
    </cfRule>
  </conditionalFormatting>
  <conditionalFormatting sqref="I8:I19">
    <cfRule type="dataBar" priority="6">
      <dataBar>
        <cfvo type="num" val="0"/>
        <cfvo type="num" val="100"/>
        <color rgb="FF1F415A"/>
      </dataBar>
    </cfRule>
  </conditionalFormatting>
  <conditionalFormatting sqref="L8:AK19">
    <cfRule type="expression" dxfId="1" priority="7">
      <formula>AND(L$7&lt;&gt;"",$D8&lt;&gt;"",$E8&lt;&gt;"",L$7&lt;=$E8,L$7+6&gt;=$D8)</formula>
    </cfRule>
    <cfRule type="expression" dxfId="0" priority="8">
      <formula>AND($H8="Abgeschlossen",L$7&lt;&gt;"",$D8&lt;&gt;"",$E8&lt;&gt;"",L$7&lt;=$E8,L$7+6&gt;=$D8)</formula>
    </cfRule>
  </conditionalFormatting>
  <dataValidations count="2">
    <dataValidation type="list" allowBlank="1" sqref="H8:H19" xr:uid="{00000000-0002-0000-0000-000000000000}">
      <formula1>"Offen,In Arbeit,Blockiert,Abgeschlossen"</formula1>
    </dataValidation>
    <dataValidation type="whole" allowBlank="1" sqref="I8:I19" xr:uid="{00000000-0002-0000-0000-000001000000}">
      <formula1>0</formula1>
      <formula2>100</formula2>
    </dataValidation>
  </dataValidations>
  <pageMargins left="0.75" right="0.75" top="1" bottom="1" header="0.5" footer="0.5"/>
  <pageSetup fitToHeight="0" orientation="landscape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Projektplan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2026-02-24T06:48:08Z</dcterms:created>
  <dcterms:modified xsi:type="dcterms:W3CDTF">2026-02-24T07:48:14Z</dcterms:modified>
</cp:coreProperties>
</file>