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Stimmungsbarometer\"/>
    </mc:Choice>
  </mc:AlternateContent>
  <xr:revisionPtr revIDLastSave="0" documentId="8_{1830EA6C-0262-40B1-B1C5-BB062CEC0A6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timmung" sheetId="1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36" i="1" l="1"/>
  <c r="M236" i="1" s="1"/>
  <c r="L235" i="1"/>
  <c r="M235" i="1" s="1"/>
  <c r="L234" i="1"/>
  <c r="M234" i="1" s="1"/>
  <c r="L233" i="1"/>
  <c r="M233" i="1" s="1"/>
  <c r="L232" i="1"/>
  <c r="M232" i="1" s="1"/>
  <c r="L231" i="1"/>
  <c r="M231" i="1" s="1"/>
  <c r="L230" i="1"/>
  <c r="M230" i="1" s="1"/>
  <c r="L229" i="1"/>
  <c r="M229" i="1" s="1"/>
  <c r="L228" i="1"/>
  <c r="M228" i="1" s="1"/>
  <c r="L227" i="1"/>
  <c r="L226" i="1"/>
  <c r="M226" i="1" s="1"/>
  <c r="L225" i="1"/>
  <c r="M225" i="1" s="1"/>
  <c r="L224" i="1"/>
  <c r="M224" i="1" s="1"/>
  <c r="L223" i="1"/>
  <c r="M223" i="1" s="1"/>
  <c r="L222" i="1"/>
  <c r="M222" i="1" s="1"/>
  <c r="L221" i="1"/>
  <c r="M221" i="1" s="1"/>
  <c r="L220" i="1"/>
  <c r="M220" i="1" s="1"/>
  <c r="L219" i="1"/>
  <c r="M219" i="1" s="1"/>
  <c r="L218" i="1"/>
  <c r="M218" i="1" s="1"/>
  <c r="L217" i="1"/>
  <c r="M217" i="1" s="1"/>
  <c r="L216" i="1"/>
  <c r="M216" i="1" s="1"/>
  <c r="L215" i="1"/>
  <c r="M215" i="1" s="1"/>
  <c r="L214" i="1"/>
  <c r="M214" i="1" s="1"/>
  <c r="L213" i="1"/>
  <c r="M213" i="1" s="1"/>
  <c r="L212" i="1"/>
  <c r="M212" i="1" s="1"/>
  <c r="L211" i="1"/>
  <c r="M211" i="1" s="1"/>
  <c r="L210" i="1"/>
  <c r="M210" i="1" s="1"/>
  <c r="L209" i="1"/>
  <c r="M209" i="1" s="1"/>
  <c r="L208" i="1"/>
  <c r="M208" i="1" s="1"/>
  <c r="L207" i="1"/>
  <c r="M207" i="1" s="1"/>
  <c r="L206" i="1"/>
  <c r="M206" i="1" s="1"/>
  <c r="L205" i="1"/>
  <c r="M205" i="1" s="1"/>
  <c r="L204" i="1"/>
  <c r="M204" i="1" s="1"/>
  <c r="L203" i="1"/>
  <c r="M203" i="1" s="1"/>
  <c r="L202" i="1"/>
  <c r="M202" i="1" s="1"/>
  <c r="L201" i="1"/>
  <c r="M201" i="1" s="1"/>
  <c r="L200" i="1"/>
  <c r="M200" i="1" s="1"/>
  <c r="L199" i="1"/>
  <c r="M199" i="1" s="1"/>
  <c r="L198" i="1"/>
  <c r="M198" i="1" s="1"/>
  <c r="L197" i="1"/>
  <c r="M197" i="1" s="1"/>
  <c r="L196" i="1"/>
  <c r="M196" i="1" s="1"/>
  <c r="L195" i="1"/>
  <c r="M195" i="1" s="1"/>
  <c r="L194" i="1"/>
  <c r="M194" i="1" s="1"/>
  <c r="L193" i="1"/>
  <c r="M193" i="1" s="1"/>
  <c r="L192" i="1"/>
  <c r="M192" i="1" s="1"/>
  <c r="L191" i="1"/>
  <c r="M191" i="1" s="1"/>
  <c r="L190" i="1"/>
  <c r="M190" i="1" s="1"/>
  <c r="L189" i="1"/>
  <c r="M189" i="1" s="1"/>
  <c r="L188" i="1"/>
  <c r="M188" i="1" s="1"/>
  <c r="L187" i="1"/>
  <c r="M187" i="1" s="1"/>
  <c r="L186" i="1"/>
  <c r="M186" i="1" s="1"/>
  <c r="L185" i="1"/>
  <c r="M185" i="1" s="1"/>
  <c r="L184" i="1"/>
  <c r="M184" i="1" s="1"/>
  <c r="L183" i="1"/>
  <c r="M183" i="1" s="1"/>
  <c r="L182" i="1"/>
  <c r="M182" i="1" s="1"/>
  <c r="L181" i="1"/>
  <c r="M181" i="1" s="1"/>
  <c r="L180" i="1"/>
  <c r="M180" i="1" s="1"/>
  <c r="L179" i="1"/>
  <c r="M179" i="1" s="1"/>
  <c r="L178" i="1"/>
  <c r="M178" i="1" s="1"/>
  <c r="L177" i="1"/>
  <c r="M177" i="1" s="1"/>
  <c r="L176" i="1"/>
  <c r="M176" i="1" s="1"/>
  <c r="L175" i="1"/>
  <c r="M175" i="1" s="1"/>
  <c r="L174" i="1"/>
  <c r="M174" i="1" s="1"/>
  <c r="L173" i="1"/>
  <c r="M173" i="1" s="1"/>
  <c r="L172" i="1"/>
  <c r="M172" i="1" s="1"/>
  <c r="L171" i="1"/>
  <c r="M171" i="1" s="1"/>
  <c r="L170" i="1"/>
  <c r="M170" i="1" s="1"/>
  <c r="L169" i="1"/>
  <c r="M169" i="1" s="1"/>
  <c r="L168" i="1"/>
  <c r="M168" i="1" s="1"/>
  <c r="L167" i="1"/>
  <c r="M167" i="1" s="1"/>
  <c r="L166" i="1"/>
  <c r="M166" i="1" s="1"/>
  <c r="L165" i="1"/>
  <c r="M165" i="1" s="1"/>
  <c r="L164" i="1"/>
  <c r="M164" i="1" s="1"/>
  <c r="L163" i="1"/>
  <c r="M163" i="1" s="1"/>
  <c r="L162" i="1"/>
  <c r="M162" i="1" s="1"/>
  <c r="L161" i="1"/>
  <c r="M161" i="1" s="1"/>
  <c r="L160" i="1"/>
  <c r="M160" i="1" s="1"/>
  <c r="L159" i="1"/>
  <c r="M159" i="1" s="1"/>
  <c r="L158" i="1"/>
  <c r="M158" i="1" s="1"/>
  <c r="L157" i="1"/>
  <c r="M157" i="1" s="1"/>
  <c r="L156" i="1"/>
  <c r="M156" i="1" s="1"/>
  <c r="L155" i="1"/>
  <c r="M155" i="1" s="1"/>
  <c r="L154" i="1"/>
  <c r="M154" i="1" s="1"/>
  <c r="L153" i="1"/>
  <c r="M153" i="1" s="1"/>
  <c r="L152" i="1"/>
  <c r="M152" i="1" s="1"/>
  <c r="L151" i="1"/>
  <c r="M151" i="1" s="1"/>
  <c r="L150" i="1"/>
  <c r="M150" i="1" s="1"/>
  <c r="L149" i="1"/>
  <c r="M149" i="1" s="1"/>
  <c r="L148" i="1"/>
  <c r="M148" i="1" s="1"/>
  <c r="L147" i="1"/>
  <c r="M147" i="1" s="1"/>
  <c r="L146" i="1"/>
  <c r="M146" i="1" s="1"/>
  <c r="L145" i="1"/>
  <c r="M145" i="1" s="1"/>
  <c r="L144" i="1"/>
  <c r="M144" i="1" s="1"/>
  <c r="L143" i="1"/>
  <c r="M143" i="1" s="1"/>
  <c r="L142" i="1"/>
  <c r="M142" i="1" s="1"/>
  <c r="L141" i="1"/>
  <c r="M141" i="1" s="1"/>
  <c r="L140" i="1"/>
  <c r="M140" i="1" s="1"/>
  <c r="L139" i="1"/>
  <c r="M139" i="1" s="1"/>
  <c r="L138" i="1"/>
  <c r="M138" i="1" s="1"/>
  <c r="L137" i="1"/>
  <c r="M137" i="1" s="1"/>
  <c r="L136" i="1"/>
  <c r="M136" i="1" s="1"/>
  <c r="L135" i="1"/>
  <c r="M135" i="1" s="1"/>
  <c r="L134" i="1"/>
  <c r="M134" i="1" s="1"/>
  <c r="L133" i="1"/>
  <c r="M133" i="1" s="1"/>
  <c r="L132" i="1"/>
  <c r="M132" i="1" s="1"/>
  <c r="L131" i="1"/>
  <c r="M131" i="1" s="1"/>
  <c r="L130" i="1"/>
  <c r="M130" i="1" s="1"/>
  <c r="L129" i="1"/>
  <c r="M129" i="1" s="1"/>
  <c r="L128" i="1"/>
  <c r="M128" i="1" s="1"/>
  <c r="L127" i="1"/>
  <c r="M127" i="1" s="1"/>
  <c r="L126" i="1"/>
  <c r="M126" i="1" s="1"/>
  <c r="L125" i="1"/>
  <c r="M125" i="1" s="1"/>
  <c r="L124" i="1"/>
  <c r="M124" i="1" s="1"/>
  <c r="L123" i="1"/>
  <c r="M123" i="1" s="1"/>
  <c r="L122" i="1"/>
  <c r="M122" i="1" s="1"/>
  <c r="L121" i="1"/>
  <c r="M121" i="1" s="1"/>
  <c r="L120" i="1"/>
  <c r="M120" i="1" s="1"/>
  <c r="L119" i="1"/>
  <c r="M119" i="1" s="1"/>
  <c r="L118" i="1"/>
  <c r="M118" i="1" s="1"/>
  <c r="L117" i="1"/>
  <c r="M117" i="1" s="1"/>
  <c r="L116" i="1"/>
  <c r="M116" i="1" s="1"/>
  <c r="L115" i="1"/>
  <c r="M115" i="1" s="1"/>
  <c r="L114" i="1"/>
  <c r="M114" i="1" s="1"/>
  <c r="L113" i="1"/>
  <c r="M113" i="1" s="1"/>
  <c r="L112" i="1"/>
  <c r="M112" i="1" s="1"/>
  <c r="L111" i="1"/>
  <c r="M111" i="1" s="1"/>
  <c r="L110" i="1"/>
  <c r="M110" i="1" s="1"/>
  <c r="L109" i="1"/>
  <c r="M109" i="1" s="1"/>
  <c r="L108" i="1"/>
  <c r="M108" i="1" s="1"/>
  <c r="L107" i="1"/>
  <c r="M107" i="1" s="1"/>
  <c r="L106" i="1"/>
  <c r="M106" i="1" s="1"/>
  <c r="L105" i="1"/>
  <c r="M105" i="1" s="1"/>
  <c r="L104" i="1"/>
  <c r="M104" i="1" s="1"/>
  <c r="L103" i="1"/>
  <c r="M103" i="1" s="1"/>
  <c r="L102" i="1"/>
  <c r="M102" i="1" s="1"/>
  <c r="L101" i="1"/>
  <c r="M101" i="1" s="1"/>
  <c r="L100" i="1"/>
  <c r="M100" i="1" s="1"/>
  <c r="L99" i="1"/>
  <c r="M99" i="1" s="1"/>
  <c r="L98" i="1"/>
  <c r="M98" i="1" s="1"/>
  <c r="L97" i="1"/>
  <c r="M97" i="1" s="1"/>
  <c r="L96" i="1"/>
  <c r="M96" i="1" s="1"/>
  <c r="L95" i="1"/>
  <c r="M95" i="1" s="1"/>
  <c r="L94" i="1"/>
  <c r="M94" i="1" s="1"/>
  <c r="L93" i="1"/>
  <c r="M93" i="1" s="1"/>
  <c r="L92" i="1"/>
  <c r="M92" i="1" s="1"/>
  <c r="L91" i="1"/>
  <c r="M91" i="1" s="1"/>
  <c r="L90" i="1"/>
  <c r="M90" i="1" s="1"/>
  <c r="L89" i="1"/>
  <c r="M89" i="1" s="1"/>
  <c r="L88" i="1"/>
  <c r="M88" i="1" s="1"/>
  <c r="L87" i="1"/>
  <c r="M87" i="1" s="1"/>
  <c r="L86" i="1"/>
  <c r="M86" i="1" s="1"/>
  <c r="L85" i="1"/>
  <c r="M85" i="1" s="1"/>
  <c r="L84" i="1"/>
  <c r="M84" i="1" s="1"/>
  <c r="L83" i="1"/>
  <c r="M83" i="1" s="1"/>
  <c r="L82" i="1"/>
  <c r="M82" i="1" s="1"/>
  <c r="L81" i="1"/>
  <c r="M81" i="1" s="1"/>
  <c r="L80" i="1"/>
  <c r="M80" i="1" s="1"/>
  <c r="L79" i="1"/>
  <c r="M79" i="1" s="1"/>
  <c r="L78" i="1"/>
  <c r="M78" i="1" s="1"/>
  <c r="L77" i="1"/>
  <c r="M77" i="1" s="1"/>
  <c r="L76" i="1"/>
  <c r="M76" i="1" s="1"/>
  <c r="L75" i="1"/>
  <c r="M75" i="1" s="1"/>
  <c r="L74" i="1"/>
  <c r="M74" i="1" s="1"/>
  <c r="L73" i="1"/>
  <c r="M73" i="1" s="1"/>
  <c r="L72" i="1"/>
  <c r="M72" i="1" s="1"/>
  <c r="L71" i="1"/>
  <c r="M71" i="1" s="1"/>
  <c r="L70" i="1"/>
  <c r="M70" i="1" s="1"/>
  <c r="L69" i="1"/>
  <c r="M69" i="1" s="1"/>
  <c r="L68" i="1"/>
  <c r="M68" i="1" s="1"/>
  <c r="L67" i="1"/>
  <c r="M67" i="1" s="1"/>
  <c r="L66" i="1"/>
  <c r="M66" i="1" s="1"/>
  <c r="L65" i="1"/>
  <c r="M65" i="1" s="1"/>
  <c r="L64" i="1"/>
  <c r="M64" i="1" s="1"/>
  <c r="L63" i="1"/>
  <c r="M63" i="1" s="1"/>
  <c r="L62" i="1"/>
  <c r="M62" i="1" s="1"/>
  <c r="L61" i="1"/>
  <c r="M61" i="1" s="1"/>
  <c r="L60" i="1"/>
  <c r="M60" i="1" s="1"/>
  <c r="L59" i="1"/>
  <c r="M59" i="1" s="1"/>
  <c r="L58" i="1"/>
  <c r="M58" i="1" s="1"/>
  <c r="L57" i="1"/>
  <c r="M57" i="1" s="1"/>
  <c r="J57" i="1"/>
  <c r="L56" i="1"/>
  <c r="M56" i="1" s="1"/>
  <c r="J56" i="1"/>
  <c r="L55" i="1"/>
  <c r="M55" i="1" s="1"/>
  <c r="J55" i="1"/>
  <c r="L54" i="1"/>
  <c r="M54" i="1" s="1"/>
  <c r="J54" i="1"/>
  <c r="L53" i="1"/>
  <c r="M53" i="1" s="1"/>
  <c r="J53" i="1"/>
  <c r="L52" i="1"/>
  <c r="M52" i="1" s="1"/>
  <c r="J52" i="1"/>
  <c r="L51" i="1"/>
  <c r="M51" i="1" s="1"/>
  <c r="J51" i="1"/>
  <c r="L50" i="1"/>
  <c r="M50" i="1" s="1"/>
  <c r="J50" i="1"/>
  <c r="K50" i="1" s="1"/>
  <c r="M49" i="1"/>
  <c r="L49" i="1"/>
  <c r="L48" i="1"/>
  <c r="M48" i="1" s="1"/>
  <c r="L47" i="1"/>
  <c r="M47" i="1" s="1"/>
  <c r="L46" i="1"/>
  <c r="M46" i="1" s="1"/>
  <c r="L45" i="1"/>
  <c r="M45" i="1" s="1"/>
  <c r="L44" i="1"/>
  <c r="M44" i="1" s="1"/>
  <c r="L43" i="1"/>
  <c r="M43" i="1" s="1"/>
  <c r="L42" i="1"/>
  <c r="M42" i="1" s="1"/>
  <c r="L41" i="1"/>
  <c r="M41" i="1" s="1"/>
  <c r="L40" i="1"/>
  <c r="M40" i="1" s="1"/>
  <c r="L39" i="1"/>
  <c r="M39" i="1" s="1"/>
  <c r="L38" i="1"/>
  <c r="L37" i="1"/>
  <c r="J14" i="1"/>
  <c r="J15" i="1" s="1"/>
  <c r="K53" i="1" l="1"/>
  <c r="K68" i="1"/>
  <c r="E6" i="1"/>
  <c r="K54" i="1"/>
  <c r="K51" i="1"/>
  <c r="K55" i="1"/>
  <c r="K56" i="1"/>
  <c r="K52" i="1"/>
  <c r="K64" i="1"/>
  <c r="K61" i="1"/>
  <c r="K57" i="1"/>
  <c r="J16" i="1"/>
  <c r="K15" i="1"/>
  <c r="M227" i="1"/>
  <c r="K62" i="1"/>
  <c r="C6" i="1"/>
  <c r="K66" i="1"/>
  <c r="K65" i="1"/>
  <c r="K14" i="1"/>
  <c r="A6" i="1"/>
  <c r="E10" i="1" s="1"/>
  <c r="K67" i="1"/>
  <c r="M37" i="1"/>
  <c r="M38" i="1"/>
  <c r="K69" i="1"/>
  <c r="K63" i="1"/>
  <c r="K70" i="1"/>
  <c r="G6" i="1" l="1"/>
  <c r="J17" i="1"/>
  <c r="K16" i="1"/>
  <c r="J18" i="1" l="1"/>
  <c r="K17" i="1"/>
  <c r="J19" i="1" l="1"/>
  <c r="K18" i="1"/>
  <c r="J20" i="1" l="1"/>
  <c r="K19" i="1"/>
  <c r="J21" i="1" l="1"/>
  <c r="K20" i="1"/>
  <c r="K21" i="1" l="1"/>
  <c r="J22" i="1"/>
  <c r="K22" i="1" l="1"/>
  <c r="J23" i="1"/>
  <c r="J24" i="1" l="1"/>
  <c r="K23" i="1"/>
  <c r="J25" i="1" l="1"/>
  <c r="K24" i="1"/>
  <c r="J28" i="1" l="1"/>
  <c r="K25" i="1"/>
  <c r="J29" i="1" l="1"/>
  <c r="K28" i="1"/>
  <c r="K29" i="1" l="1"/>
  <c r="J30" i="1"/>
  <c r="K30" i="1" l="1"/>
  <c r="J31" i="1"/>
  <c r="J32" i="1" l="1"/>
  <c r="K31" i="1"/>
  <c r="J33" i="1" l="1"/>
  <c r="K32" i="1"/>
  <c r="K33" i="1" l="1"/>
  <c r="J34" i="1"/>
  <c r="K34" i="1" l="1"/>
  <c r="J35" i="1"/>
  <c r="K35" i="1" l="1"/>
  <c r="J36" i="1"/>
  <c r="J37" i="1" l="1"/>
  <c r="K36" i="1"/>
  <c r="J38" i="1" l="1"/>
  <c r="K37" i="1"/>
  <c r="K38" i="1" l="1"/>
  <c r="J39" i="1"/>
  <c r="J40" i="1" l="1"/>
  <c r="K39" i="1"/>
  <c r="K40" i="1" l="1"/>
  <c r="J41" i="1"/>
  <c r="J42" i="1" l="1"/>
  <c r="K41" i="1"/>
  <c r="J43" i="1" l="1"/>
  <c r="K42" i="1"/>
  <c r="K43" i="1" l="1"/>
  <c r="J44" i="1"/>
  <c r="J45" i="1" l="1"/>
  <c r="K44" i="1"/>
  <c r="K45" i="1" l="1"/>
  <c r="J46" i="1"/>
  <c r="K46" i="1" s="1"/>
</calcChain>
</file>

<file path=xl/sharedStrings.xml><?xml version="1.0" encoding="utf-8"?>
<sst xmlns="http://schemas.openxmlformats.org/spreadsheetml/2006/main" count="401" uniqueCount="47">
  <si>
    <t>Stimmungsbarometer</t>
  </si>
  <si>
    <t>Eintragen unten (Tabelle) – Auswertung oben (Dashboard).</t>
  </si>
  <si>
    <t>Alle</t>
  </si>
  <si>
    <t>Kategorien</t>
  </si>
  <si>
    <t>Zeitraum von</t>
  </si>
  <si>
    <t>bis</t>
  </si>
  <si>
    <t>Mitarbeiter</t>
  </si>
  <si>
    <t>Mitarbeiter 1</t>
  </si>
  <si>
    <t>Arbeit</t>
  </si>
  <si>
    <t>Mitarbeiter 2</t>
  </si>
  <si>
    <t>Team</t>
  </si>
  <si>
    <t>Ø Stimmung (Zeitraum)</t>
  </si>
  <si>
    <t>Einträge (Zeitraum)</t>
  </si>
  <si>
    <t>Letzter Wert (gesamt)</t>
  </si>
  <si>
    <t>Positiv % (≥8)</t>
  </si>
  <si>
    <t>Mitarbeiter 3</t>
  </si>
  <si>
    <t>Führung</t>
  </si>
  <si>
    <t>Mitarbeiter 4</t>
  </si>
  <si>
    <t>Workload</t>
  </si>
  <si>
    <t>Mitarbeiter 5</t>
  </si>
  <si>
    <t>Sonstiges</t>
  </si>
  <si>
    <t>Mitarbeiter 6</t>
  </si>
  <si>
    <t>Mitarbeiter 7</t>
  </si>
  <si>
    <t>Barometer (Ø Stimmung)</t>
  </si>
  <si>
    <t>Mitarbeiter 8</t>
  </si>
  <si>
    <t>Auswertung</t>
  </si>
  <si>
    <t>Datum</t>
  </si>
  <si>
    <t>Ø Stimmung</t>
  </si>
  <si>
    <t>Eingaben</t>
  </si>
  <si>
    <t>Stimmung (1-10)</t>
  </si>
  <si>
    <t>Kommentar</t>
  </si>
  <si>
    <t>Kategorie</t>
  </si>
  <si>
    <t>ImFilter</t>
  </si>
  <si>
    <t>PositivFlag</t>
  </si>
  <si>
    <t/>
  </si>
  <si>
    <t>Gute Woche</t>
  </si>
  <si>
    <t>Brauche Support</t>
  </si>
  <si>
    <t>Viele Meetings</t>
  </si>
  <si>
    <t>Etwas müde</t>
  </si>
  <si>
    <t>Fokus gut</t>
  </si>
  <si>
    <t>Hohe Auslastung</t>
  </si>
  <si>
    <t>Läuft rund</t>
  </si>
  <si>
    <t>Stressig, aber ok</t>
  </si>
  <si>
    <t>Motivation hoch</t>
  </si>
  <si>
    <t>Stimmung</t>
  </si>
  <si>
    <t>Anzahl</t>
  </si>
  <si>
    <t>Teamwork top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</si>
</sst>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yyyy\-mm\-dd"/>
    <numFmt numFmtId="165" formatCode="0.0"/>
    <numFmt numFmtId="166" formatCode="0.0%"/>
  </numFmts>
  <fonts count="9" x14ac:knownFonts="1">
    <font>
      <sz val="11"/>
      <color theme="1"/>
      <name val="Calibri"/>
      <family val="2"/>
      <scheme val="minor"/>
    </font>
    <font>
      <b/>
      <sz val="22"/>
      <color rgb="FFFFFFFF"/>
      <name val="Calibri"/>
    </font>
    <font>
      <i/>
      <sz val="11"/>
      <color rgb="FF000000"/>
      <name val="Calibri"/>
    </font>
    <font>
      <b/>
      <sz val="11"/>
      <color rgb="FFFFFFFF"/>
      <name val="Calibri"/>
    </font>
    <font>
      <sz val="11"/>
      <color rgb="FF000000"/>
      <name val="Calibri"/>
    </font>
    <font>
      <b/>
      <sz val="18"/>
      <color rgb="FF000000"/>
      <name val="Calibri"/>
    </font>
    <font>
      <b/>
      <sz val="12"/>
      <color rgb="FF000000"/>
      <name val="Calibri"/>
    </font>
    <font>
      <b/>
      <sz val="14"/>
      <color rgb="FFFFFFFF"/>
      <name val="Calibri"/>
    </font>
    <font>
      <b/>
      <sz val="1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E7EEF0"/>
      </patternFill>
    </fill>
    <fill>
      <patternFill patternType="solid">
        <fgColor rgb="FF1F415A"/>
      </patternFill>
    </fill>
    <fill>
      <patternFill patternType="solid">
        <fgColor rgb="FFFFFFFF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rgb="FFD0D0D0"/>
      </left>
      <right style="thin">
        <color rgb="FFD0D0D0"/>
      </right>
      <top style="thin">
        <color rgb="FFD0D0D0"/>
      </top>
      <bottom style="thin">
        <color rgb="FFD0D0D0"/>
      </bottom>
      <diagonal/>
    </border>
    <border>
      <left style="thin">
        <color rgb="FFD0D0D0"/>
      </left>
      <right/>
      <top/>
      <bottom/>
      <diagonal/>
    </border>
    <border>
      <left/>
      <right style="thin">
        <color rgb="FFD0D0D0"/>
      </right>
      <top style="thin">
        <color rgb="FFD0D0D0"/>
      </top>
      <bottom/>
      <diagonal/>
    </border>
    <border>
      <left/>
      <right style="thin">
        <color rgb="FFD0D0D0"/>
      </right>
      <top/>
      <bottom/>
      <diagonal/>
    </border>
    <border>
      <left style="thin">
        <color rgb="FFD0D0D0"/>
      </left>
      <right/>
      <top/>
      <bottom style="thin">
        <color rgb="FFD0D0D0"/>
      </bottom>
      <diagonal/>
    </border>
    <border>
      <left/>
      <right style="thin">
        <color rgb="FFD0D0D0"/>
      </right>
      <top/>
      <bottom style="thin">
        <color rgb="FFD0D0D0"/>
      </bottom>
      <diagonal/>
    </border>
    <border>
      <left/>
      <right style="thin">
        <color rgb="FFD0D0D0"/>
      </right>
      <top style="thin">
        <color rgb="FFD0D0D0"/>
      </top>
      <bottom style="thin">
        <color rgb="FFD0D0D0"/>
      </bottom>
      <diagonal/>
    </border>
    <border>
      <left/>
      <right/>
      <top style="thin">
        <color rgb="FFD0D0D0"/>
      </top>
      <bottom style="thin">
        <color rgb="FFD0D0D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8" fillId="0" borderId="0" xfId="0" applyFont="1"/>
    <xf numFmtId="0" fontId="3" fillId="4" borderId="1" xfId="0" applyFont="1" applyFill="1" applyBorder="1" applyAlignment="1">
      <alignment horizontal="center" vertical="center" wrapText="1"/>
    </xf>
    <xf numFmtId="164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165" fontId="0" fillId="0" borderId="1" xfId="0" applyNumberForma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1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2" borderId="0" xfId="0" applyFont="1" applyFill="1" applyAlignment="1">
      <alignment horizontal="center" vertical="center" wrapText="1"/>
    </xf>
    <xf numFmtId="0" fontId="0" fillId="0" borderId="0" xfId="0"/>
    <xf numFmtId="0" fontId="2" fillId="3" borderId="0" xfId="0" applyFont="1" applyFill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0" borderId="7" xfId="0" applyBorder="1"/>
    <xf numFmtId="0" fontId="1" fillId="2" borderId="0" xfId="0" applyFont="1" applyFill="1" applyAlignment="1">
      <alignment horizontal="center" vertical="center" wrapText="1"/>
    </xf>
    <xf numFmtId="0" fontId="0" fillId="0" borderId="8" xfId="0" applyBorder="1"/>
    <xf numFmtId="165" fontId="6" fillId="0" borderId="1" xfId="0" applyNumberFormat="1" applyFont="1" applyBorder="1" applyAlignment="1">
      <alignment horizontal="center" vertical="center" wrapText="1"/>
    </xf>
    <xf numFmtId="165" fontId="5" fillId="6" borderId="1" xfId="0" applyNumberFormat="1" applyFont="1" applyFill="1" applyBorder="1" applyAlignment="1">
      <alignment horizontal="center" vertical="center" wrapText="1"/>
    </xf>
    <xf numFmtId="0" fontId="0" fillId="6" borderId="3" xfId="0" applyFill="1" applyBorder="1"/>
    <xf numFmtId="1" fontId="5" fillId="6" borderId="1" xfId="0" applyNumberFormat="1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center" vertical="center" wrapText="1"/>
    </xf>
    <xf numFmtId="0" fontId="0" fillId="6" borderId="2" xfId="0" applyFill="1" applyBorder="1"/>
    <xf numFmtId="0" fontId="0" fillId="6" borderId="4" xfId="0" applyFill="1" applyBorder="1"/>
    <xf numFmtId="0" fontId="0" fillId="6" borderId="5" xfId="0" applyFill="1" applyBorder="1"/>
    <xf numFmtId="0" fontId="0" fillId="6" borderId="6" xfId="0" applyFill="1" applyBorder="1"/>
  </cellXfs>
  <cellStyles count="1">
    <cellStyle name="Normal" xfId="0" builtinId="0"/>
  </cellStyles>
  <dxfs count="3">
    <dxf>
      <fill>
        <patternFill>
          <bgColor rgb="FFD4EDDA"/>
        </patternFill>
      </fill>
    </dxf>
    <dxf>
      <fill>
        <patternFill>
          <bgColor rgb="FFFFF3CD"/>
        </patternFill>
      </fill>
    </dxf>
    <dxf>
      <fill>
        <patternFill>
          <bgColor rgb="FFF8D7DA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rPr lang="es-ES"/>
              <a:t>Ø Stimmung pro Tag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Stimmung!$K$13</c:f>
              <c:strCache>
                <c:ptCount val="1"/>
                <c:pt idx="0">
                  <c:v>Ø Stimmung</c:v>
                </c:pt>
              </c:strCache>
            </c:strRef>
          </c:tx>
          <c:spPr>
            <a:ln/>
          </c:spPr>
          <c:marker>
            <c:symbol val="none"/>
          </c:marker>
          <c:cat>
            <c:numRef>
              <c:f>Stimmung!$J$14:$J$46</c:f>
              <c:numCache>
                <c:formatCode>yyyy\-mm\-dd</c:formatCode>
                <c:ptCount val="33"/>
                <c:pt idx="0">
                  <c:v>46046</c:v>
                </c:pt>
                <c:pt idx="1">
                  <c:v>46047</c:v>
                </c:pt>
                <c:pt idx="2">
                  <c:v>46048</c:v>
                </c:pt>
                <c:pt idx="3">
                  <c:v>46049</c:v>
                </c:pt>
                <c:pt idx="4">
                  <c:v>46050</c:v>
                </c:pt>
                <c:pt idx="5">
                  <c:v>46051</c:v>
                </c:pt>
                <c:pt idx="6">
                  <c:v>46052</c:v>
                </c:pt>
                <c:pt idx="7">
                  <c:v>46053</c:v>
                </c:pt>
                <c:pt idx="8">
                  <c:v>46054</c:v>
                </c:pt>
                <c:pt idx="9">
                  <c:v>46055</c:v>
                </c:pt>
                <c:pt idx="10">
                  <c:v>46056</c:v>
                </c:pt>
                <c:pt idx="11">
                  <c:v>46057</c:v>
                </c:pt>
                <c:pt idx="14">
                  <c:v>46058</c:v>
                </c:pt>
                <c:pt idx="15">
                  <c:v>46059</c:v>
                </c:pt>
                <c:pt idx="16">
                  <c:v>46060</c:v>
                </c:pt>
                <c:pt idx="17">
                  <c:v>46061</c:v>
                </c:pt>
                <c:pt idx="18">
                  <c:v>46062</c:v>
                </c:pt>
                <c:pt idx="19">
                  <c:v>46063</c:v>
                </c:pt>
                <c:pt idx="20">
                  <c:v>46064</c:v>
                </c:pt>
                <c:pt idx="21">
                  <c:v>46065</c:v>
                </c:pt>
                <c:pt idx="22">
                  <c:v>46066</c:v>
                </c:pt>
                <c:pt idx="23">
                  <c:v>46067</c:v>
                </c:pt>
                <c:pt idx="24">
                  <c:v>46068</c:v>
                </c:pt>
                <c:pt idx="25">
                  <c:v>46069</c:v>
                </c:pt>
                <c:pt idx="26">
                  <c:v>46070</c:v>
                </c:pt>
                <c:pt idx="27">
                  <c:v>46071</c:v>
                </c:pt>
                <c:pt idx="28">
                  <c:v>46072</c:v>
                </c:pt>
                <c:pt idx="29">
                  <c:v>46073</c:v>
                </c:pt>
                <c:pt idx="30">
                  <c:v>46074</c:v>
                </c:pt>
                <c:pt idx="31">
                  <c:v>46075</c:v>
                </c:pt>
                <c:pt idx="32">
                  <c:v>46076</c:v>
                </c:pt>
              </c:numCache>
            </c:numRef>
          </c:cat>
          <c:val>
            <c:numRef>
              <c:f>Stimmung!$K$14:$K$46</c:f>
              <c:numCache>
                <c:formatCode>0.0</c:formatCode>
                <c:ptCount val="33"/>
                <c:pt idx="0">
                  <c:v>6</c:v>
                </c:pt>
                <c:pt idx="1">
                  <c:v>7</c:v>
                </c:pt>
                <c:pt idx="2">
                  <c:v>6.5</c:v>
                </c:pt>
                <c:pt idx="3">
                  <c:v>5.5</c:v>
                </c:pt>
                <c:pt idx="4">
                  <c:v>8.5</c:v>
                </c:pt>
                <c:pt idx="5">
                  <c:v>8.5</c:v>
                </c:pt>
                <c:pt idx="6">
                  <c:v>8</c:v>
                </c:pt>
                <c:pt idx="7">
                  <c:v>7</c:v>
                </c:pt>
                <c:pt idx="8">
                  <c:v>7</c:v>
                </c:pt>
                <c:pt idx="9">
                  <c:v>6.5</c:v>
                </c:pt>
                <c:pt idx="10">
                  <c:v>6.5</c:v>
                </c:pt>
                <c:pt idx="11">
                  <c:v>5.5</c:v>
                </c:pt>
                <c:pt idx="14">
                  <c:v>6</c:v>
                </c:pt>
                <c:pt idx="15">
                  <c:v>7.5</c:v>
                </c:pt>
                <c:pt idx="16">
                  <c:v>6.5</c:v>
                </c:pt>
                <c:pt idx="17">
                  <c:v>5</c:v>
                </c:pt>
                <c:pt idx="18">
                  <c:v>5.5</c:v>
                </c:pt>
                <c:pt idx="19">
                  <c:v>6.5</c:v>
                </c:pt>
                <c:pt idx="20">
                  <c:v>6.5</c:v>
                </c:pt>
                <c:pt idx="21">
                  <c:v>6.5</c:v>
                </c:pt>
                <c:pt idx="22">
                  <c:v>8</c:v>
                </c:pt>
                <c:pt idx="23">
                  <c:v>6.5</c:v>
                </c:pt>
                <c:pt idx="24">
                  <c:v>7.5</c:v>
                </c:pt>
                <c:pt idx="25">
                  <c:v>4</c:v>
                </c:pt>
                <c:pt idx="26">
                  <c:v>6.5</c:v>
                </c:pt>
                <c:pt idx="27">
                  <c:v>5.5</c:v>
                </c:pt>
                <c:pt idx="28">
                  <c:v>7.5</c:v>
                </c:pt>
                <c:pt idx="29">
                  <c:v>8.5</c:v>
                </c:pt>
                <c:pt idx="30">
                  <c:v>6.5</c:v>
                </c:pt>
                <c:pt idx="31">
                  <c:v>6</c:v>
                </c:pt>
                <c:pt idx="32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A0B-4901-A1C8-6ED6DF2B41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8650112"/>
        <c:axId val="48672768"/>
      </c:lineChart>
      <c:dateAx>
        <c:axId val="48650112"/>
        <c:scaling>
          <c:orientation val="minMax"/>
        </c:scaling>
        <c:delete val="0"/>
        <c:axPos val="b"/>
        <c:majorTickMark val="none"/>
        <c:minorTickMark val="none"/>
        <c:tickLblPos val="nextTo"/>
        <c:crossAx val="48672768"/>
        <c:crosses val="autoZero"/>
        <c:auto val="1"/>
        <c:lblOffset val="100"/>
        <c:baseTimeUnit val="days"/>
      </c:dateAx>
      <c:valAx>
        <c:axId val="48672768"/>
        <c:scaling>
          <c:orientation val="minMax"/>
        </c:scaling>
        <c:delete val="0"/>
        <c:axPos val="l"/>
        <c:majorTickMark val="none"/>
        <c:minorTickMark val="none"/>
        <c:tickLblPos val="nextTo"/>
        <c:crossAx val="48650112"/>
        <c:crosses val="autoZero"/>
        <c:crossBetween val="between"/>
      </c:valAx>
      <c:spPr>
        <a:solidFill>
          <a:schemeClr val="bg2"/>
        </a:solidFill>
      </c:spPr>
    </c:plotArea>
    <c:legend>
      <c:legendPos val="r"/>
      <c:overlay val="1"/>
    </c:legend>
    <c:plotVisOnly val="1"/>
    <c:dispBlanksAs val="zero"/>
    <c:showDLblsOverMax val="1"/>
  </c:chart>
  <c:spPr>
    <a:solidFill>
      <a:schemeClr val="bg2"/>
    </a:solidFill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rPr lang="es-ES"/>
              <a:t>Ø Stimmung pro Mitarbeiter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3.0352721061382478E-2"/>
          <c:y val="0.24488678321989413"/>
          <c:w val="0.80610711539845403"/>
          <c:h val="0.61357845099870989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Stimmung!$K$49</c:f>
              <c:strCache>
                <c:ptCount val="1"/>
                <c:pt idx="0">
                  <c:v>Ø Stimmung</c:v>
                </c:pt>
              </c:strCache>
            </c:strRef>
          </c:tx>
          <c:spPr>
            <a:ln/>
          </c:spPr>
          <c:invertIfNegative val="1"/>
          <c:cat>
            <c:strRef>
              <c:f>Stimmung!$J$50:$J$57</c:f>
              <c:strCache>
                <c:ptCount val="8"/>
                <c:pt idx="0">
                  <c:v>Mitarbeiter 1</c:v>
                </c:pt>
                <c:pt idx="1">
                  <c:v>Mitarbeiter 2</c:v>
                </c:pt>
                <c:pt idx="2">
                  <c:v>Mitarbeiter 3</c:v>
                </c:pt>
                <c:pt idx="3">
                  <c:v>Mitarbeiter 4</c:v>
                </c:pt>
                <c:pt idx="4">
                  <c:v>Mitarbeiter 5</c:v>
                </c:pt>
                <c:pt idx="5">
                  <c:v>Mitarbeiter 6</c:v>
                </c:pt>
                <c:pt idx="6">
                  <c:v>Mitarbeiter 7</c:v>
                </c:pt>
                <c:pt idx="7">
                  <c:v>Mitarbeiter 8</c:v>
                </c:pt>
              </c:strCache>
            </c:strRef>
          </c:cat>
          <c:val>
            <c:numRef>
              <c:f>Stimmung!$K$50:$K$57</c:f>
              <c:numCache>
                <c:formatCode>0.0</c:formatCode>
                <c:ptCount val="8"/>
                <c:pt idx="0">
                  <c:v>6.7142857142857144</c:v>
                </c:pt>
                <c:pt idx="1">
                  <c:v>6</c:v>
                </c:pt>
                <c:pt idx="2">
                  <c:v>7.4285714285714288</c:v>
                </c:pt>
                <c:pt idx="3">
                  <c:v>5.333333333333333</c:v>
                </c:pt>
                <c:pt idx="4">
                  <c:v>6.875</c:v>
                </c:pt>
                <c:pt idx="5">
                  <c:v>7.6</c:v>
                </c:pt>
                <c:pt idx="6">
                  <c:v>5.5</c:v>
                </c:pt>
                <c:pt idx="7">
                  <c:v>7.8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5D5-4C53-8E62-F8A4A1F479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TickMark val="none"/>
        <c:minorTickMark val="none"/>
        <c:tickLblPos val="nextTo"/>
        <c:crossAx val="48650112"/>
        <c:crosses val="autoZero"/>
        <c:crossBetween val="between"/>
      </c:valAx>
      <c:spPr>
        <a:solidFill>
          <a:schemeClr val="bg2"/>
        </a:solidFill>
      </c:spPr>
    </c:plotArea>
    <c:legend>
      <c:legendPos val="r"/>
      <c:overlay val="1"/>
    </c:legend>
    <c:plotVisOnly val="1"/>
    <c:dispBlanksAs val="zero"/>
    <c:showDLblsOverMax val="1"/>
  </c:chart>
  <c:spPr>
    <a:solidFill>
      <a:schemeClr val="bg2"/>
    </a:solidFill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r>
              <a:rPr lang="es-ES"/>
              <a:t>Verteilung (1–10)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Stimmung!$K$60</c:f>
              <c:strCache>
                <c:ptCount val="1"/>
                <c:pt idx="0">
                  <c:v>Anzahl</c:v>
                </c:pt>
              </c:strCache>
            </c:strRef>
          </c:tx>
          <c:spPr>
            <a:ln/>
          </c:spPr>
          <c:invertIfNegative val="1"/>
          <c:cat>
            <c:numRef>
              <c:f>Stimmung!$J$61:$J$70</c:f>
              <c:numCache>
                <c:formatCode>General</c:formatCode>
                <c:ptCount val="1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</c:numCache>
            </c:numRef>
          </c:cat>
          <c:val>
            <c:numRef>
              <c:f>Stimmung!$K$61:$K$70</c:f>
              <c:numCache>
                <c:formatCode>General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3</c:v>
                </c:pt>
                <c:pt idx="4">
                  <c:v>8</c:v>
                </c:pt>
                <c:pt idx="5">
                  <c:v>16</c:v>
                </c:pt>
                <c:pt idx="6">
                  <c:v>17</c:v>
                </c:pt>
                <c:pt idx="7">
                  <c:v>8</c:v>
                </c:pt>
                <c:pt idx="8">
                  <c:v>5</c:v>
                </c:pt>
                <c:pt idx="9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1A9-4F5D-AB14-BD20DF7B92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TickMark val="none"/>
        <c:minorTickMark val="none"/>
        <c:tickLblPos val="nextTo"/>
        <c:crossAx val="48650112"/>
        <c:crosses val="autoZero"/>
        <c:crossBetween val="between"/>
      </c:valAx>
      <c:spPr>
        <a:solidFill>
          <a:schemeClr val="bg2"/>
        </a:solidFill>
      </c:spPr>
    </c:plotArea>
    <c:legend>
      <c:legendPos val="r"/>
      <c:layout>
        <c:manualLayout>
          <c:xMode val="edge"/>
          <c:yMode val="edge"/>
          <c:x val="0.88221118987692526"/>
          <c:y val="1.362692495296494E-2"/>
          <c:w val="0.10605860484448242"/>
          <c:h val="0.74678698348547135"/>
        </c:manualLayout>
      </c:layout>
      <c:overlay val="1"/>
    </c:legend>
    <c:plotVisOnly val="1"/>
    <c:dispBlanksAs val="zero"/>
    <c:showDLblsOverMax val="1"/>
  </c:chart>
  <c:spPr>
    <a:solidFill>
      <a:schemeClr val="bg2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24</xdr:row>
      <xdr:rowOff>161926</xdr:rowOff>
    </xdr:from>
    <xdr:to>
      <xdr:col>7</xdr:col>
      <xdr:colOff>1019175</xdr:colOff>
      <xdr:row>33</xdr:row>
      <xdr:rowOff>47626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419100</xdr:colOff>
      <xdr:row>12</xdr:row>
      <xdr:rowOff>104775</xdr:rowOff>
    </xdr:from>
    <xdr:to>
      <xdr:col>7</xdr:col>
      <xdr:colOff>1019175</xdr:colOff>
      <xdr:row>24</xdr:row>
      <xdr:rowOff>66675</xdr:rowOff>
    </xdr:to>
    <xdr:graphicFrame macro="">
      <xdr:nvGraphicFramePr>
        <xdr:cNvPr id="3" name="Chart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66674</xdr:colOff>
      <xdr:row>12</xdr:row>
      <xdr:rowOff>95249</xdr:rowOff>
    </xdr:from>
    <xdr:to>
      <xdr:col>3</xdr:col>
      <xdr:colOff>247649</xdr:colOff>
      <xdr:row>24</xdr:row>
      <xdr:rowOff>47624</xdr:rowOff>
    </xdr:to>
    <xdr:graphicFrame macro="">
      <xdr:nvGraphicFramePr>
        <xdr:cNvPr id="4" name="Chart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Stimmung" displayName="tblStimmung" ref="A36:E236">
  <autoFilter ref="A36:E236" xr:uid="{00000000-0009-0000-0100-000001000000}"/>
  <tableColumns count="5">
    <tableColumn id="1" xr3:uid="{00000000-0010-0000-0000-000001000000}" name="Mitarbeiter"/>
    <tableColumn id="2" xr3:uid="{00000000-0010-0000-0000-000002000000}" name="Datum"/>
    <tableColumn id="3" xr3:uid="{00000000-0010-0000-0000-000003000000}" name="Stimmung (1-10)"/>
    <tableColumn id="4" xr3:uid="{00000000-0010-0000-0000-000004000000}" name="Kommentar"/>
    <tableColumn id="5" xr3:uid="{00000000-0010-0000-0000-000005000000}" name="Kategori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236"/>
  <sheetViews>
    <sheetView showGridLines="0" tabSelected="1" zoomScale="90" zoomScaleNormal="90" workbookViewId="0">
      <selection activeCell="U33" sqref="U33"/>
    </sheetView>
  </sheetViews>
  <sheetFormatPr baseColWidth="10" defaultColWidth="9.140625" defaultRowHeight="15" x14ac:dyDescent="0.25"/>
  <cols>
    <col min="1" max="1" width="18" customWidth="1"/>
    <col min="2" max="2" width="12" customWidth="1"/>
    <col min="3" max="3" width="16" customWidth="1"/>
    <col min="4" max="4" width="40" customWidth="1"/>
    <col min="5" max="5" width="16" customWidth="1"/>
    <col min="6" max="6" width="18" customWidth="1"/>
    <col min="7" max="8" width="16" customWidth="1"/>
    <col min="10" max="10" width="14" customWidth="1"/>
    <col min="11" max="11" width="16" customWidth="1"/>
    <col min="12" max="13" width="10" customWidth="1"/>
    <col min="27" max="27" width="18" customWidth="1"/>
    <col min="28" max="28" width="16" customWidth="1"/>
    <col min="29" max="29" width="13" customWidth="1"/>
  </cols>
  <sheetData>
    <row r="1" spans="1:28" ht="24" customHeight="1" x14ac:dyDescent="0.25">
      <c r="A1" s="18" t="s">
        <v>0</v>
      </c>
      <c r="B1" s="14"/>
      <c r="C1" s="14"/>
      <c r="D1" s="14"/>
      <c r="E1" s="14"/>
      <c r="F1" s="14"/>
      <c r="G1" s="14"/>
      <c r="H1" s="14"/>
    </row>
    <row r="2" spans="1:28" ht="18" customHeight="1" x14ac:dyDescent="0.25">
      <c r="A2" s="15" t="s">
        <v>1</v>
      </c>
      <c r="B2" s="14"/>
      <c r="C2" s="14"/>
      <c r="D2" s="14"/>
      <c r="E2" s="14"/>
      <c r="F2" s="14"/>
      <c r="G2" s="14"/>
      <c r="H2" s="14"/>
      <c r="AA2" t="s">
        <v>2</v>
      </c>
      <c r="AB2" s="1" t="s">
        <v>3</v>
      </c>
    </row>
    <row r="3" spans="1:28" x14ac:dyDescent="0.25">
      <c r="A3" s="2" t="s">
        <v>4</v>
      </c>
      <c r="B3" s="3">
        <v>46046</v>
      </c>
      <c r="C3" s="2" t="s">
        <v>5</v>
      </c>
      <c r="D3" s="3">
        <v>46076</v>
      </c>
      <c r="E3" s="2" t="s">
        <v>6</v>
      </c>
      <c r="F3" s="4" t="s">
        <v>2</v>
      </c>
      <c r="AA3" t="s">
        <v>7</v>
      </c>
      <c r="AB3" t="s">
        <v>8</v>
      </c>
    </row>
    <row r="4" spans="1:28" x14ac:dyDescent="0.25">
      <c r="AA4" t="s">
        <v>9</v>
      </c>
      <c r="AB4" t="s">
        <v>10</v>
      </c>
    </row>
    <row r="5" spans="1:28" x14ac:dyDescent="0.25">
      <c r="A5" s="16" t="s">
        <v>11</v>
      </c>
      <c r="B5" s="17"/>
      <c r="C5" s="16" t="s">
        <v>12</v>
      </c>
      <c r="D5" s="17"/>
      <c r="E5" s="16" t="s">
        <v>13</v>
      </c>
      <c r="F5" s="17"/>
      <c r="G5" s="16" t="s">
        <v>14</v>
      </c>
      <c r="H5" s="17"/>
      <c r="AA5" t="s">
        <v>15</v>
      </c>
      <c r="AB5" t="s">
        <v>16</v>
      </c>
    </row>
    <row r="6" spans="1:28" x14ac:dyDescent="0.25">
      <c r="A6" s="21">
        <f>IFERROR(AVERAGEIF($L$37:$L$236,TRUE,$C$37:$C$236),"-")</f>
        <v>6.65</v>
      </c>
      <c r="B6" s="22"/>
      <c r="C6" s="23">
        <f>COUNTIF($L$37:$L$236,TRUE)</f>
        <v>60</v>
      </c>
      <c r="D6" s="22"/>
      <c r="E6" s="23">
        <f>IFERROR(LOOKUP(2,1/($L$37:$L$236=TRUE),$C$37:$C$236),"-")</f>
        <v>7</v>
      </c>
      <c r="F6" s="22"/>
      <c r="G6" s="24">
        <f>IFERROR(COUNTIF($M$37:$M$236,TRUE)/COUNTIF($L$37:$L$236,TRUE),0)</f>
        <v>0.25</v>
      </c>
      <c r="H6" s="22"/>
      <c r="AA6" t="s">
        <v>17</v>
      </c>
      <c r="AB6" t="s">
        <v>18</v>
      </c>
    </row>
    <row r="7" spans="1:28" x14ac:dyDescent="0.25">
      <c r="A7" s="25"/>
      <c r="B7" s="26"/>
      <c r="C7" s="25"/>
      <c r="D7" s="26"/>
      <c r="E7" s="25"/>
      <c r="F7" s="26"/>
      <c r="G7" s="25"/>
      <c r="H7" s="26"/>
      <c r="AA7" t="s">
        <v>19</v>
      </c>
      <c r="AB7" t="s">
        <v>20</v>
      </c>
    </row>
    <row r="8" spans="1:28" ht="3.75" customHeight="1" x14ac:dyDescent="0.25">
      <c r="A8" s="27"/>
      <c r="B8" s="28"/>
      <c r="C8" s="27"/>
      <c r="D8" s="28"/>
      <c r="E8" s="27"/>
      <c r="F8" s="28"/>
      <c r="G8" s="27"/>
      <c r="H8" s="28"/>
      <c r="AA8" t="s">
        <v>21</v>
      </c>
    </row>
    <row r="9" spans="1:28" ht="5.25" customHeight="1" x14ac:dyDescent="0.25">
      <c r="AA9" t="s">
        <v>22</v>
      </c>
    </row>
    <row r="10" spans="1:28" x14ac:dyDescent="0.25">
      <c r="A10" s="16" t="s">
        <v>23</v>
      </c>
      <c r="B10" s="19"/>
      <c r="C10" s="19"/>
      <c r="D10" s="17"/>
      <c r="E10" s="20">
        <f>A6</f>
        <v>6.65</v>
      </c>
      <c r="F10" s="19"/>
      <c r="G10" s="19"/>
      <c r="H10" s="17"/>
      <c r="AA10" t="s">
        <v>24</v>
      </c>
    </row>
    <row r="11" spans="1:28" ht="4.5" customHeight="1" x14ac:dyDescent="0.25"/>
    <row r="12" spans="1:28" ht="20.100000000000001" customHeight="1" x14ac:dyDescent="0.25">
      <c r="A12" s="13" t="s">
        <v>25</v>
      </c>
      <c r="B12" s="14"/>
      <c r="C12" s="14"/>
      <c r="D12" s="14"/>
      <c r="E12" s="14"/>
      <c r="F12" s="14"/>
      <c r="G12" s="14"/>
      <c r="H12" s="14"/>
    </row>
    <row r="13" spans="1:28" x14ac:dyDescent="0.25">
      <c r="J13" s="2" t="s">
        <v>26</v>
      </c>
      <c r="K13" s="2" t="s">
        <v>27</v>
      </c>
    </row>
    <row r="14" spans="1:28" x14ac:dyDescent="0.25">
      <c r="J14" s="5">
        <f>$D$3-30</f>
        <v>46046</v>
      </c>
      <c r="K14" s="6">
        <f>IF(OR(J14&lt;$B$3,J14&gt;$D$3),"",IFERROR(AVERAGEIFS($C$37:$C$236,$L$37:$L$236,TRUE,$B$37:$B$236,J14),""))</f>
        <v>6</v>
      </c>
    </row>
    <row r="15" spans="1:28" x14ac:dyDescent="0.25">
      <c r="J15" s="5">
        <f t="shared" ref="J15:J46" si="0">J14+1</f>
        <v>46047</v>
      </c>
      <c r="K15" s="6">
        <f>IF(OR(J15&lt;$B$3,J15&gt;$D$3),"",IFERROR(AVERAGEIFS($C$37:$C$236,$L$37:$L$236,TRUE,$B$37:$B$236,J15),""))</f>
        <v>7</v>
      </c>
    </row>
    <row r="16" spans="1:28" x14ac:dyDescent="0.25">
      <c r="J16" s="5">
        <f t="shared" si="0"/>
        <v>46048</v>
      </c>
      <c r="K16" s="6">
        <f>IF(OR(J16&lt;$B$3,J16&gt;$D$3),"",IFERROR(AVERAGEIFS($C$37:$C$236,$L$37:$L$236,TRUE,$B$37:$B$236,J16),""))</f>
        <v>6.5</v>
      </c>
    </row>
    <row r="17" spans="10:11" x14ac:dyDescent="0.25">
      <c r="J17" s="5">
        <f t="shared" si="0"/>
        <v>46049</v>
      </c>
      <c r="K17" s="6">
        <f>IF(OR(J17&lt;$B$3,J17&gt;$D$3),"",IFERROR(AVERAGEIFS($C$37:$C$236,$L$37:$L$236,TRUE,$B$37:$B$236,J17),""))</f>
        <v>5.5</v>
      </c>
    </row>
    <row r="18" spans="10:11" x14ac:dyDescent="0.25">
      <c r="J18" s="5">
        <f t="shared" si="0"/>
        <v>46050</v>
      </c>
      <c r="K18" s="6">
        <f>IF(OR(J18&lt;$B$3,J18&gt;$D$3),"",IFERROR(AVERAGEIFS($C$37:$C$236,$L$37:$L$236,TRUE,$B$37:$B$236,J18),""))</f>
        <v>8.5</v>
      </c>
    </row>
    <row r="19" spans="10:11" x14ac:dyDescent="0.25">
      <c r="J19" s="5">
        <f t="shared" si="0"/>
        <v>46051</v>
      </c>
      <c r="K19" s="6">
        <f>IF(OR(J19&lt;$B$3,J19&gt;$D$3),"",IFERROR(AVERAGEIFS($C$37:$C$236,$L$37:$L$236,TRUE,$B$37:$B$236,J19),""))</f>
        <v>8.5</v>
      </c>
    </row>
    <row r="20" spans="10:11" x14ac:dyDescent="0.25">
      <c r="J20" s="5">
        <f t="shared" si="0"/>
        <v>46052</v>
      </c>
      <c r="K20" s="6">
        <f>IF(OR(J20&lt;$B$3,J20&gt;$D$3),"",IFERROR(AVERAGEIFS($C$37:$C$236,$L$37:$L$236,TRUE,$B$37:$B$236,J20),""))</f>
        <v>8</v>
      </c>
    </row>
    <row r="21" spans="10:11" x14ac:dyDescent="0.25">
      <c r="J21" s="5">
        <f t="shared" si="0"/>
        <v>46053</v>
      </c>
      <c r="K21" s="6">
        <f>IF(OR(J21&lt;$B$3,J21&gt;$D$3),"",IFERROR(AVERAGEIFS($C$37:$C$236,$L$37:$L$236,TRUE,$B$37:$B$236,J21),""))</f>
        <v>7</v>
      </c>
    </row>
    <row r="22" spans="10:11" x14ac:dyDescent="0.25">
      <c r="J22" s="5">
        <f t="shared" si="0"/>
        <v>46054</v>
      </c>
      <c r="K22" s="6">
        <f>IF(OR(J22&lt;$B$3,J22&gt;$D$3),"",IFERROR(AVERAGEIFS($C$37:$C$236,$L$37:$L$236,TRUE,$B$37:$B$236,J22),""))</f>
        <v>7</v>
      </c>
    </row>
    <row r="23" spans="10:11" x14ac:dyDescent="0.25">
      <c r="J23" s="5">
        <f t="shared" si="0"/>
        <v>46055</v>
      </c>
      <c r="K23" s="6">
        <f>IF(OR(J23&lt;$B$3,J23&gt;$D$3),"",IFERROR(AVERAGEIFS($C$37:$C$236,$L$37:$L$236,TRUE,$B$37:$B$236,J23),""))</f>
        <v>6.5</v>
      </c>
    </row>
    <row r="24" spans="10:11" x14ac:dyDescent="0.25">
      <c r="J24" s="5">
        <f t="shared" si="0"/>
        <v>46056</v>
      </c>
      <c r="K24" s="6">
        <f>IF(OR(J24&lt;$B$3,J24&gt;$D$3),"",IFERROR(AVERAGEIFS($C$37:$C$236,$L$37:$L$236,TRUE,$B$37:$B$236,J24),""))</f>
        <v>6.5</v>
      </c>
    </row>
    <row r="25" spans="10:11" x14ac:dyDescent="0.25">
      <c r="J25" s="5">
        <f t="shared" si="0"/>
        <v>46057</v>
      </c>
      <c r="K25" s="6">
        <f>IF(OR(J25&lt;$B$3,J25&gt;$D$3),"",IFERROR(AVERAGEIFS($C$37:$C$236,$L$37:$L$236,TRUE,$B$37:$B$236,J25),""))</f>
        <v>5.5</v>
      </c>
    </row>
    <row r="26" spans="10:11" x14ac:dyDescent="0.25">
      <c r="J26" s="5"/>
      <c r="K26" s="6"/>
    </row>
    <row r="27" spans="10:11" x14ac:dyDescent="0.25">
      <c r="J27" s="5"/>
      <c r="K27" s="6"/>
    </row>
    <row r="28" spans="10:11" x14ac:dyDescent="0.25">
      <c r="J28" s="5">
        <f>J25+1</f>
        <v>46058</v>
      </c>
      <c r="K28" s="6">
        <f>IF(OR(J28&lt;$B$3,J28&gt;$D$3),"",IFERROR(AVERAGEIFS($C$37:$C$236,$L$37:$L$236,TRUE,$B$37:$B$236,J28),""))</f>
        <v>6</v>
      </c>
    </row>
    <row r="29" spans="10:11" x14ac:dyDescent="0.25">
      <c r="J29" s="5">
        <f t="shared" si="0"/>
        <v>46059</v>
      </c>
      <c r="K29" s="6">
        <f>IF(OR(J29&lt;$B$3,J29&gt;$D$3),"",IFERROR(AVERAGEIFS($C$37:$C$236,$L$37:$L$236,TRUE,$B$37:$B$236,J29),""))</f>
        <v>7.5</v>
      </c>
    </row>
    <row r="30" spans="10:11" x14ac:dyDescent="0.25">
      <c r="J30" s="5">
        <f t="shared" si="0"/>
        <v>46060</v>
      </c>
      <c r="K30" s="6">
        <f>IF(OR(J30&lt;$B$3,J30&gt;$D$3),"",IFERROR(AVERAGEIFS($C$37:$C$236,$L$37:$L$236,TRUE,$B$37:$B$236,J30),""))</f>
        <v>6.5</v>
      </c>
    </row>
    <row r="31" spans="10:11" x14ac:dyDescent="0.25">
      <c r="J31" s="5">
        <f t="shared" si="0"/>
        <v>46061</v>
      </c>
      <c r="K31" s="6">
        <f>IF(OR(J31&lt;$B$3,J31&gt;$D$3),"",IFERROR(AVERAGEIFS($C$37:$C$236,$L$37:$L$236,TRUE,$B$37:$B$236,J31),""))</f>
        <v>5</v>
      </c>
    </row>
    <row r="32" spans="10:11" x14ac:dyDescent="0.25">
      <c r="J32" s="5">
        <f t="shared" si="0"/>
        <v>46062</v>
      </c>
      <c r="K32" s="6">
        <f>IF(OR(J32&lt;$B$3,J32&gt;$D$3),"",IFERROR(AVERAGEIFS($C$37:$C$236,$L$37:$L$236,TRUE,$B$37:$B$236,J32),""))</f>
        <v>5.5</v>
      </c>
    </row>
    <row r="33" spans="1:13" x14ac:dyDescent="0.25">
      <c r="J33" s="5">
        <f t="shared" si="0"/>
        <v>46063</v>
      </c>
      <c r="K33" s="6">
        <f>IF(OR(J33&lt;$B$3,J33&gt;$D$3),"",IFERROR(AVERAGEIFS($C$37:$C$236,$L$37:$L$236,TRUE,$B$37:$B$236,J33),""))</f>
        <v>6.5</v>
      </c>
    </row>
    <row r="34" spans="1:13" x14ac:dyDescent="0.25">
      <c r="J34" s="5">
        <f t="shared" si="0"/>
        <v>46064</v>
      </c>
      <c r="K34" s="6">
        <f>IF(OR(J34&lt;$B$3,J34&gt;$D$3),"",IFERROR(AVERAGEIFS($C$37:$C$236,$L$37:$L$236,TRUE,$B$37:$B$236,J34),""))</f>
        <v>6.5</v>
      </c>
    </row>
    <row r="35" spans="1:13" ht="20.100000000000001" customHeight="1" x14ac:dyDescent="0.25">
      <c r="A35" s="13" t="s">
        <v>28</v>
      </c>
      <c r="B35" s="14"/>
      <c r="C35" s="14"/>
      <c r="D35" s="14"/>
      <c r="E35" s="14"/>
      <c r="F35" s="14"/>
      <c r="G35" s="14"/>
      <c r="H35" s="14"/>
      <c r="J35" s="5">
        <f t="shared" si="0"/>
        <v>46065</v>
      </c>
      <c r="K35" s="6">
        <f>IF(OR(J35&lt;$B$3,J35&gt;$D$3),"",IFERROR(AVERAGEIFS($C$37:$C$236,$L$37:$L$236,TRUE,$B$37:$B$236,J35),""))</f>
        <v>6.5</v>
      </c>
    </row>
    <row r="36" spans="1:13" x14ac:dyDescent="0.25">
      <c r="A36" s="7" t="s">
        <v>6</v>
      </c>
      <c r="B36" s="7" t="s">
        <v>26</v>
      </c>
      <c r="C36" s="7" t="s">
        <v>29</v>
      </c>
      <c r="D36" s="7" t="s">
        <v>30</v>
      </c>
      <c r="E36" s="7" t="s">
        <v>31</v>
      </c>
      <c r="J36" s="5">
        <f t="shared" si="0"/>
        <v>46066</v>
      </c>
      <c r="K36" s="6">
        <f>IF(OR(J36&lt;$B$3,J36&gt;$D$3),"",IFERROR(AVERAGEIFS($C$37:$C$236,$L$37:$L$236,TRUE,$B$37:$B$236,J36),""))</f>
        <v>8</v>
      </c>
      <c r="L36" s="11" t="s">
        <v>32</v>
      </c>
      <c r="M36" s="11" t="s">
        <v>33</v>
      </c>
    </row>
    <row r="37" spans="1:13" x14ac:dyDescent="0.25">
      <c r="A37" s="8" t="s">
        <v>9</v>
      </c>
      <c r="B37" s="5">
        <v>46016</v>
      </c>
      <c r="C37" s="9">
        <v>5</v>
      </c>
      <c r="D37" s="8" t="s">
        <v>34</v>
      </c>
      <c r="E37" s="8" t="s">
        <v>10</v>
      </c>
      <c r="J37" s="5">
        <f t="shared" si="0"/>
        <v>46067</v>
      </c>
      <c r="K37" s="6">
        <f>IF(OR(J37&lt;$B$3,J37&gt;$D$3),"",IFERROR(AVERAGEIFS($C$37:$C$236,$L$37:$L$236,TRUE,$B$37:$B$236,J37),""))</f>
        <v>6.5</v>
      </c>
      <c r="L37" s="12" t="b">
        <f t="shared" ref="L37:L68" si="1">IF($F$3="Alle",AND(B37&gt;=$B$3,B37&lt;=$D$3),AND(B37&gt;=$B$3,B37&lt;=$D$3,A37=$F$3))</f>
        <v>0</v>
      </c>
      <c r="M37" s="12" t="b">
        <f t="shared" ref="M37:M68" si="2">AND(L37=TRUE,C37&gt;=8)</f>
        <v>0</v>
      </c>
    </row>
    <row r="38" spans="1:13" x14ac:dyDescent="0.25">
      <c r="A38" s="8" t="s">
        <v>17</v>
      </c>
      <c r="B38" s="5">
        <v>46017</v>
      </c>
      <c r="C38" s="9">
        <v>6</v>
      </c>
      <c r="D38" s="8" t="s">
        <v>34</v>
      </c>
      <c r="E38" s="8" t="s">
        <v>20</v>
      </c>
      <c r="J38" s="5">
        <f t="shared" si="0"/>
        <v>46068</v>
      </c>
      <c r="K38" s="6">
        <f>IF(OR(J38&lt;$B$3,J38&gt;$D$3),"",IFERROR(AVERAGEIFS($C$37:$C$236,$L$37:$L$236,TRUE,$B$37:$B$236,J38),""))</f>
        <v>7.5</v>
      </c>
      <c r="L38" s="12" t="b">
        <f t="shared" si="1"/>
        <v>0</v>
      </c>
      <c r="M38" s="12" t="b">
        <f t="shared" si="2"/>
        <v>0</v>
      </c>
    </row>
    <row r="39" spans="1:13" x14ac:dyDescent="0.25">
      <c r="A39" s="8" t="s">
        <v>9</v>
      </c>
      <c r="B39" s="5">
        <v>46018</v>
      </c>
      <c r="C39" s="9">
        <v>8</v>
      </c>
      <c r="D39" s="8" t="s">
        <v>35</v>
      </c>
      <c r="E39" s="8" t="s">
        <v>8</v>
      </c>
      <c r="J39" s="5">
        <f t="shared" si="0"/>
        <v>46069</v>
      </c>
      <c r="K39" s="6">
        <f>IF(OR(J39&lt;$B$3,J39&gt;$D$3),"",IFERROR(AVERAGEIFS($C$37:$C$236,$L$37:$L$236,TRUE,$B$37:$B$236,J39),""))</f>
        <v>4</v>
      </c>
      <c r="L39" s="12" t="b">
        <f t="shared" si="1"/>
        <v>0</v>
      </c>
      <c r="M39" s="12" t="b">
        <f t="shared" si="2"/>
        <v>0</v>
      </c>
    </row>
    <row r="40" spans="1:13" x14ac:dyDescent="0.25">
      <c r="A40" s="8" t="s">
        <v>17</v>
      </c>
      <c r="B40" s="5">
        <v>46019</v>
      </c>
      <c r="C40" s="9">
        <v>5</v>
      </c>
      <c r="D40" s="8" t="s">
        <v>35</v>
      </c>
      <c r="E40" s="8" t="s">
        <v>20</v>
      </c>
      <c r="J40" s="5">
        <f t="shared" si="0"/>
        <v>46070</v>
      </c>
      <c r="K40" s="6">
        <f>IF(OR(J40&lt;$B$3,J40&gt;$D$3),"",IFERROR(AVERAGEIFS($C$37:$C$236,$L$37:$L$236,TRUE,$B$37:$B$236,J40),""))</f>
        <v>6.5</v>
      </c>
      <c r="L40" s="12" t="b">
        <f t="shared" si="1"/>
        <v>0</v>
      </c>
      <c r="M40" s="12" t="b">
        <f t="shared" si="2"/>
        <v>0</v>
      </c>
    </row>
    <row r="41" spans="1:13" x14ac:dyDescent="0.25">
      <c r="A41" s="8" t="s">
        <v>17</v>
      </c>
      <c r="B41" s="5">
        <v>46020</v>
      </c>
      <c r="C41" s="9">
        <v>7</v>
      </c>
      <c r="D41" s="8" t="s">
        <v>36</v>
      </c>
      <c r="E41" s="8" t="s">
        <v>18</v>
      </c>
      <c r="J41" s="5">
        <f t="shared" si="0"/>
        <v>46071</v>
      </c>
      <c r="K41" s="6">
        <f>IF(OR(J41&lt;$B$3,J41&gt;$D$3),"",IFERROR(AVERAGEIFS($C$37:$C$236,$L$37:$L$236,TRUE,$B$37:$B$236,J41),""))</f>
        <v>5.5</v>
      </c>
      <c r="L41" s="12" t="b">
        <f t="shared" si="1"/>
        <v>0</v>
      </c>
      <c r="M41" s="12" t="b">
        <f t="shared" si="2"/>
        <v>0</v>
      </c>
    </row>
    <row r="42" spans="1:13" x14ac:dyDescent="0.25">
      <c r="A42" s="8" t="s">
        <v>17</v>
      </c>
      <c r="B42" s="5">
        <v>46021</v>
      </c>
      <c r="C42" s="9">
        <v>6</v>
      </c>
      <c r="D42" s="8" t="s">
        <v>35</v>
      </c>
      <c r="E42" s="8" t="s">
        <v>10</v>
      </c>
      <c r="J42" s="5">
        <f t="shared" si="0"/>
        <v>46072</v>
      </c>
      <c r="K42" s="6">
        <f>IF(OR(J42&lt;$B$3,J42&gt;$D$3),"",IFERROR(AVERAGEIFS($C$37:$C$236,$L$37:$L$236,TRUE,$B$37:$B$236,J42),""))</f>
        <v>7.5</v>
      </c>
      <c r="L42" s="12" t="b">
        <f t="shared" si="1"/>
        <v>0</v>
      </c>
      <c r="M42" s="12" t="b">
        <f t="shared" si="2"/>
        <v>0</v>
      </c>
    </row>
    <row r="43" spans="1:13" x14ac:dyDescent="0.25">
      <c r="A43" s="8" t="s">
        <v>22</v>
      </c>
      <c r="B43" s="5">
        <v>46022</v>
      </c>
      <c r="C43" s="9">
        <v>6</v>
      </c>
      <c r="D43" s="8" t="s">
        <v>37</v>
      </c>
      <c r="E43" s="8" t="s">
        <v>16</v>
      </c>
      <c r="J43" s="5">
        <f t="shared" si="0"/>
        <v>46073</v>
      </c>
      <c r="K43" s="6">
        <f>IF(OR(J43&lt;$B$3,J43&gt;$D$3),"",IFERROR(AVERAGEIFS($C$37:$C$236,$L$37:$L$236,TRUE,$B$37:$B$236,J43),""))</f>
        <v>8.5</v>
      </c>
      <c r="L43" s="12" t="b">
        <f t="shared" si="1"/>
        <v>0</v>
      </c>
      <c r="M43" s="12" t="b">
        <f t="shared" si="2"/>
        <v>0</v>
      </c>
    </row>
    <row r="44" spans="1:13" x14ac:dyDescent="0.25">
      <c r="A44" s="8" t="s">
        <v>9</v>
      </c>
      <c r="B44" s="5">
        <v>46023</v>
      </c>
      <c r="C44" s="9">
        <v>5</v>
      </c>
      <c r="D44" s="8" t="s">
        <v>38</v>
      </c>
      <c r="E44" s="8" t="s">
        <v>16</v>
      </c>
      <c r="J44" s="5">
        <f t="shared" si="0"/>
        <v>46074</v>
      </c>
      <c r="K44" s="6">
        <f>IF(OR(J44&lt;$B$3,J44&gt;$D$3),"",IFERROR(AVERAGEIFS($C$37:$C$236,$L$37:$L$236,TRUE,$B$37:$B$236,J44),""))</f>
        <v>6.5</v>
      </c>
      <c r="L44" s="12" t="b">
        <f t="shared" si="1"/>
        <v>0</v>
      </c>
      <c r="M44" s="12" t="b">
        <f t="shared" si="2"/>
        <v>0</v>
      </c>
    </row>
    <row r="45" spans="1:13" x14ac:dyDescent="0.25">
      <c r="A45" s="8" t="s">
        <v>19</v>
      </c>
      <c r="B45" s="5">
        <v>46024</v>
      </c>
      <c r="C45" s="9">
        <v>6</v>
      </c>
      <c r="D45" s="8" t="s">
        <v>34</v>
      </c>
      <c r="E45" s="8" t="s">
        <v>20</v>
      </c>
      <c r="J45" s="5">
        <f t="shared" si="0"/>
        <v>46075</v>
      </c>
      <c r="K45" s="6">
        <f>IF(OR(J45&lt;$B$3,J45&gt;$D$3),"",IFERROR(AVERAGEIFS($C$37:$C$236,$L$37:$L$236,TRUE,$B$37:$B$236,J45),""))</f>
        <v>6</v>
      </c>
      <c r="L45" s="12" t="b">
        <f t="shared" si="1"/>
        <v>0</v>
      </c>
      <c r="M45" s="12" t="b">
        <f t="shared" si="2"/>
        <v>0</v>
      </c>
    </row>
    <row r="46" spans="1:13" x14ac:dyDescent="0.25">
      <c r="A46" s="8" t="s">
        <v>9</v>
      </c>
      <c r="B46" s="5">
        <v>46025</v>
      </c>
      <c r="C46" s="9">
        <v>7</v>
      </c>
      <c r="D46" s="8" t="s">
        <v>39</v>
      </c>
      <c r="E46" s="8" t="s">
        <v>20</v>
      </c>
      <c r="J46" s="5">
        <f t="shared" si="0"/>
        <v>46076</v>
      </c>
      <c r="K46" s="6">
        <f>IF(OR(J46&lt;$B$3,J46&gt;$D$3),"",IFERROR(AVERAGEIFS($C$37:$C$236,$L$37:$L$236,TRUE,$B$37:$B$236,J46),""))</f>
        <v>7</v>
      </c>
      <c r="L46" s="12" t="b">
        <f t="shared" si="1"/>
        <v>0</v>
      </c>
      <c r="M46" s="12" t="b">
        <f t="shared" si="2"/>
        <v>0</v>
      </c>
    </row>
    <row r="47" spans="1:13" x14ac:dyDescent="0.25">
      <c r="A47" s="8" t="s">
        <v>21</v>
      </c>
      <c r="B47" s="5">
        <v>46026</v>
      </c>
      <c r="C47" s="9">
        <v>9</v>
      </c>
      <c r="D47" s="8" t="s">
        <v>40</v>
      </c>
      <c r="E47" s="8" t="s">
        <v>8</v>
      </c>
      <c r="L47" s="12" t="b">
        <f t="shared" si="1"/>
        <v>0</v>
      </c>
      <c r="M47" s="12" t="b">
        <f t="shared" si="2"/>
        <v>0</v>
      </c>
    </row>
    <row r="48" spans="1:13" x14ac:dyDescent="0.25">
      <c r="A48" s="8" t="s">
        <v>17</v>
      </c>
      <c r="B48" s="5">
        <v>46027</v>
      </c>
      <c r="C48" s="9">
        <v>5</v>
      </c>
      <c r="D48" s="8" t="s">
        <v>34</v>
      </c>
      <c r="E48" s="8" t="s">
        <v>10</v>
      </c>
      <c r="L48" s="12" t="b">
        <f t="shared" si="1"/>
        <v>0</v>
      </c>
      <c r="M48" s="12" t="b">
        <f t="shared" si="2"/>
        <v>0</v>
      </c>
    </row>
    <row r="49" spans="1:13" x14ac:dyDescent="0.25">
      <c r="A49" s="8" t="s">
        <v>9</v>
      </c>
      <c r="B49" s="5">
        <v>46028</v>
      </c>
      <c r="C49" s="9">
        <v>7</v>
      </c>
      <c r="D49" s="8" t="s">
        <v>38</v>
      </c>
      <c r="E49" s="8" t="s">
        <v>10</v>
      </c>
      <c r="J49" s="2" t="s">
        <v>6</v>
      </c>
      <c r="K49" s="2" t="s">
        <v>27</v>
      </c>
      <c r="L49" s="12" t="b">
        <f t="shared" si="1"/>
        <v>0</v>
      </c>
      <c r="M49" s="12" t="b">
        <f t="shared" si="2"/>
        <v>0</v>
      </c>
    </row>
    <row r="50" spans="1:13" x14ac:dyDescent="0.25">
      <c r="A50" s="8" t="s">
        <v>21</v>
      </c>
      <c r="B50" s="5">
        <v>46029</v>
      </c>
      <c r="C50" s="9">
        <v>8</v>
      </c>
      <c r="D50" s="8" t="s">
        <v>39</v>
      </c>
      <c r="E50" s="8" t="s">
        <v>8</v>
      </c>
      <c r="J50" s="8" t="str">
        <f t="shared" ref="J50:J57" si="3">AA3</f>
        <v>Mitarbeiter 1</v>
      </c>
      <c r="K50" s="6">
        <f>IF($F$3="Alle",IFERROR(AVERAGEIFS($C$37:$C$236,$L$37:$L$236,TRUE,$A$37:$A$236,J50),""),IF(J50=$F$3,IFERROR(AVERAGEIFS($C$37:$C$236,$L$37:$L$236,TRUE,$A$37:$A$236,J50),""),""))</f>
        <v>6.7142857142857144</v>
      </c>
      <c r="L50" s="12" t="b">
        <f t="shared" si="1"/>
        <v>0</v>
      </c>
      <c r="M50" s="12" t="b">
        <f t="shared" si="2"/>
        <v>0</v>
      </c>
    </row>
    <row r="51" spans="1:13" x14ac:dyDescent="0.25">
      <c r="A51" s="8" t="s">
        <v>15</v>
      </c>
      <c r="B51" s="5">
        <v>46030</v>
      </c>
      <c r="C51" s="9">
        <v>9</v>
      </c>
      <c r="D51" s="8" t="s">
        <v>34</v>
      </c>
      <c r="E51" s="8" t="s">
        <v>10</v>
      </c>
      <c r="J51" s="8" t="str">
        <f t="shared" si="3"/>
        <v>Mitarbeiter 2</v>
      </c>
      <c r="K51" s="6">
        <f>IF($F$3="Alle",IFERROR(AVERAGEIFS($C$37:$C$236,$L$37:$L$236,TRUE,$A$37:$A$236,J51),""),IF(J51=$F$3,IFERROR(AVERAGEIFS($C$37:$C$236,$L$37:$L$236,TRUE,$A$37:$A$236,J51),""),""))</f>
        <v>6</v>
      </c>
      <c r="L51" s="12" t="b">
        <f t="shared" si="1"/>
        <v>0</v>
      </c>
      <c r="M51" s="12" t="b">
        <f t="shared" si="2"/>
        <v>0</v>
      </c>
    </row>
    <row r="52" spans="1:13" x14ac:dyDescent="0.25">
      <c r="A52" s="8" t="s">
        <v>24</v>
      </c>
      <c r="B52" s="5">
        <v>46031</v>
      </c>
      <c r="C52" s="9">
        <v>8</v>
      </c>
      <c r="D52" s="8" t="s">
        <v>36</v>
      </c>
      <c r="E52" s="8" t="s">
        <v>10</v>
      </c>
      <c r="J52" s="8" t="str">
        <f t="shared" si="3"/>
        <v>Mitarbeiter 3</v>
      </c>
      <c r="K52" s="6">
        <f>IF($F$3="Alle",IFERROR(AVERAGEIFS($C$37:$C$236,$L$37:$L$236,TRUE,$A$37:$A$236,J52),""),IF(J52=$F$3,IFERROR(AVERAGEIFS($C$37:$C$236,$L$37:$L$236,TRUE,$A$37:$A$236,J52),""),""))</f>
        <v>7.4285714285714288</v>
      </c>
      <c r="L52" s="12" t="b">
        <f t="shared" si="1"/>
        <v>0</v>
      </c>
      <c r="M52" s="12" t="b">
        <f t="shared" si="2"/>
        <v>0</v>
      </c>
    </row>
    <row r="53" spans="1:13" x14ac:dyDescent="0.25">
      <c r="A53" s="8" t="s">
        <v>21</v>
      </c>
      <c r="B53" s="5">
        <v>46032</v>
      </c>
      <c r="C53" s="9">
        <v>6</v>
      </c>
      <c r="D53" s="8" t="s">
        <v>35</v>
      </c>
      <c r="E53" s="8" t="s">
        <v>16</v>
      </c>
      <c r="J53" s="8" t="str">
        <f t="shared" si="3"/>
        <v>Mitarbeiter 4</v>
      </c>
      <c r="K53" s="6">
        <f>IF($F$3="Alle",IFERROR(AVERAGEIFS($C$37:$C$236,$L$37:$L$236,TRUE,$A$37:$A$236,J53),""),IF(J53=$F$3,IFERROR(AVERAGEIFS($C$37:$C$236,$L$37:$L$236,TRUE,$A$37:$A$236,J53),""),""))</f>
        <v>5.333333333333333</v>
      </c>
      <c r="L53" s="12" t="b">
        <f t="shared" si="1"/>
        <v>0</v>
      </c>
      <c r="M53" s="12" t="b">
        <f t="shared" si="2"/>
        <v>0</v>
      </c>
    </row>
    <row r="54" spans="1:13" x14ac:dyDescent="0.25">
      <c r="A54" s="8" t="s">
        <v>22</v>
      </c>
      <c r="B54" s="5">
        <v>46033</v>
      </c>
      <c r="C54" s="9">
        <v>6</v>
      </c>
      <c r="D54" s="8" t="s">
        <v>41</v>
      </c>
      <c r="E54" s="8" t="s">
        <v>16</v>
      </c>
      <c r="J54" s="8" t="str">
        <f t="shared" si="3"/>
        <v>Mitarbeiter 5</v>
      </c>
      <c r="K54" s="6">
        <f>IF($F$3="Alle",IFERROR(AVERAGEIFS($C$37:$C$236,$L$37:$L$236,TRUE,$A$37:$A$236,J54),""),IF(J54=$F$3,IFERROR(AVERAGEIFS($C$37:$C$236,$L$37:$L$236,TRUE,$A$37:$A$236,J54),""),""))</f>
        <v>6.875</v>
      </c>
      <c r="L54" s="12" t="b">
        <f t="shared" si="1"/>
        <v>0</v>
      </c>
      <c r="M54" s="12" t="b">
        <f t="shared" si="2"/>
        <v>0</v>
      </c>
    </row>
    <row r="55" spans="1:13" x14ac:dyDescent="0.25">
      <c r="A55" s="8" t="s">
        <v>17</v>
      </c>
      <c r="B55" s="5">
        <v>46034</v>
      </c>
      <c r="C55" s="9">
        <v>7</v>
      </c>
      <c r="D55" s="8" t="s">
        <v>42</v>
      </c>
      <c r="E55" s="8" t="s">
        <v>10</v>
      </c>
      <c r="J55" s="8" t="str">
        <f t="shared" si="3"/>
        <v>Mitarbeiter 6</v>
      </c>
      <c r="K55" s="6">
        <f>IF($F$3="Alle",IFERROR(AVERAGEIFS($C$37:$C$236,$L$37:$L$236,TRUE,$A$37:$A$236,J55),""),IF(J55=$F$3,IFERROR(AVERAGEIFS($C$37:$C$236,$L$37:$L$236,TRUE,$A$37:$A$236,J55),""),""))</f>
        <v>7.6</v>
      </c>
      <c r="L55" s="12" t="b">
        <f t="shared" si="1"/>
        <v>0</v>
      </c>
      <c r="M55" s="12" t="b">
        <f t="shared" si="2"/>
        <v>0</v>
      </c>
    </row>
    <row r="56" spans="1:13" x14ac:dyDescent="0.25">
      <c r="A56" s="8" t="s">
        <v>19</v>
      </c>
      <c r="B56" s="5">
        <v>46035</v>
      </c>
      <c r="C56" s="9">
        <v>6</v>
      </c>
      <c r="D56" s="8" t="s">
        <v>36</v>
      </c>
      <c r="E56" s="8" t="s">
        <v>20</v>
      </c>
      <c r="J56" s="8" t="str">
        <f t="shared" si="3"/>
        <v>Mitarbeiter 7</v>
      </c>
      <c r="K56" s="6">
        <f>IF($F$3="Alle",IFERROR(AVERAGEIFS($C$37:$C$236,$L$37:$L$236,TRUE,$A$37:$A$236,J56),""),IF(J56=$F$3,IFERROR(AVERAGEIFS($C$37:$C$236,$L$37:$L$236,TRUE,$A$37:$A$236,J56),""),""))</f>
        <v>5.5</v>
      </c>
      <c r="L56" s="12" t="b">
        <f t="shared" si="1"/>
        <v>0</v>
      </c>
      <c r="M56" s="12" t="b">
        <f t="shared" si="2"/>
        <v>0</v>
      </c>
    </row>
    <row r="57" spans="1:13" x14ac:dyDescent="0.25">
      <c r="A57" s="8" t="s">
        <v>19</v>
      </c>
      <c r="B57" s="5">
        <v>46036</v>
      </c>
      <c r="C57" s="9">
        <v>9</v>
      </c>
      <c r="D57" s="8" t="s">
        <v>41</v>
      </c>
      <c r="E57" s="8" t="s">
        <v>18</v>
      </c>
      <c r="J57" s="8" t="str">
        <f t="shared" si="3"/>
        <v>Mitarbeiter 8</v>
      </c>
      <c r="K57" s="6">
        <f>IF($F$3="Alle",IFERROR(AVERAGEIFS($C$37:$C$236,$L$37:$L$236,TRUE,$A$37:$A$236,J57),""),IF(J57=$F$3,IFERROR(AVERAGEIFS($C$37:$C$236,$L$37:$L$236,TRUE,$A$37:$A$236,J57),""),""))</f>
        <v>7.8</v>
      </c>
      <c r="L57" s="12" t="b">
        <f t="shared" si="1"/>
        <v>0</v>
      </c>
      <c r="M57" s="12" t="b">
        <f t="shared" si="2"/>
        <v>0</v>
      </c>
    </row>
    <row r="58" spans="1:13" x14ac:dyDescent="0.25">
      <c r="A58" s="8" t="s">
        <v>21</v>
      </c>
      <c r="B58" s="5">
        <v>46037</v>
      </c>
      <c r="C58" s="9">
        <v>7</v>
      </c>
      <c r="D58" s="8" t="s">
        <v>34</v>
      </c>
      <c r="E58" s="8" t="s">
        <v>10</v>
      </c>
      <c r="L58" s="12" t="b">
        <f t="shared" si="1"/>
        <v>0</v>
      </c>
      <c r="M58" s="12" t="b">
        <f t="shared" si="2"/>
        <v>0</v>
      </c>
    </row>
    <row r="59" spans="1:13" x14ac:dyDescent="0.25">
      <c r="A59" s="8" t="s">
        <v>24</v>
      </c>
      <c r="B59" s="5">
        <v>46038</v>
      </c>
      <c r="C59" s="9">
        <v>6</v>
      </c>
      <c r="D59" s="8" t="s">
        <v>34</v>
      </c>
      <c r="E59" s="8" t="s">
        <v>8</v>
      </c>
      <c r="L59" s="12" t="b">
        <f t="shared" si="1"/>
        <v>0</v>
      </c>
      <c r="M59" s="12" t="b">
        <f t="shared" si="2"/>
        <v>0</v>
      </c>
    </row>
    <row r="60" spans="1:13" x14ac:dyDescent="0.25">
      <c r="A60" s="8" t="s">
        <v>15</v>
      </c>
      <c r="B60" s="5">
        <v>46039</v>
      </c>
      <c r="C60" s="9">
        <v>10</v>
      </c>
      <c r="D60" s="8" t="s">
        <v>43</v>
      </c>
      <c r="E60" s="8" t="s">
        <v>20</v>
      </c>
      <c r="J60" s="2" t="s">
        <v>44</v>
      </c>
      <c r="K60" s="2" t="s">
        <v>45</v>
      </c>
      <c r="L60" s="12" t="b">
        <f t="shared" si="1"/>
        <v>0</v>
      </c>
      <c r="M60" s="12" t="b">
        <f t="shared" si="2"/>
        <v>0</v>
      </c>
    </row>
    <row r="61" spans="1:13" x14ac:dyDescent="0.25">
      <c r="A61" s="8" t="s">
        <v>9</v>
      </c>
      <c r="B61" s="5">
        <v>46040</v>
      </c>
      <c r="C61" s="9">
        <v>7</v>
      </c>
      <c r="D61" s="8" t="s">
        <v>42</v>
      </c>
      <c r="E61" s="8" t="s">
        <v>20</v>
      </c>
      <c r="J61" s="10">
        <v>1</v>
      </c>
      <c r="K61" s="10">
        <f t="shared" ref="K61:K70" si="4">COUNTIFS($L$37:$L$236,TRUE,$C$37:$C$236,J61)</f>
        <v>0</v>
      </c>
      <c r="L61" s="12" t="b">
        <f t="shared" si="1"/>
        <v>0</v>
      </c>
      <c r="M61" s="12" t="b">
        <f t="shared" si="2"/>
        <v>0</v>
      </c>
    </row>
    <row r="62" spans="1:13" x14ac:dyDescent="0.25">
      <c r="A62" s="8" t="s">
        <v>19</v>
      </c>
      <c r="B62" s="5">
        <v>46041</v>
      </c>
      <c r="C62" s="9">
        <v>7</v>
      </c>
      <c r="D62" s="8" t="s">
        <v>34</v>
      </c>
      <c r="E62" s="8" t="s">
        <v>8</v>
      </c>
      <c r="J62" s="10">
        <v>2</v>
      </c>
      <c r="K62" s="10">
        <f t="shared" si="4"/>
        <v>0</v>
      </c>
      <c r="L62" s="12" t="b">
        <f t="shared" si="1"/>
        <v>0</v>
      </c>
      <c r="M62" s="12" t="b">
        <f t="shared" si="2"/>
        <v>0</v>
      </c>
    </row>
    <row r="63" spans="1:13" x14ac:dyDescent="0.25">
      <c r="A63" s="8" t="s">
        <v>9</v>
      </c>
      <c r="B63" s="5">
        <v>46042</v>
      </c>
      <c r="C63" s="9">
        <v>9</v>
      </c>
      <c r="D63" s="8" t="s">
        <v>34</v>
      </c>
      <c r="E63" s="8" t="s">
        <v>16</v>
      </c>
      <c r="J63" s="10">
        <v>3</v>
      </c>
      <c r="K63" s="10">
        <f t="shared" si="4"/>
        <v>1</v>
      </c>
      <c r="L63" s="12" t="b">
        <f t="shared" si="1"/>
        <v>0</v>
      </c>
      <c r="M63" s="12" t="b">
        <f t="shared" si="2"/>
        <v>0</v>
      </c>
    </row>
    <row r="64" spans="1:13" x14ac:dyDescent="0.25">
      <c r="A64" s="8" t="s">
        <v>21</v>
      </c>
      <c r="B64" s="5">
        <v>46043</v>
      </c>
      <c r="C64" s="9">
        <v>6</v>
      </c>
      <c r="D64" s="8" t="s">
        <v>46</v>
      </c>
      <c r="E64" s="8" t="s">
        <v>18</v>
      </c>
      <c r="J64" s="10">
        <v>4</v>
      </c>
      <c r="K64" s="10">
        <f t="shared" si="4"/>
        <v>3</v>
      </c>
      <c r="L64" s="12" t="b">
        <f t="shared" si="1"/>
        <v>0</v>
      </c>
      <c r="M64" s="12" t="b">
        <f t="shared" si="2"/>
        <v>0</v>
      </c>
    </row>
    <row r="65" spans="1:13" x14ac:dyDescent="0.25">
      <c r="A65" s="8" t="s">
        <v>7</v>
      </c>
      <c r="B65" s="5">
        <v>46044</v>
      </c>
      <c r="C65" s="9">
        <v>8</v>
      </c>
      <c r="D65" s="8" t="s">
        <v>34</v>
      </c>
      <c r="E65" s="8" t="s">
        <v>16</v>
      </c>
      <c r="J65" s="10">
        <v>5</v>
      </c>
      <c r="K65" s="10">
        <f t="shared" si="4"/>
        <v>8</v>
      </c>
      <c r="L65" s="12" t="b">
        <f t="shared" si="1"/>
        <v>0</v>
      </c>
      <c r="M65" s="12" t="b">
        <f t="shared" si="2"/>
        <v>0</v>
      </c>
    </row>
    <row r="66" spans="1:13" x14ac:dyDescent="0.25">
      <c r="A66" s="8" t="s">
        <v>15</v>
      </c>
      <c r="B66" s="5">
        <v>46045</v>
      </c>
      <c r="C66" s="9">
        <v>10</v>
      </c>
      <c r="D66" s="8" t="s">
        <v>34</v>
      </c>
      <c r="E66" s="8" t="s">
        <v>16</v>
      </c>
      <c r="J66" s="10">
        <v>6</v>
      </c>
      <c r="K66" s="10">
        <f t="shared" si="4"/>
        <v>16</v>
      </c>
      <c r="L66" s="12" t="b">
        <f t="shared" si="1"/>
        <v>0</v>
      </c>
      <c r="M66" s="12" t="b">
        <f t="shared" si="2"/>
        <v>0</v>
      </c>
    </row>
    <row r="67" spans="1:13" x14ac:dyDescent="0.25">
      <c r="A67" s="8" t="s">
        <v>17</v>
      </c>
      <c r="B67" s="5">
        <v>46046</v>
      </c>
      <c r="C67" s="9">
        <v>5</v>
      </c>
      <c r="D67" s="8" t="s">
        <v>46</v>
      </c>
      <c r="E67" s="8" t="s">
        <v>20</v>
      </c>
      <c r="J67" s="10">
        <v>7</v>
      </c>
      <c r="K67" s="10">
        <f t="shared" si="4"/>
        <v>17</v>
      </c>
      <c r="L67" s="12" t="b">
        <f t="shared" si="1"/>
        <v>1</v>
      </c>
      <c r="M67" s="12" t="b">
        <f t="shared" si="2"/>
        <v>0</v>
      </c>
    </row>
    <row r="68" spans="1:13" x14ac:dyDescent="0.25">
      <c r="A68" s="8" t="s">
        <v>7</v>
      </c>
      <c r="B68" s="5">
        <v>46047</v>
      </c>
      <c r="C68" s="9">
        <v>7</v>
      </c>
      <c r="D68" s="8" t="s">
        <v>35</v>
      </c>
      <c r="E68" s="8" t="s">
        <v>8</v>
      </c>
      <c r="J68" s="10">
        <v>8</v>
      </c>
      <c r="K68" s="10">
        <f t="shared" si="4"/>
        <v>8</v>
      </c>
      <c r="L68" s="12" t="b">
        <f t="shared" si="1"/>
        <v>1</v>
      </c>
      <c r="M68" s="12" t="b">
        <f t="shared" si="2"/>
        <v>0</v>
      </c>
    </row>
    <row r="69" spans="1:13" x14ac:dyDescent="0.25">
      <c r="A69" s="8" t="s">
        <v>21</v>
      </c>
      <c r="B69" s="5">
        <v>46048</v>
      </c>
      <c r="C69" s="9">
        <v>7</v>
      </c>
      <c r="D69" s="8" t="s">
        <v>37</v>
      </c>
      <c r="E69" s="8" t="s">
        <v>20</v>
      </c>
      <c r="J69" s="10">
        <v>9</v>
      </c>
      <c r="K69" s="10">
        <f t="shared" si="4"/>
        <v>5</v>
      </c>
      <c r="L69" s="12" t="b">
        <f t="shared" ref="L69:L100" si="5">IF($F$3="Alle",AND(B69&gt;=$B$3,B69&lt;=$D$3),AND(B69&gt;=$B$3,B69&lt;=$D$3,A69=$F$3))</f>
        <v>1</v>
      </c>
      <c r="M69" s="12" t="b">
        <f t="shared" ref="M69:M100" si="6">AND(L69=TRUE,C69&gt;=8)</f>
        <v>0</v>
      </c>
    </row>
    <row r="70" spans="1:13" x14ac:dyDescent="0.25">
      <c r="A70" s="8" t="s">
        <v>9</v>
      </c>
      <c r="B70" s="5">
        <v>46049</v>
      </c>
      <c r="C70" s="9">
        <v>5</v>
      </c>
      <c r="D70" s="8" t="s">
        <v>34</v>
      </c>
      <c r="E70" s="8" t="s">
        <v>8</v>
      </c>
      <c r="J70" s="10">
        <v>10</v>
      </c>
      <c r="K70" s="10">
        <f t="shared" si="4"/>
        <v>2</v>
      </c>
      <c r="L70" s="12" t="b">
        <f t="shared" si="5"/>
        <v>1</v>
      </c>
      <c r="M70" s="12" t="b">
        <f t="shared" si="6"/>
        <v>0</v>
      </c>
    </row>
    <row r="71" spans="1:13" x14ac:dyDescent="0.25">
      <c r="A71" s="8" t="s">
        <v>15</v>
      </c>
      <c r="B71" s="5">
        <v>46050</v>
      </c>
      <c r="C71" s="9">
        <v>7</v>
      </c>
      <c r="D71" s="8" t="s">
        <v>36</v>
      </c>
      <c r="E71" s="8" t="s">
        <v>10</v>
      </c>
      <c r="L71" s="12" t="b">
        <f t="shared" si="5"/>
        <v>1</v>
      </c>
      <c r="M71" s="12" t="b">
        <f t="shared" si="6"/>
        <v>0</v>
      </c>
    </row>
    <row r="72" spans="1:13" x14ac:dyDescent="0.25">
      <c r="A72" s="8" t="s">
        <v>19</v>
      </c>
      <c r="B72" s="5">
        <v>46051</v>
      </c>
      <c r="C72" s="9">
        <v>8</v>
      </c>
      <c r="D72" s="8" t="s">
        <v>34</v>
      </c>
      <c r="E72" s="8" t="s">
        <v>18</v>
      </c>
      <c r="L72" s="12" t="b">
        <f t="shared" si="5"/>
        <v>1</v>
      </c>
      <c r="M72" s="12" t="b">
        <f t="shared" si="6"/>
        <v>1</v>
      </c>
    </row>
    <row r="73" spans="1:13" x14ac:dyDescent="0.25">
      <c r="A73" s="8" t="s">
        <v>17</v>
      </c>
      <c r="B73" s="5">
        <v>46052</v>
      </c>
      <c r="C73" s="9">
        <v>8</v>
      </c>
      <c r="D73" s="8" t="s">
        <v>34</v>
      </c>
      <c r="E73" s="8" t="s">
        <v>10</v>
      </c>
      <c r="L73" s="12" t="b">
        <f t="shared" si="5"/>
        <v>1</v>
      </c>
      <c r="M73" s="12" t="b">
        <f t="shared" si="6"/>
        <v>1</v>
      </c>
    </row>
    <row r="74" spans="1:13" x14ac:dyDescent="0.25">
      <c r="A74" s="8" t="s">
        <v>19</v>
      </c>
      <c r="B74" s="5">
        <v>46053</v>
      </c>
      <c r="C74" s="9">
        <v>7</v>
      </c>
      <c r="D74" s="8" t="s">
        <v>34</v>
      </c>
      <c r="E74" s="8" t="s">
        <v>16</v>
      </c>
      <c r="L74" s="12" t="b">
        <f t="shared" si="5"/>
        <v>1</v>
      </c>
      <c r="M74" s="12" t="b">
        <f t="shared" si="6"/>
        <v>0</v>
      </c>
    </row>
    <row r="75" spans="1:13" x14ac:dyDescent="0.25">
      <c r="A75" s="8" t="s">
        <v>24</v>
      </c>
      <c r="B75" s="5">
        <v>46054</v>
      </c>
      <c r="C75" s="9">
        <v>8</v>
      </c>
      <c r="D75" s="8" t="s">
        <v>37</v>
      </c>
      <c r="E75" s="8" t="s">
        <v>10</v>
      </c>
      <c r="L75" s="12" t="b">
        <f t="shared" si="5"/>
        <v>1</v>
      </c>
      <c r="M75" s="12" t="b">
        <f t="shared" si="6"/>
        <v>1</v>
      </c>
    </row>
    <row r="76" spans="1:13" x14ac:dyDescent="0.25">
      <c r="A76" s="8" t="s">
        <v>9</v>
      </c>
      <c r="B76" s="5">
        <v>46055</v>
      </c>
      <c r="C76" s="9">
        <v>6</v>
      </c>
      <c r="D76" s="8" t="s">
        <v>36</v>
      </c>
      <c r="E76" s="8" t="s">
        <v>10</v>
      </c>
      <c r="L76" s="12" t="b">
        <f t="shared" si="5"/>
        <v>1</v>
      </c>
      <c r="M76" s="12" t="b">
        <f t="shared" si="6"/>
        <v>0</v>
      </c>
    </row>
    <row r="77" spans="1:13" x14ac:dyDescent="0.25">
      <c r="A77" s="8" t="s">
        <v>17</v>
      </c>
      <c r="B77" s="5">
        <v>46056</v>
      </c>
      <c r="C77" s="9">
        <v>4</v>
      </c>
      <c r="D77" s="8" t="s">
        <v>35</v>
      </c>
      <c r="E77" s="8" t="s">
        <v>10</v>
      </c>
      <c r="L77" s="12" t="b">
        <f t="shared" si="5"/>
        <v>1</v>
      </c>
      <c r="M77" s="12" t="b">
        <f t="shared" si="6"/>
        <v>0</v>
      </c>
    </row>
    <row r="78" spans="1:13" x14ac:dyDescent="0.25">
      <c r="A78" s="8" t="s">
        <v>9</v>
      </c>
      <c r="B78" s="5">
        <v>46057</v>
      </c>
      <c r="C78" s="9">
        <v>5</v>
      </c>
      <c r="D78" s="8" t="s">
        <v>34</v>
      </c>
      <c r="E78" s="8" t="s">
        <v>8</v>
      </c>
      <c r="L78" s="12" t="b">
        <f t="shared" si="5"/>
        <v>1</v>
      </c>
      <c r="M78" s="12" t="b">
        <f t="shared" si="6"/>
        <v>0</v>
      </c>
    </row>
    <row r="79" spans="1:13" x14ac:dyDescent="0.25">
      <c r="A79" s="8" t="s">
        <v>17</v>
      </c>
      <c r="B79" s="5">
        <v>46058</v>
      </c>
      <c r="C79" s="9">
        <v>6</v>
      </c>
      <c r="D79" s="8" t="s">
        <v>37</v>
      </c>
      <c r="E79" s="8" t="s">
        <v>20</v>
      </c>
      <c r="L79" s="12" t="b">
        <f t="shared" si="5"/>
        <v>1</v>
      </c>
      <c r="M79" s="12" t="b">
        <f t="shared" si="6"/>
        <v>0</v>
      </c>
    </row>
    <row r="80" spans="1:13" x14ac:dyDescent="0.25">
      <c r="A80" s="8" t="s">
        <v>15</v>
      </c>
      <c r="B80" s="5">
        <v>46059</v>
      </c>
      <c r="C80" s="9">
        <v>10</v>
      </c>
      <c r="D80" s="8" t="s">
        <v>34</v>
      </c>
      <c r="E80" s="8" t="s">
        <v>20</v>
      </c>
      <c r="L80" s="12" t="b">
        <f t="shared" si="5"/>
        <v>1</v>
      </c>
      <c r="M80" s="12" t="b">
        <f t="shared" si="6"/>
        <v>1</v>
      </c>
    </row>
    <row r="81" spans="1:13" x14ac:dyDescent="0.25">
      <c r="A81" s="8" t="s">
        <v>24</v>
      </c>
      <c r="B81" s="5">
        <v>46060</v>
      </c>
      <c r="C81" s="9">
        <v>6</v>
      </c>
      <c r="D81" s="8" t="s">
        <v>34</v>
      </c>
      <c r="E81" s="8" t="s">
        <v>18</v>
      </c>
      <c r="L81" s="12" t="b">
        <f t="shared" si="5"/>
        <v>1</v>
      </c>
      <c r="M81" s="12" t="b">
        <f t="shared" si="6"/>
        <v>0</v>
      </c>
    </row>
    <row r="82" spans="1:13" x14ac:dyDescent="0.25">
      <c r="A82" s="8" t="s">
        <v>17</v>
      </c>
      <c r="B82" s="5">
        <v>46061</v>
      </c>
      <c r="C82" s="9">
        <v>4</v>
      </c>
      <c r="D82" s="8" t="s">
        <v>43</v>
      </c>
      <c r="E82" s="8" t="s">
        <v>16</v>
      </c>
      <c r="L82" s="12" t="b">
        <f t="shared" si="5"/>
        <v>1</v>
      </c>
      <c r="M82" s="12" t="b">
        <f t="shared" si="6"/>
        <v>0</v>
      </c>
    </row>
    <row r="83" spans="1:13" x14ac:dyDescent="0.25">
      <c r="A83" s="8" t="s">
        <v>22</v>
      </c>
      <c r="B83" s="5">
        <v>46062</v>
      </c>
      <c r="C83" s="9">
        <v>5</v>
      </c>
      <c r="D83" s="8" t="s">
        <v>35</v>
      </c>
      <c r="E83" s="8" t="s">
        <v>8</v>
      </c>
      <c r="L83" s="12" t="b">
        <f t="shared" si="5"/>
        <v>1</v>
      </c>
      <c r="M83" s="12" t="b">
        <f t="shared" si="6"/>
        <v>0</v>
      </c>
    </row>
    <row r="84" spans="1:13" x14ac:dyDescent="0.25">
      <c r="A84" s="8" t="s">
        <v>7</v>
      </c>
      <c r="B84" s="5">
        <v>46063</v>
      </c>
      <c r="C84" s="9">
        <v>6</v>
      </c>
      <c r="D84" s="8" t="s">
        <v>34</v>
      </c>
      <c r="E84" s="8" t="s">
        <v>8</v>
      </c>
      <c r="L84" s="12" t="b">
        <f t="shared" si="5"/>
        <v>1</v>
      </c>
      <c r="M84" s="12" t="b">
        <f t="shared" si="6"/>
        <v>0</v>
      </c>
    </row>
    <row r="85" spans="1:13" x14ac:dyDescent="0.25">
      <c r="A85" s="8" t="s">
        <v>17</v>
      </c>
      <c r="B85" s="5">
        <v>46064</v>
      </c>
      <c r="C85" s="9">
        <v>5</v>
      </c>
      <c r="D85" s="8" t="s">
        <v>42</v>
      </c>
      <c r="E85" s="8" t="s">
        <v>10</v>
      </c>
      <c r="L85" s="12" t="b">
        <f t="shared" si="5"/>
        <v>1</v>
      </c>
      <c r="M85" s="12" t="b">
        <f t="shared" si="6"/>
        <v>0</v>
      </c>
    </row>
    <row r="86" spans="1:13" x14ac:dyDescent="0.25">
      <c r="A86" s="8" t="s">
        <v>22</v>
      </c>
      <c r="B86" s="5">
        <v>46065</v>
      </c>
      <c r="C86" s="9">
        <v>5</v>
      </c>
      <c r="D86" s="8" t="s">
        <v>37</v>
      </c>
      <c r="E86" s="8" t="s">
        <v>8</v>
      </c>
      <c r="L86" s="12" t="b">
        <f t="shared" si="5"/>
        <v>1</v>
      </c>
      <c r="M86" s="12" t="b">
        <f t="shared" si="6"/>
        <v>0</v>
      </c>
    </row>
    <row r="87" spans="1:13" x14ac:dyDescent="0.25">
      <c r="A87" s="8" t="s">
        <v>24</v>
      </c>
      <c r="B87" s="5">
        <v>46066</v>
      </c>
      <c r="C87" s="9">
        <v>9</v>
      </c>
      <c r="D87" s="8" t="s">
        <v>36</v>
      </c>
      <c r="E87" s="8" t="s">
        <v>8</v>
      </c>
      <c r="L87" s="12" t="b">
        <f t="shared" si="5"/>
        <v>1</v>
      </c>
      <c r="M87" s="12" t="b">
        <f t="shared" si="6"/>
        <v>1</v>
      </c>
    </row>
    <row r="88" spans="1:13" x14ac:dyDescent="0.25">
      <c r="A88" s="8" t="s">
        <v>9</v>
      </c>
      <c r="B88" s="5">
        <v>46067</v>
      </c>
      <c r="C88" s="9">
        <v>6</v>
      </c>
      <c r="D88" s="8" t="s">
        <v>42</v>
      </c>
      <c r="E88" s="8" t="s">
        <v>18</v>
      </c>
      <c r="L88" s="12" t="b">
        <f t="shared" si="5"/>
        <v>1</v>
      </c>
      <c r="M88" s="12" t="b">
        <f t="shared" si="6"/>
        <v>0</v>
      </c>
    </row>
    <row r="89" spans="1:13" x14ac:dyDescent="0.25">
      <c r="A89" s="8" t="s">
        <v>17</v>
      </c>
      <c r="B89" s="5">
        <v>46068</v>
      </c>
      <c r="C89" s="9">
        <v>6</v>
      </c>
      <c r="D89" s="8" t="s">
        <v>34</v>
      </c>
      <c r="E89" s="8" t="s">
        <v>10</v>
      </c>
      <c r="L89" s="12" t="b">
        <f t="shared" si="5"/>
        <v>1</v>
      </c>
      <c r="M89" s="12" t="b">
        <f t="shared" si="6"/>
        <v>0</v>
      </c>
    </row>
    <row r="90" spans="1:13" x14ac:dyDescent="0.25">
      <c r="A90" s="8" t="s">
        <v>22</v>
      </c>
      <c r="B90" s="5">
        <v>46069</v>
      </c>
      <c r="C90" s="9">
        <v>3</v>
      </c>
      <c r="D90" s="8" t="s">
        <v>34</v>
      </c>
      <c r="E90" s="8" t="s">
        <v>16</v>
      </c>
      <c r="L90" s="12" t="b">
        <f t="shared" si="5"/>
        <v>1</v>
      </c>
      <c r="M90" s="12" t="b">
        <f t="shared" si="6"/>
        <v>0</v>
      </c>
    </row>
    <row r="91" spans="1:13" x14ac:dyDescent="0.25">
      <c r="A91" s="8" t="s">
        <v>24</v>
      </c>
      <c r="B91" s="5">
        <v>46070</v>
      </c>
      <c r="C91" s="9">
        <v>7</v>
      </c>
      <c r="D91" s="8" t="s">
        <v>36</v>
      </c>
      <c r="E91" s="8" t="s">
        <v>18</v>
      </c>
      <c r="L91" s="12" t="b">
        <f t="shared" si="5"/>
        <v>1</v>
      </c>
      <c r="M91" s="12" t="b">
        <f t="shared" si="6"/>
        <v>0</v>
      </c>
    </row>
    <row r="92" spans="1:13" x14ac:dyDescent="0.25">
      <c r="A92" s="8" t="s">
        <v>15</v>
      </c>
      <c r="B92" s="5">
        <v>46071</v>
      </c>
      <c r="C92" s="9">
        <v>7</v>
      </c>
      <c r="D92" s="8" t="s">
        <v>35</v>
      </c>
      <c r="E92" s="8" t="s">
        <v>20</v>
      </c>
      <c r="L92" s="12" t="b">
        <f t="shared" si="5"/>
        <v>1</v>
      </c>
      <c r="M92" s="12" t="b">
        <f t="shared" si="6"/>
        <v>0</v>
      </c>
    </row>
    <row r="93" spans="1:13" x14ac:dyDescent="0.25">
      <c r="A93" s="8" t="s">
        <v>7</v>
      </c>
      <c r="B93" s="5">
        <v>46072</v>
      </c>
      <c r="C93" s="9">
        <v>8</v>
      </c>
      <c r="D93" s="8" t="s">
        <v>35</v>
      </c>
      <c r="E93" s="8" t="s">
        <v>20</v>
      </c>
      <c r="L93" s="12" t="b">
        <f t="shared" si="5"/>
        <v>1</v>
      </c>
      <c r="M93" s="12" t="b">
        <f t="shared" si="6"/>
        <v>1</v>
      </c>
    </row>
    <row r="94" spans="1:13" x14ac:dyDescent="0.25">
      <c r="A94" s="8" t="s">
        <v>24</v>
      </c>
      <c r="B94" s="5">
        <v>46073</v>
      </c>
      <c r="C94" s="9">
        <v>9</v>
      </c>
      <c r="D94" s="8" t="s">
        <v>34</v>
      </c>
      <c r="E94" s="8" t="s">
        <v>20</v>
      </c>
      <c r="L94" s="12" t="b">
        <f t="shared" si="5"/>
        <v>1</v>
      </c>
      <c r="M94" s="12" t="b">
        <f t="shared" si="6"/>
        <v>1</v>
      </c>
    </row>
    <row r="95" spans="1:13" x14ac:dyDescent="0.25">
      <c r="A95" s="8" t="s">
        <v>15</v>
      </c>
      <c r="B95" s="5">
        <v>46074</v>
      </c>
      <c r="C95" s="9">
        <v>6</v>
      </c>
      <c r="D95" s="8" t="s">
        <v>34</v>
      </c>
      <c r="E95" s="8" t="s">
        <v>8</v>
      </c>
      <c r="L95" s="12" t="b">
        <f t="shared" si="5"/>
        <v>1</v>
      </c>
      <c r="M95" s="12" t="b">
        <f t="shared" si="6"/>
        <v>0</v>
      </c>
    </row>
    <row r="96" spans="1:13" x14ac:dyDescent="0.25">
      <c r="A96" s="8" t="s">
        <v>15</v>
      </c>
      <c r="B96" s="5">
        <v>46075</v>
      </c>
      <c r="C96" s="9">
        <v>6</v>
      </c>
      <c r="D96" s="8" t="s">
        <v>37</v>
      </c>
      <c r="E96" s="8" t="s">
        <v>18</v>
      </c>
      <c r="L96" s="12" t="b">
        <f t="shared" si="5"/>
        <v>1</v>
      </c>
      <c r="M96" s="12" t="b">
        <f t="shared" si="6"/>
        <v>0</v>
      </c>
    </row>
    <row r="97" spans="1:13" x14ac:dyDescent="0.25">
      <c r="A97" s="8" t="s">
        <v>9</v>
      </c>
      <c r="B97" s="5">
        <v>46076</v>
      </c>
      <c r="C97" s="9">
        <v>7</v>
      </c>
      <c r="D97" s="8" t="s">
        <v>41</v>
      </c>
      <c r="E97" s="8" t="s">
        <v>8</v>
      </c>
      <c r="L97" s="12" t="b">
        <f t="shared" si="5"/>
        <v>1</v>
      </c>
      <c r="M97" s="12" t="b">
        <f t="shared" si="6"/>
        <v>0</v>
      </c>
    </row>
    <row r="98" spans="1:13" x14ac:dyDescent="0.25">
      <c r="A98" s="8" t="s">
        <v>9</v>
      </c>
      <c r="B98" s="5">
        <v>46016</v>
      </c>
      <c r="C98" s="9">
        <v>7</v>
      </c>
      <c r="D98" s="8" t="s">
        <v>41</v>
      </c>
      <c r="E98" s="8" t="s">
        <v>20</v>
      </c>
      <c r="L98" s="12" t="b">
        <f t="shared" si="5"/>
        <v>0</v>
      </c>
      <c r="M98" s="12" t="b">
        <f t="shared" si="6"/>
        <v>0</v>
      </c>
    </row>
    <row r="99" spans="1:13" x14ac:dyDescent="0.25">
      <c r="A99" s="8" t="s">
        <v>21</v>
      </c>
      <c r="B99" s="5">
        <v>46017</v>
      </c>
      <c r="C99" s="9">
        <v>9</v>
      </c>
      <c r="D99" s="8" t="s">
        <v>38</v>
      </c>
      <c r="E99" s="8" t="s">
        <v>10</v>
      </c>
      <c r="L99" s="12" t="b">
        <f t="shared" si="5"/>
        <v>0</v>
      </c>
      <c r="M99" s="12" t="b">
        <f t="shared" si="6"/>
        <v>0</v>
      </c>
    </row>
    <row r="100" spans="1:13" x14ac:dyDescent="0.25">
      <c r="A100" s="8" t="s">
        <v>19</v>
      </c>
      <c r="B100" s="5">
        <v>46018</v>
      </c>
      <c r="C100" s="9">
        <v>7</v>
      </c>
      <c r="D100" s="8" t="s">
        <v>39</v>
      </c>
      <c r="E100" s="8" t="s">
        <v>18</v>
      </c>
      <c r="L100" s="12" t="b">
        <f t="shared" si="5"/>
        <v>0</v>
      </c>
      <c r="M100" s="12" t="b">
        <f t="shared" si="6"/>
        <v>0</v>
      </c>
    </row>
    <row r="101" spans="1:13" x14ac:dyDescent="0.25">
      <c r="A101" s="8" t="s">
        <v>21</v>
      </c>
      <c r="B101" s="5">
        <v>46019</v>
      </c>
      <c r="C101" s="9">
        <v>6</v>
      </c>
      <c r="D101" s="8" t="s">
        <v>41</v>
      </c>
      <c r="E101" s="8" t="s">
        <v>20</v>
      </c>
      <c r="L101" s="12" t="b">
        <f t="shared" ref="L101:L132" si="7">IF($F$3="Alle",AND(B101&gt;=$B$3,B101&lt;=$D$3),AND(B101&gt;=$B$3,B101&lt;=$D$3,A101=$F$3))</f>
        <v>0</v>
      </c>
      <c r="M101" s="12" t="b">
        <f t="shared" ref="M101:M132" si="8">AND(L101=TRUE,C101&gt;=8)</f>
        <v>0</v>
      </c>
    </row>
    <row r="102" spans="1:13" x14ac:dyDescent="0.25">
      <c r="A102" s="8" t="s">
        <v>9</v>
      </c>
      <c r="B102" s="5">
        <v>46020</v>
      </c>
      <c r="C102" s="9">
        <v>4</v>
      </c>
      <c r="D102" s="8" t="s">
        <v>36</v>
      </c>
      <c r="E102" s="8" t="s">
        <v>16</v>
      </c>
      <c r="L102" s="12" t="b">
        <f t="shared" si="7"/>
        <v>0</v>
      </c>
      <c r="M102" s="12" t="b">
        <f t="shared" si="8"/>
        <v>0</v>
      </c>
    </row>
    <row r="103" spans="1:13" x14ac:dyDescent="0.25">
      <c r="A103" s="8" t="s">
        <v>15</v>
      </c>
      <c r="B103" s="5">
        <v>46021</v>
      </c>
      <c r="C103" s="9">
        <v>8</v>
      </c>
      <c r="D103" s="8" t="s">
        <v>34</v>
      </c>
      <c r="E103" s="8" t="s">
        <v>10</v>
      </c>
      <c r="L103" s="12" t="b">
        <f t="shared" si="7"/>
        <v>0</v>
      </c>
      <c r="M103" s="12" t="b">
        <f t="shared" si="8"/>
        <v>0</v>
      </c>
    </row>
    <row r="104" spans="1:13" x14ac:dyDescent="0.25">
      <c r="A104" s="8" t="s">
        <v>21</v>
      </c>
      <c r="B104" s="5">
        <v>46022</v>
      </c>
      <c r="C104" s="9">
        <v>8</v>
      </c>
      <c r="D104" s="8" t="s">
        <v>36</v>
      </c>
      <c r="E104" s="8" t="s">
        <v>16</v>
      </c>
      <c r="L104" s="12" t="b">
        <f t="shared" si="7"/>
        <v>0</v>
      </c>
      <c r="M104" s="12" t="b">
        <f t="shared" si="8"/>
        <v>0</v>
      </c>
    </row>
    <row r="105" spans="1:13" x14ac:dyDescent="0.25">
      <c r="A105" s="8" t="s">
        <v>7</v>
      </c>
      <c r="B105" s="5">
        <v>46023</v>
      </c>
      <c r="C105" s="9">
        <v>8</v>
      </c>
      <c r="D105" s="8" t="s">
        <v>34</v>
      </c>
      <c r="E105" s="8" t="s">
        <v>16</v>
      </c>
      <c r="L105" s="12" t="b">
        <f t="shared" si="7"/>
        <v>0</v>
      </c>
      <c r="M105" s="12" t="b">
        <f t="shared" si="8"/>
        <v>0</v>
      </c>
    </row>
    <row r="106" spans="1:13" x14ac:dyDescent="0.25">
      <c r="A106" s="8" t="s">
        <v>9</v>
      </c>
      <c r="B106" s="5">
        <v>46024</v>
      </c>
      <c r="C106" s="9">
        <v>7</v>
      </c>
      <c r="D106" s="8" t="s">
        <v>40</v>
      </c>
      <c r="E106" s="8" t="s">
        <v>20</v>
      </c>
      <c r="L106" s="12" t="b">
        <f t="shared" si="7"/>
        <v>0</v>
      </c>
      <c r="M106" s="12" t="b">
        <f t="shared" si="8"/>
        <v>0</v>
      </c>
    </row>
    <row r="107" spans="1:13" x14ac:dyDescent="0.25">
      <c r="A107" s="8" t="s">
        <v>15</v>
      </c>
      <c r="B107" s="5">
        <v>46025</v>
      </c>
      <c r="C107" s="9">
        <v>8</v>
      </c>
      <c r="D107" s="8" t="s">
        <v>37</v>
      </c>
      <c r="E107" s="8" t="s">
        <v>16</v>
      </c>
      <c r="L107" s="12" t="b">
        <f t="shared" si="7"/>
        <v>0</v>
      </c>
      <c r="M107" s="12" t="b">
        <f t="shared" si="8"/>
        <v>0</v>
      </c>
    </row>
    <row r="108" spans="1:13" x14ac:dyDescent="0.25">
      <c r="A108" s="8" t="s">
        <v>17</v>
      </c>
      <c r="B108" s="5">
        <v>46026</v>
      </c>
      <c r="C108" s="9">
        <v>8</v>
      </c>
      <c r="D108" s="8" t="s">
        <v>39</v>
      </c>
      <c r="E108" s="8" t="s">
        <v>20</v>
      </c>
      <c r="L108" s="12" t="b">
        <f t="shared" si="7"/>
        <v>0</v>
      </c>
      <c r="M108" s="12" t="b">
        <f t="shared" si="8"/>
        <v>0</v>
      </c>
    </row>
    <row r="109" spans="1:13" x14ac:dyDescent="0.25">
      <c r="A109" s="8" t="s">
        <v>24</v>
      </c>
      <c r="B109" s="5">
        <v>46027</v>
      </c>
      <c r="C109" s="9">
        <v>6</v>
      </c>
      <c r="D109" s="8" t="s">
        <v>34</v>
      </c>
      <c r="E109" s="8" t="s">
        <v>8</v>
      </c>
      <c r="L109" s="12" t="b">
        <f t="shared" si="7"/>
        <v>0</v>
      </c>
      <c r="M109" s="12" t="b">
        <f t="shared" si="8"/>
        <v>0</v>
      </c>
    </row>
    <row r="110" spans="1:13" x14ac:dyDescent="0.25">
      <c r="A110" s="8" t="s">
        <v>9</v>
      </c>
      <c r="B110" s="5">
        <v>46028</v>
      </c>
      <c r="C110" s="9">
        <v>9</v>
      </c>
      <c r="D110" s="8" t="s">
        <v>39</v>
      </c>
      <c r="E110" s="8" t="s">
        <v>8</v>
      </c>
      <c r="L110" s="12" t="b">
        <f t="shared" si="7"/>
        <v>0</v>
      </c>
      <c r="M110" s="12" t="b">
        <f t="shared" si="8"/>
        <v>0</v>
      </c>
    </row>
    <row r="111" spans="1:13" x14ac:dyDescent="0.25">
      <c r="A111" s="8" t="s">
        <v>7</v>
      </c>
      <c r="B111" s="5">
        <v>46029</v>
      </c>
      <c r="C111" s="9">
        <v>6</v>
      </c>
      <c r="D111" s="8" t="s">
        <v>34</v>
      </c>
      <c r="E111" s="8" t="s">
        <v>16</v>
      </c>
      <c r="L111" s="12" t="b">
        <f t="shared" si="7"/>
        <v>0</v>
      </c>
      <c r="M111" s="12" t="b">
        <f t="shared" si="8"/>
        <v>0</v>
      </c>
    </row>
    <row r="112" spans="1:13" x14ac:dyDescent="0.25">
      <c r="A112" s="8" t="s">
        <v>15</v>
      </c>
      <c r="B112" s="5">
        <v>46030</v>
      </c>
      <c r="C112" s="9">
        <v>10</v>
      </c>
      <c r="D112" s="8" t="s">
        <v>43</v>
      </c>
      <c r="E112" s="8" t="s">
        <v>20</v>
      </c>
      <c r="L112" s="12" t="b">
        <f t="shared" si="7"/>
        <v>0</v>
      </c>
      <c r="M112" s="12" t="b">
        <f t="shared" si="8"/>
        <v>0</v>
      </c>
    </row>
    <row r="113" spans="1:13" x14ac:dyDescent="0.25">
      <c r="A113" s="8" t="s">
        <v>7</v>
      </c>
      <c r="B113" s="5">
        <v>46031</v>
      </c>
      <c r="C113" s="9">
        <v>5</v>
      </c>
      <c r="D113" s="8" t="s">
        <v>46</v>
      </c>
      <c r="E113" s="8" t="s">
        <v>20</v>
      </c>
      <c r="L113" s="12" t="b">
        <f t="shared" si="7"/>
        <v>0</v>
      </c>
      <c r="M113" s="12" t="b">
        <f t="shared" si="8"/>
        <v>0</v>
      </c>
    </row>
    <row r="114" spans="1:13" x14ac:dyDescent="0.25">
      <c r="A114" s="8" t="s">
        <v>7</v>
      </c>
      <c r="B114" s="5">
        <v>46032</v>
      </c>
      <c r="C114" s="9">
        <v>6</v>
      </c>
      <c r="D114" s="8" t="s">
        <v>46</v>
      </c>
      <c r="E114" s="8" t="s">
        <v>18</v>
      </c>
      <c r="L114" s="12" t="b">
        <f t="shared" si="7"/>
        <v>0</v>
      </c>
      <c r="M114" s="12" t="b">
        <f t="shared" si="8"/>
        <v>0</v>
      </c>
    </row>
    <row r="115" spans="1:13" x14ac:dyDescent="0.25">
      <c r="A115" s="8" t="s">
        <v>15</v>
      </c>
      <c r="B115" s="5">
        <v>46033</v>
      </c>
      <c r="C115" s="9">
        <v>6</v>
      </c>
      <c r="D115" s="8" t="s">
        <v>35</v>
      </c>
      <c r="E115" s="8" t="s">
        <v>16</v>
      </c>
      <c r="L115" s="12" t="b">
        <f t="shared" si="7"/>
        <v>0</v>
      </c>
      <c r="M115" s="12" t="b">
        <f t="shared" si="8"/>
        <v>0</v>
      </c>
    </row>
    <row r="116" spans="1:13" x14ac:dyDescent="0.25">
      <c r="A116" s="8" t="s">
        <v>17</v>
      </c>
      <c r="B116" s="5">
        <v>46034</v>
      </c>
      <c r="C116" s="9">
        <v>7</v>
      </c>
      <c r="D116" s="8" t="s">
        <v>40</v>
      </c>
      <c r="E116" s="8" t="s">
        <v>16</v>
      </c>
      <c r="L116" s="12" t="b">
        <f t="shared" si="7"/>
        <v>0</v>
      </c>
      <c r="M116" s="12" t="b">
        <f t="shared" si="8"/>
        <v>0</v>
      </c>
    </row>
    <row r="117" spans="1:13" x14ac:dyDescent="0.25">
      <c r="A117" s="8" t="s">
        <v>22</v>
      </c>
      <c r="B117" s="5">
        <v>46035</v>
      </c>
      <c r="C117" s="9">
        <v>7</v>
      </c>
      <c r="D117" s="8" t="s">
        <v>34</v>
      </c>
      <c r="E117" s="8" t="s">
        <v>10</v>
      </c>
      <c r="L117" s="12" t="b">
        <f t="shared" si="7"/>
        <v>0</v>
      </c>
      <c r="M117" s="12" t="b">
        <f t="shared" si="8"/>
        <v>0</v>
      </c>
    </row>
    <row r="118" spans="1:13" x14ac:dyDescent="0.25">
      <c r="A118" s="8" t="s">
        <v>15</v>
      </c>
      <c r="B118" s="5">
        <v>46036</v>
      </c>
      <c r="C118" s="9">
        <v>7</v>
      </c>
      <c r="D118" s="8" t="s">
        <v>34</v>
      </c>
      <c r="E118" s="8" t="s">
        <v>8</v>
      </c>
      <c r="L118" s="12" t="b">
        <f t="shared" si="7"/>
        <v>0</v>
      </c>
      <c r="M118" s="12" t="b">
        <f t="shared" si="8"/>
        <v>0</v>
      </c>
    </row>
    <row r="119" spans="1:13" x14ac:dyDescent="0.25">
      <c r="A119" s="8" t="s">
        <v>15</v>
      </c>
      <c r="B119" s="5">
        <v>46037</v>
      </c>
      <c r="C119" s="9">
        <v>10</v>
      </c>
      <c r="D119" s="8" t="s">
        <v>34</v>
      </c>
      <c r="E119" s="8" t="s">
        <v>18</v>
      </c>
      <c r="L119" s="12" t="b">
        <f t="shared" si="7"/>
        <v>0</v>
      </c>
      <c r="M119" s="12" t="b">
        <f t="shared" si="8"/>
        <v>0</v>
      </c>
    </row>
    <row r="120" spans="1:13" x14ac:dyDescent="0.25">
      <c r="A120" s="8" t="s">
        <v>17</v>
      </c>
      <c r="B120" s="5">
        <v>46038</v>
      </c>
      <c r="C120" s="9">
        <v>7</v>
      </c>
      <c r="D120" s="8" t="s">
        <v>40</v>
      </c>
      <c r="E120" s="8" t="s">
        <v>18</v>
      </c>
      <c r="L120" s="12" t="b">
        <f t="shared" si="7"/>
        <v>0</v>
      </c>
      <c r="M120" s="12" t="b">
        <f t="shared" si="8"/>
        <v>0</v>
      </c>
    </row>
    <row r="121" spans="1:13" x14ac:dyDescent="0.25">
      <c r="A121" s="8" t="s">
        <v>7</v>
      </c>
      <c r="B121" s="5">
        <v>46039</v>
      </c>
      <c r="C121" s="9">
        <v>6</v>
      </c>
      <c r="D121" s="8" t="s">
        <v>42</v>
      </c>
      <c r="E121" s="8" t="s">
        <v>16</v>
      </c>
      <c r="L121" s="12" t="b">
        <f t="shared" si="7"/>
        <v>0</v>
      </c>
      <c r="M121" s="12" t="b">
        <f t="shared" si="8"/>
        <v>0</v>
      </c>
    </row>
    <row r="122" spans="1:13" x14ac:dyDescent="0.25">
      <c r="A122" s="8" t="s">
        <v>19</v>
      </c>
      <c r="B122" s="5">
        <v>46040</v>
      </c>
      <c r="C122" s="9">
        <v>6</v>
      </c>
      <c r="D122" s="8" t="s">
        <v>37</v>
      </c>
      <c r="E122" s="8" t="s">
        <v>18</v>
      </c>
      <c r="L122" s="12" t="b">
        <f t="shared" si="7"/>
        <v>0</v>
      </c>
      <c r="M122" s="12" t="b">
        <f t="shared" si="8"/>
        <v>0</v>
      </c>
    </row>
    <row r="123" spans="1:13" x14ac:dyDescent="0.25">
      <c r="A123" s="8" t="s">
        <v>21</v>
      </c>
      <c r="B123" s="5">
        <v>46041</v>
      </c>
      <c r="C123" s="9">
        <v>7</v>
      </c>
      <c r="D123" s="8" t="s">
        <v>34</v>
      </c>
      <c r="E123" s="8" t="s">
        <v>16</v>
      </c>
      <c r="L123" s="12" t="b">
        <f t="shared" si="7"/>
        <v>0</v>
      </c>
      <c r="M123" s="12" t="b">
        <f t="shared" si="8"/>
        <v>0</v>
      </c>
    </row>
    <row r="124" spans="1:13" x14ac:dyDescent="0.25">
      <c r="A124" s="8" t="s">
        <v>21</v>
      </c>
      <c r="B124" s="5">
        <v>46042</v>
      </c>
      <c r="C124" s="9">
        <v>10</v>
      </c>
      <c r="D124" s="8" t="s">
        <v>36</v>
      </c>
      <c r="E124" s="8" t="s">
        <v>16</v>
      </c>
      <c r="L124" s="12" t="b">
        <f t="shared" si="7"/>
        <v>0</v>
      </c>
      <c r="M124" s="12" t="b">
        <f t="shared" si="8"/>
        <v>0</v>
      </c>
    </row>
    <row r="125" spans="1:13" x14ac:dyDescent="0.25">
      <c r="A125" s="8" t="s">
        <v>7</v>
      </c>
      <c r="B125" s="5">
        <v>46043</v>
      </c>
      <c r="C125" s="9">
        <v>4</v>
      </c>
      <c r="D125" s="8" t="s">
        <v>34</v>
      </c>
      <c r="E125" s="8" t="s">
        <v>16</v>
      </c>
      <c r="L125" s="12" t="b">
        <f t="shared" si="7"/>
        <v>0</v>
      </c>
      <c r="M125" s="12" t="b">
        <f t="shared" si="8"/>
        <v>0</v>
      </c>
    </row>
    <row r="126" spans="1:13" x14ac:dyDescent="0.25">
      <c r="A126" s="8" t="s">
        <v>15</v>
      </c>
      <c r="B126" s="5">
        <v>46044</v>
      </c>
      <c r="C126" s="9">
        <v>9</v>
      </c>
      <c r="D126" s="8" t="s">
        <v>34</v>
      </c>
      <c r="E126" s="8" t="s">
        <v>16</v>
      </c>
      <c r="L126" s="12" t="b">
        <f t="shared" si="7"/>
        <v>0</v>
      </c>
      <c r="M126" s="12" t="b">
        <f t="shared" si="8"/>
        <v>0</v>
      </c>
    </row>
    <row r="127" spans="1:13" x14ac:dyDescent="0.25">
      <c r="A127" s="8" t="s">
        <v>7</v>
      </c>
      <c r="B127" s="5">
        <v>46045</v>
      </c>
      <c r="C127" s="9">
        <v>5</v>
      </c>
      <c r="D127" s="8" t="s">
        <v>38</v>
      </c>
      <c r="E127" s="8" t="s">
        <v>16</v>
      </c>
      <c r="L127" s="12" t="b">
        <f t="shared" si="7"/>
        <v>0</v>
      </c>
      <c r="M127" s="12" t="b">
        <f t="shared" si="8"/>
        <v>0</v>
      </c>
    </row>
    <row r="128" spans="1:13" x14ac:dyDescent="0.25">
      <c r="A128" s="8" t="s">
        <v>22</v>
      </c>
      <c r="B128" s="5">
        <v>46046</v>
      </c>
      <c r="C128" s="9">
        <v>7</v>
      </c>
      <c r="D128" s="8" t="s">
        <v>34</v>
      </c>
      <c r="E128" s="8" t="s">
        <v>8</v>
      </c>
      <c r="L128" s="12" t="b">
        <f t="shared" si="7"/>
        <v>1</v>
      </c>
      <c r="M128" s="12" t="b">
        <f t="shared" si="8"/>
        <v>0</v>
      </c>
    </row>
    <row r="129" spans="1:13" x14ac:dyDescent="0.25">
      <c r="A129" s="8" t="s">
        <v>22</v>
      </c>
      <c r="B129" s="5">
        <v>46047</v>
      </c>
      <c r="C129" s="9">
        <v>7</v>
      </c>
      <c r="D129" s="8" t="s">
        <v>35</v>
      </c>
      <c r="E129" s="8" t="s">
        <v>18</v>
      </c>
      <c r="L129" s="12" t="b">
        <f t="shared" si="7"/>
        <v>1</v>
      </c>
      <c r="M129" s="12" t="b">
        <f t="shared" si="8"/>
        <v>0</v>
      </c>
    </row>
    <row r="130" spans="1:13" x14ac:dyDescent="0.25">
      <c r="A130" s="8" t="s">
        <v>7</v>
      </c>
      <c r="B130" s="5">
        <v>46048</v>
      </c>
      <c r="C130" s="9">
        <v>6</v>
      </c>
      <c r="D130" s="8" t="s">
        <v>34</v>
      </c>
      <c r="E130" s="8" t="s">
        <v>20</v>
      </c>
      <c r="L130" s="12" t="b">
        <f t="shared" si="7"/>
        <v>1</v>
      </c>
      <c r="M130" s="12" t="b">
        <f t="shared" si="8"/>
        <v>0</v>
      </c>
    </row>
    <row r="131" spans="1:13" x14ac:dyDescent="0.25">
      <c r="A131" s="8" t="s">
        <v>17</v>
      </c>
      <c r="B131" s="5">
        <v>46049</v>
      </c>
      <c r="C131" s="9">
        <v>6</v>
      </c>
      <c r="D131" s="8" t="s">
        <v>38</v>
      </c>
      <c r="E131" s="8" t="s">
        <v>20</v>
      </c>
      <c r="L131" s="12" t="b">
        <f t="shared" si="7"/>
        <v>1</v>
      </c>
      <c r="M131" s="12" t="b">
        <f t="shared" si="8"/>
        <v>0</v>
      </c>
    </row>
    <row r="132" spans="1:13" x14ac:dyDescent="0.25">
      <c r="A132" s="8" t="s">
        <v>21</v>
      </c>
      <c r="B132" s="5">
        <v>46050</v>
      </c>
      <c r="C132" s="9">
        <v>10</v>
      </c>
      <c r="D132" s="8" t="s">
        <v>34</v>
      </c>
      <c r="E132" s="8" t="s">
        <v>16</v>
      </c>
      <c r="L132" s="12" t="b">
        <f t="shared" si="7"/>
        <v>1</v>
      </c>
      <c r="M132" s="12" t="b">
        <f t="shared" si="8"/>
        <v>1</v>
      </c>
    </row>
    <row r="133" spans="1:13" x14ac:dyDescent="0.25">
      <c r="A133" s="8" t="s">
        <v>19</v>
      </c>
      <c r="B133" s="5">
        <v>46051</v>
      </c>
      <c r="C133" s="9">
        <v>9</v>
      </c>
      <c r="D133" s="8" t="s">
        <v>43</v>
      </c>
      <c r="E133" s="8" t="s">
        <v>16</v>
      </c>
      <c r="L133" s="12" t="b">
        <f t="shared" ref="L133:L164" si="9">IF($F$3="Alle",AND(B133&gt;=$B$3,B133&lt;=$D$3),AND(B133&gt;=$B$3,B133&lt;=$D$3,A133=$F$3))</f>
        <v>1</v>
      </c>
      <c r="M133" s="12" t="b">
        <f t="shared" ref="M133:M164" si="10">AND(L133=TRUE,C133&gt;=8)</f>
        <v>1</v>
      </c>
    </row>
    <row r="134" spans="1:13" x14ac:dyDescent="0.25">
      <c r="A134" s="8" t="s">
        <v>15</v>
      </c>
      <c r="B134" s="5">
        <v>46052</v>
      </c>
      <c r="C134" s="9">
        <v>8</v>
      </c>
      <c r="D134" s="8" t="s">
        <v>43</v>
      </c>
      <c r="E134" s="8" t="s">
        <v>10</v>
      </c>
      <c r="L134" s="12" t="b">
        <f t="shared" si="9"/>
        <v>1</v>
      </c>
      <c r="M134" s="12" t="b">
        <f t="shared" si="10"/>
        <v>1</v>
      </c>
    </row>
    <row r="135" spans="1:13" x14ac:dyDescent="0.25">
      <c r="A135" s="8" t="s">
        <v>19</v>
      </c>
      <c r="B135" s="5">
        <v>46053</v>
      </c>
      <c r="C135" s="9">
        <v>7</v>
      </c>
      <c r="D135" s="8" t="s">
        <v>35</v>
      </c>
      <c r="E135" s="8" t="s">
        <v>16</v>
      </c>
      <c r="L135" s="12" t="b">
        <f t="shared" si="9"/>
        <v>1</v>
      </c>
      <c r="M135" s="12" t="b">
        <f t="shared" si="10"/>
        <v>0</v>
      </c>
    </row>
    <row r="136" spans="1:13" x14ac:dyDescent="0.25">
      <c r="A136" s="8" t="s">
        <v>19</v>
      </c>
      <c r="B136" s="5">
        <v>46054</v>
      </c>
      <c r="C136" s="9">
        <v>6</v>
      </c>
      <c r="D136" s="8" t="s">
        <v>41</v>
      </c>
      <c r="E136" s="8" t="s">
        <v>20</v>
      </c>
      <c r="L136" s="12" t="b">
        <f t="shared" si="9"/>
        <v>1</v>
      </c>
      <c r="M136" s="12" t="b">
        <f t="shared" si="10"/>
        <v>0</v>
      </c>
    </row>
    <row r="137" spans="1:13" x14ac:dyDescent="0.25">
      <c r="A137" s="8" t="s">
        <v>21</v>
      </c>
      <c r="B137" s="5">
        <v>46055</v>
      </c>
      <c r="C137" s="9">
        <v>7</v>
      </c>
      <c r="D137" s="8" t="s">
        <v>37</v>
      </c>
      <c r="E137" s="8" t="s">
        <v>20</v>
      </c>
      <c r="L137" s="12" t="b">
        <f t="shared" si="9"/>
        <v>1</v>
      </c>
      <c r="M137" s="12" t="b">
        <f t="shared" si="10"/>
        <v>0</v>
      </c>
    </row>
    <row r="138" spans="1:13" x14ac:dyDescent="0.25">
      <c r="A138" s="8" t="s">
        <v>24</v>
      </c>
      <c r="B138" s="5">
        <v>46056</v>
      </c>
      <c r="C138" s="9">
        <v>9</v>
      </c>
      <c r="D138" s="8" t="s">
        <v>40</v>
      </c>
      <c r="E138" s="8" t="s">
        <v>16</v>
      </c>
      <c r="L138" s="12" t="b">
        <f t="shared" si="9"/>
        <v>1</v>
      </c>
      <c r="M138" s="12" t="b">
        <f t="shared" si="10"/>
        <v>1</v>
      </c>
    </row>
    <row r="139" spans="1:13" x14ac:dyDescent="0.25">
      <c r="A139" s="8" t="s">
        <v>21</v>
      </c>
      <c r="B139" s="5">
        <v>46057</v>
      </c>
      <c r="C139" s="9">
        <v>6</v>
      </c>
      <c r="D139" s="8" t="s">
        <v>34</v>
      </c>
      <c r="E139" s="8" t="s">
        <v>10</v>
      </c>
      <c r="L139" s="12" t="b">
        <f t="shared" si="9"/>
        <v>1</v>
      </c>
      <c r="M139" s="12" t="b">
        <f t="shared" si="10"/>
        <v>0</v>
      </c>
    </row>
    <row r="140" spans="1:13" x14ac:dyDescent="0.25">
      <c r="A140" s="8" t="s">
        <v>19</v>
      </c>
      <c r="B140" s="5">
        <v>46058</v>
      </c>
      <c r="C140" s="9">
        <v>6</v>
      </c>
      <c r="D140" s="8" t="s">
        <v>34</v>
      </c>
      <c r="E140" s="8" t="s">
        <v>10</v>
      </c>
      <c r="L140" s="12" t="b">
        <f t="shared" si="9"/>
        <v>1</v>
      </c>
      <c r="M140" s="12" t="b">
        <f t="shared" si="10"/>
        <v>0</v>
      </c>
    </row>
    <row r="141" spans="1:13" x14ac:dyDescent="0.25">
      <c r="A141" s="8" t="s">
        <v>7</v>
      </c>
      <c r="B141" s="5">
        <v>46059</v>
      </c>
      <c r="C141" s="9">
        <v>5</v>
      </c>
      <c r="D141" s="8" t="s">
        <v>42</v>
      </c>
      <c r="E141" s="8" t="s">
        <v>20</v>
      </c>
      <c r="L141" s="12" t="b">
        <f t="shared" si="9"/>
        <v>1</v>
      </c>
      <c r="M141" s="12" t="b">
        <f t="shared" si="10"/>
        <v>0</v>
      </c>
    </row>
    <row r="142" spans="1:13" x14ac:dyDescent="0.25">
      <c r="A142" s="8" t="s">
        <v>9</v>
      </c>
      <c r="B142" s="5">
        <v>46060</v>
      </c>
      <c r="C142" s="9">
        <v>7</v>
      </c>
      <c r="D142" s="8" t="s">
        <v>41</v>
      </c>
      <c r="E142" s="8" t="s">
        <v>10</v>
      </c>
      <c r="L142" s="12" t="b">
        <f t="shared" si="9"/>
        <v>1</v>
      </c>
      <c r="M142" s="12" t="b">
        <f t="shared" si="10"/>
        <v>0</v>
      </c>
    </row>
    <row r="143" spans="1:13" x14ac:dyDescent="0.25">
      <c r="A143" s="8" t="s">
        <v>22</v>
      </c>
      <c r="B143" s="5">
        <v>46061</v>
      </c>
      <c r="C143" s="9">
        <v>6</v>
      </c>
      <c r="D143" s="8" t="s">
        <v>46</v>
      </c>
      <c r="E143" s="8" t="s">
        <v>8</v>
      </c>
      <c r="L143" s="12" t="b">
        <f t="shared" si="9"/>
        <v>1</v>
      </c>
      <c r="M143" s="12" t="b">
        <f t="shared" si="10"/>
        <v>0</v>
      </c>
    </row>
    <row r="144" spans="1:13" x14ac:dyDescent="0.25">
      <c r="A144" s="8" t="s">
        <v>9</v>
      </c>
      <c r="B144" s="5">
        <v>46062</v>
      </c>
      <c r="C144" s="9">
        <v>6</v>
      </c>
      <c r="D144" s="8" t="s">
        <v>36</v>
      </c>
      <c r="E144" s="8" t="s">
        <v>18</v>
      </c>
      <c r="L144" s="12" t="b">
        <f t="shared" si="9"/>
        <v>1</v>
      </c>
      <c r="M144" s="12" t="b">
        <f t="shared" si="10"/>
        <v>0</v>
      </c>
    </row>
    <row r="145" spans="1:13" x14ac:dyDescent="0.25">
      <c r="A145" s="8" t="s">
        <v>7</v>
      </c>
      <c r="B145" s="5">
        <v>46063</v>
      </c>
      <c r="C145" s="9">
        <v>7</v>
      </c>
      <c r="D145" s="8" t="s">
        <v>40</v>
      </c>
      <c r="E145" s="8" t="s">
        <v>18</v>
      </c>
      <c r="L145" s="12" t="b">
        <f t="shared" si="9"/>
        <v>1</v>
      </c>
      <c r="M145" s="12" t="b">
        <f t="shared" si="10"/>
        <v>0</v>
      </c>
    </row>
    <row r="146" spans="1:13" x14ac:dyDescent="0.25">
      <c r="A146" s="8" t="s">
        <v>15</v>
      </c>
      <c r="B146" s="5">
        <v>46064</v>
      </c>
      <c r="C146" s="9">
        <v>8</v>
      </c>
      <c r="D146" s="8" t="s">
        <v>36</v>
      </c>
      <c r="E146" s="8" t="s">
        <v>20</v>
      </c>
      <c r="L146" s="12" t="b">
        <f t="shared" si="9"/>
        <v>1</v>
      </c>
      <c r="M146" s="12" t="b">
        <f t="shared" si="10"/>
        <v>1</v>
      </c>
    </row>
    <row r="147" spans="1:13" x14ac:dyDescent="0.25">
      <c r="A147" s="8" t="s">
        <v>21</v>
      </c>
      <c r="B147" s="5">
        <v>46065</v>
      </c>
      <c r="C147" s="9">
        <v>8</v>
      </c>
      <c r="D147" s="8" t="s">
        <v>36</v>
      </c>
      <c r="E147" s="8" t="s">
        <v>18</v>
      </c>
      <c r="L147" s="12" t="b">
        <f t="shared" si="9"/>
        <v>1</v>
      </c>
      <c r="M147" s="12" t="b">
        <f t="shared" si="10"/>
        <v>1</v>
      </c>
    </row>
    <row r="148" spans="1:13" x14ac:dyDescent="0.25">
      <c r="A148" s="8" t="s">
        <v>24</v>
      </c>
      <c r="B148" s="5">
        <v>46066</v>
      </c>
      <c r="C148" s="9">
        <v>7</v>
      </c>
      <c r="D148" s="8" t="s">
        <v>34</v>
      </c>
      <c r="E148" s="8" t="s">
        <v>18</v>
      </c>
      <c r="L148" s="12" t="b">
        <f t="shared" si="9"/>
        <v>1</v>
      </c>
      <c r="M148" s="12" t="b">
        <f t="shared" si="10"/>
        <v>0</v>
      </c>
    </row>
    <row r="149" spans="1:13" x14ac:dyDescent="0.25">
      <c r="A149" s="8" t="s">
        <v>24</v>
      </c>
      <c r="B149" s="5">
        <v>46067</v>
      </c>
      <c r="C149" s="9">
        <v>7</v>
      </c>
      <c r="D149" s="8" t="s">
        <v>34</v>
      </c>
      <c r="E149" s="8" t="s">
        <v>16</v>
      </c>
      <c r="L149" s="12" t="b">
        <f t="shared" si="9"/>
        <v>1</v>
      </c>
      <c r="M149" s="12" t="b">
        <f t="shared" si="10"/>
        <v>0</v>
      </c>
    </row>
    <row r="150" spans="1:13" x14ac:dyDescent="0.25">
      <c r="A150" s="8" t="s">
        <v>24</v>
      </c>
      <c r="B150" s="5">
        <v>46068</v>
      </c>
      <c r="C150" s="9">
        <v>9</v>
      </c>
      <c r="D150" s="8" t="s">
        <v>42</v>
      </c>
      <c r="E150" s="8" t="s">
        <v>8</v>
      </c>
      <c r="L150" s="12" t="b">
        <f t="shared" si="9"/>
        <v>1</v>
      </c>
      <c r="M150" s="12" t="b">
        <f t="shared" si="10"/>
        <v>1</v>
      </c>
    </row>
    <row r="151" spans="1:13" x14ac:dyDescent="0.25">
      <c r="A151" s="8" t="s">
        <v>19</v>
      </c>
      <c r="B151" s="5">
        <v>46069</v>
      </c>
      <c r="C151" s="9">
        <v>5</v>
      </c>
      <c r="D151" s="8" t="s">
        <v>38</v>
      </c>
      <c r="E151" s="8" t="s">
        <v>20</v>
      </c>
      <c r="L151" s="12" t="b">
        <f t="shared" si="9"/>
        <v>1</v>
      </c>
      <c r="M151" s="12" t="b">
        <f t="shared" si="10"/>
        <v>0</v>
      </c>
    </row>
    <row r="152" spans="1:13" x14ac:dyDescent="0.25">
      <c r="A152" s="8" t="s">
        <v>9</v>
      </c>
      <c r="B152" s="5">
        <v>46070</v>
      </c>
      <c r="C152" s="9">
        <v>6</v>
      </c>
      <c r="D152" s="8" t="s">
        <v>43</v>
      </c>
      <c r="E152" s="8" t="s">
        <v>10</v>
      </c>
      <c r="L152" s="12" t="b">
        <f t="shared" si="9"/>
        <v>1</v>
      </c>
      <c r="M152" s="12" t="b">
        <f t="shared" si="10"/>
        <v>0</v>
      </c>
    </row>
    <row r="153" spans="1:13" x14ac:dyDescent="0.25">
      <c r="A153" s="8" t="s">
        <v>17</v>
      </c>
      <c r="B153" s="5">
        <v>46071</v>
      </c>
      <c r="C153" s="9">
        <v>4</v>
      </c>
      <c r="D153" s="8" t="s">
        <v>38</v>
      </c>
      <c r="E153" s="8" t="s">
        <v>20</v>
      </c>
      <c r="L153" s="12" t="b">
        <f t="shared" si="9"/>
        <v>1</v>
      </c>
      <c r="M153" s="12" t="b">
        <f t="shared" si="10"/>
        <v>0</v>
      </c>
    </row>
    <row r="154" spans="1:13" x14ac:dyDescent="0.25">
      <c r="A154" s="8" t="s">
        <v>24</v>
      </c>
      <c r="B154" s="5">
        <v>46072</v>
      </c>
      <c r="C154" s="9">
        <v>7</v>
      </c>
      <c r="D154" s="8" t="s">
        <v>43</v>
      </c>
      <c r="E154" s="8" t="s">
        <v>18</v>
      </c>
      <c r="L154" s="12" t="b">
        <f t="shared" si="9"/>
        <v>1</v>
      </c>
      <c r="M154" s="12" t="b">
        <f t="shared" si="10"/>
        <v>0</v>
      </c>
    </row>
    <row r="155" spans="1:13" x14ac:dyDescent="0.25">
      <c r="A155" s="8" t="s">
        <v>7</v>
      </c>
      <c r="B155" s="5">
        <v>46073</v>
      </c>
      <c r="C155" s="9">
        <v>8</v>
      </c>
      <c r="D155" s="8" t="s">
        <v>35</v>
      </c>
      <c r="E155" s="8" t="s">
        <v>16</v>
      </c>
      <c r="L155" s="12" t="b">
        <f t="shared" si="9"/>
        <v>1</v>
      </c>
      <c r="M155" s="12" t="b">
        <f t="shared" si="10"/>
        <v>1</v>
      </c>
    </row>
    <row r="156" spans="1:13" x14ac:dyDescent="0.25">
      <c r="A156" s="8" t="s">
        <v>19</v>
      </c>
      <c r="B156" s="5">
        <v>46074</v>
      </c>
      <c r="C156" s="9">
        <v>7</v>
      </c>
      <c r="D156" s="8" t="s">
        <v>34</v>
      </c>
      <c r="E156" s="8" t="s">
        <v>18</v>
      </c>
      <c r="L156" s="12" t="b">
        <f t="shared" si="9"/>
        <v>1</v>
      </c>
      <c r="M156" s="12" t="b">
        <f t="shared" si="10"/>
        <v>0</v>
      </c>
    </row>
    <row r="157" spans="1:13" x14ac:dyDescent="0.25">
      <c r="A157" s="8"/>
      <c r="B157" s="5"/>
      <c r="C157" s="9"/>
      <c r="D157" s="8"/>
      <c r="E157" s="8"/>
      <c r="L157" s="12" t="b">
        <f t="shared" si="9"/>
        <v>0</v>
      </c>
      <c r="M157" s="12" t="b">
        <f t="shared" si="10"/>
        <v>0</v>
      </c>
    </row>
    <row r="158" spans="1:13" x14ac:dyDescent="0.25">
      <c r="A158" s="8"/>
      <c r="B158" s="5"/>
      <c r="C158" s="9"/>
      <c r="D158" s="8"/>
      <c r="E158" s="8"/>
      <c r="L158" s="12" t="b">
        <f t="shared" si="9"/>
        <v>0</v>
      </c>
      <c r="M158" s="12" t="b">
        <f t="shared" si="10"/>
        <v>0</v>
      </c>
    </row>
    <row r="159" spans="1:13" x14ac:dyDescent="0.25">
      <c r="A159" s="8"/>
      <c r="B159" s="5"/>
      <c r="C159" s="9"/>
      <c r="D159" s="8"/>
      <c r="E159" s="8"/>
      <c r="L159" s="12" t="b">
        <f t="shared" si="9"/>
        <v>0</v>
      </c>
      <c r="M159" s="12" t="b">
        <f t="shared" si="10"/>
        <v>0</v>
      </c>
    </row>
    <row r="160" spans="1:13" x14ac:dyDescent="0.25">
      <c r="A160" s="8"/>
      <c r="B160" s="5"/>
      <c r="C160" s="9"/>
      <c r="D160" s="8"/>
      <c r="E160" s="8"/>
      <c r="L160" s="12" t="b">
        <f t="shared" si="9"/>
        <v>0</v>
      </c>
      <c r="M160" s="12" t="b">
        <f t="shared" si="10"/>
        <v>0</v>
      </c>
    </row>
    <row r="161" spans="1:13" x14ac:dyDescent="0.25">
      <c r="A161" s="8"/>
      <c r="B161" s="5"/>
      <c r="C161" s="9"/>
      <c r="D161" s="8"/>
      <c r="E161" s="8"/>
      <c r="L161" s="12" t="b">
        <f t="shared" si="9"/>
        <v>0</v>
      </c>
      <c r="M161" s="12" t="b">
        <f t="shared" si="10"/>
        <v>0</v>
      </c>
    </row>
    <row r="162" spans="1:13" x14ac:dyDescent="0.25">
      <c r="A162" s="8"/>
      <c r="B162" s="5"/>
      <c r="C162" s="9"/>
      <c r="D162" s="8"/>
      <c r="E162" s="8"/>
      <c r="L162" s="12" t="b">
        <f t="shared" si="9"/>
        <v>0</v>
      </c>
      <c r="M162" s="12" t="b">
        <f t="shared" si="10"/>
        <v>0</v>
      </c>
    </row>
    <row r="163" spans="1:13" x14ac:dyDescent="0.25">
      <c r="A163" s="8"/>
      <c r="B163" s="5"/>
      <c r="C163" s="9"/>
      <c r="D163" s="8"/>
      <c r="E163" s="8"/>
      <c r="L163" s="12" t="b">
        <f t="shared" si="9"/>
        <v>0</v>
      </c>
      <c r="M163" s="12" t="b">
        <f t="shared" si="10"/>
        <v>0</v>
      </c>
    </row>
    <row r="164" spans="1:13" x14ac:dyDescent="0.25">
      <c r="A164" s="8"/>
      <c r="B164" s="5"/>
      <c r="C164" s="9"/>
      <c r="D164" s="8"/>
      <c r="E164" s="8"/>
      <c r="L164" s="12" t="b">
        <f t="shared" si="9"/>
        <v>0</v>
      </c>
      <c r="M164" s="12" t="b">
        <f t="shared" si="10"/>
        <v>0</v>
      </c>
    </row>
    <row r="165" spans="1:13" x14ac:dyDescent="0.25">
      <c r="A165" s="8"/>
      <c r="B165" s="5"/>
      <c r="C165" s="9"/>
      <c r="D165" s="8"/>
      <c r="E165" s="8"/>
      <c r="L165" s="12" t="b">
        <f t="shared" ref="L165:L196" si="11">IF($F$3="Alle",AND(B165&gt;=$B$3,B165&lt;=$D$3),AND(B165&gt;=$B$3,B165&lt;=$D$3,A165=$F$3))</f>
        <v>0</v>
      </c>
      <c r="M165" s="12" t="b">
        <f t="shared" ref="M165:M196" si="12">AND(L165=TRUE,C165&gt;=8)</f>
        <v>0</v>
      </c>
    </row>
    <row r="166" spans="1:13" x14ac:dyDescent="0.25">
      <c r="A166" s="8"/>
      <c r="B166" s="5"/>
      <c r="C166" s="9"/>
      <c r="D166" s="8"/>
      <c r="E166" s="8"/>
      <c r="L166" s="12" t="b">
        <f t="shared" si="11"/>
        <v>0</v>
      </c>
      <c r="M166" s="12" t="b">
        <f t="shared" si="12"/>
        <v>0</v>
      </c>
    </row>
    <row r="167" spans="1:13" x14ac:dyDescent="0.25">
      <c r="A167" s="8"/>
      <c r="B167" s="5"/>
      <c r="C167" s="9"/>
      <c r="D167" s="8"/>
      <c r="E167" s="8"/>
      <c r="L167" s="12" t="b">
        <f t="shared" si="11"/>
        <v>0</v>
      </c>
      <c r="M167" s="12" t="b">
        <f t="shared" si="12"/>
        <v>0</v>
      </c>
    </row>
    <row r="168" spans="1:13" x14ac:dyDescent="0.25">
      <c r="A168" s="8"/>
      <c r="B168" s="5"/>
      <c r="C168" s="9"/>
      <c r="D168" s="8"/>
      <c r="E168" s="8"/>
      <c r="L168" s="12" t="b">
        <f t="shared" si="11"/>
        <v>0</v>
      </c>
      <c r="M168" s="12" t="b">
        <f t="shared" si="12"/>
        <v>0</v>
      </c>
    </row>
    <row r="169" spans="1:13" x14ac:dyDescent="0.25">
      <c r="A169" s="8"/>
      <c r="B169" s="5"/>
      <c r="C169" s="9"/>
      <c r="D169" s="8"/>
      <c r="E169" s="8"/>
      <c r="L169" s="12" t="b">
        <f t="shared" si="11"/>
        <v>0</v>
      </c>
      <c r="M169" s="12" t="b">
        <f t="shared" si="12"/>
        <v>0</v>
      </c>
    </row>
    <row r="170" spans="1:13" x14ac:dyDescent="0.25">
      <c r="A170" s="8"/>
      <c r="B170" s="5"/>
      <c r="C170" s="9"/>
      <c r="D170" s="8"/>
      <c r="E170" s="8"/>
      <c r="L170" s="12" t="b">
        <f t="shared" si="11"/>
        <v>0</v>
      </c>
      <c r="M170" s="12" t="b">
        <f t="shared" si="12"/>
        <v>0</v>
      </c>
    </row>
    <row r="171" spans="1:13" x14ac:dyDescent="0.25">
      <c r="A171" s="8"/>
      <c r="B171" s="5"/>
      <c r="C171" s="9"/>
      <c r="D171" s="8"/>
      <c r="E171" s="8"/>
      <c r="L171" s="12" t="b">
        <f t="shared" si="11"/>
        <v>0</v>
      </c>
      <c r="M171" s="12" t="b">
        <f t="shared" si="12"/>
        <v>0</v>
      </c>
    </row>
    <row r="172" spans="1:13" x14ac:dyDescent="0.25">
      <c r="A172" s="8"/>
      <c r="B172" s="5"/>
      <c r="C172" s="9"/>
      <c r="D172" s="8"/>
      <c r="E172" s="8"/>
      <c r="L172" s="12" t="b">
        <f t="shared" si="11"/>
        <v>0</v>
      </c>
      <c r="M172" s="12" t="b">
        <f t="shared" si="12"/>
        <v>0</v>
      </c>
    </row>
    <row r="173" spans="1:13" x14ac:dyDescent="0.25">
      <c r="A173" s="8"/>
      <c r="B173" s="5"/>
      <c r="C173" s="9"/>
      <c r="D173" s="8"/>
      <c r="E173" s="8"/>
      <c r="L173" s="12" t="b">
        <f t="shared" si="11"/>
        <v>0</v>
      </c>
      <c r="M173" s="12" t="b">
        <f t="shared" si="12"/>
        <v>0</v>
      </c>
    </row>
    <row r="174" spans="1:13" x14ac:dyDescent="0.25">
      <c r="A174" s="8"/>
      <c r="B174" s="5"/>
      <c r="C174" s="9"/>
      <c r="D174" s="8"/>
      <c r="E174" s="8"/>
      <c r="L174" s="12" t="b">
        <f t="shared" si="11"/>
        <v>0</v>
      </c>
      <c r="M174" s="12" t="b">
        <f t="shared" si="12"/>
        <v>0</v>
      </c>
    </row>
    <row r="175" spans="1:13" x14ac:dyDescent="0.25">
      <c r="A175" s="8"/>
      <c r="B175" s="5"/>
      <c r="C175" s="9"/>
      <c r="D175" s="8"/>
      <c r="E175" s="8"/>
      <c r="L175" s="12" t="b">
        <f t="shared" si="11"/>
        <v>0</v>
      </c>
      <c r="M175" s="12" t="b">
        <f t="shared" si="12"/>
        <v>0</v>
      </c>
    </row>
    <row r="176" spans="1:13" x14ac:dyDescent="0.25">
      <c r="A176" s="8"/>
      <c r="B176" s="5"/>
      <c r="C176" s="9"/>
      <c r="D176" s="8"/>
      <c r="E176" s="8"/>
      <c r="L176" s="12" t="b">
        <f t="shared" si="11"/>
        <v>0</v>
      </c>
      <c r="M176" s="12" t="b">
        <f t="shared" si="12"/>
        <v>0</v>
      </c>
    </row>
    <row r="177" spans="1:13" x14ac:dyDescent="0.25">
      <c r="A177" s="8"/>
      <c r="B177" s="5"/>
      <c r="C177" s="9"/>
      <c r="D177" s="8"/>
      <c r="E177" s="8"/>
      <c r="L177" s="12" t="b">
        <f t="shared" si="11"/>
        <v>0</v>
      </c>
      <c r="M177" s="12" t="b">
        <f t="shared" si="12"/>
        <v>0</v>
      </c>
    </row>
    <row r="178" spans="1:13" x14ac:dyDescent="0.25">
      <c r="A178" s="8"/>
      <c r="B178" s="5"/>
      <c r="C178" s="9"/>
      <c r="D178" s="8"/>
      <c r="E178" s="8"/>
      <c r="L178" s="12" t="b">
        <f t="shared" si="11"/>
        <v>0</v>
      </c>
      <c r="M178" s="12" t="b">
        <f t="shared" si="12"/>
        <v>0</v>
      </c>
    </row>
    <row r="179" spans="1:13" x14ac:dyDescent="0.25">
      <c r="A179" s="8"/>
      <c r="B179" s="5"/>
      <c r="C179" s="9"/>
      <c r="D179" s="8"/>
      <c r="E179" s="8"/>
      <c r="L179" s="12" t="b">
        <f t="shared" si="11"/>
        <v>0</v>
      </c>
      <c r="M179" s="12" t="b">
        <f t="shared" si="12"/>
        <v>0</v>
      </c>
    </row>
    <row r="180" spans="1:13" x14ac:dyDescent="0.25">
      <c r="A180" s="8"/>
      <c r="B180" s="5"/>
      <c r="C180" s="9"/>
      <c r="D180" s="8"/>
      <c r="E180" s="8"/>
      <c r="L180" s="12" t="b">
        <f t="shared" si="11"/>
        <v>0</v>
      </c>
      <c r="M180" s="12" t="b">
        <f t="shared" si="12"/>
        <v>0</v>
      </c>
    </row>
    <row r="181" spans="1:13" x14ac:dyDescent="0.25">
      <c r="A181" s="8"/>
      <c r="B181" s="5"/>
      <c r="C181" s="9"/>
      <c r="D181" s="8"/>
      <c r="E181" s="8"/>
      <c r="L181" s="12" t="b">
        <f t="shared" si="11"/>
        <v>0</v>
      </c>
      <c r="M181" s="12" t="b">
        <f t="shared" si="12"/>
        <v>0</v>
      </c>
    </row>
    <row r="182" spans="1:13" x14ac:dyDescent="0.25">
      <c r="A182" s="8"/>
      <c r="B182" s="5"/>
      <c r="C182" s="9"/>
      <c r="D182" s="8"/>
      <c r="E182" s="8"/>
      <c r="L182" s="12" t="b">
        <f t="shared" si="11"/>
        <v>0</v>
      </c>
      <c r="M182" s="12" t="b">
        <f t="shared" si="12"/>
        <v>0</v>
      </c>
    </row>
    <row r="183" spans="1:13" x14ac:dyDescent="0.25">
      <c r="A183" s="8"/>
      <c r="B183" s="5"/>
      <c r="C183" s="9"/>
      <c r="D183" s="8"/>
      <c r="E183" s="8"/>
      <c r="L183" s="12" t="b">
        <f t="shared" si="11"/>
        <v>0</v>
      </c>
      <c r="M183" s="12" t="b">
        <f t="shared" si="12"/>
        <v>0</v>
      </c>
    </row>
    <row r="184" spans="1:13" x14ac:dyDescent="0.25">
      <c r="A184" s="8"/>
      <c r="B184" s="5"/>
      <c r="C184" s="9"/>
      <c r="D184" s="8"/>
      <c r="E184" s="8"/>
      <c r="L184" s="12" t="b">
        <f t="shared" si="11"/>
        <v>0</v>
      </c>
      <c r="M184" s="12" t="b">
        <f t="shared" si="12"/>
        <v>0</v>
      </c>
    </row>
    <row r="185" spans="1:13" x14ac:dyDescent="0.25">
      <c r="A185" s="8"/>
      <c r="B185" s="5"/>
      <c r="C185" s="9"/>
      <c r="D185" s="8"/>
      <c r="E185" s="8"/>
      <c r="L185" s="12" t="b">
        <f t="shared" si="11"/>
        <v>0</v>
      </c>
      <c r="M185" s="12" t="b">
        <f t="shared" si="12"/>
        <v>0</v>
      </c>
    </row>
    <row r="186" spans="1:13" x14ac:dyDescent="0.25">
      <c r="A186" s="8"/>
      <c r="B186" s="5"/>
      <c r="C186" s="9"/>
      <c r="D186" s="8"/>
      <c r="E186" s="8"/>
      <c r="L186" s="12" t="b">
        <f t="shared" si="11"/>
        <v>0</v>
      </c>
      <c r="M186" s="12" t="b">
        <f t="shared" si="12"/>
        <v>0</v>
      </c>
    </row>
    <row r="187" spans="1:13" x14ac:dyDescent="0.25">
      <c r="A187" s="8"/>
      <c r="B187" s="5"/>
      <c r="C187" s="9"/>
      <c r="D187" s="8"/>
      <c r="E187" s="8"/>
      <c r="L187" s="12" t="b">
        <f t="shared" si="11"/>
        <v>0</v>
      </c>
      <c r="M187" s="12" t="b">
        <f t="shared" si="12"/>
        <v>0</v>
      </c>
    </row>
    <row r="188" spans="1:13" x14ac:dyDescent="0.25">
      <c r="A188" s="8"/>
      <c r="B188" s="5"/>
      <c r="C188" s="9"/>
      <c r="D188" s="8"/>
      <c r="E188" s="8"/>
      <c r="L188" s="12" t="b">
        <f t="shared" si="11"/>
        <v>0</v>
      </c>
      <c r="M188" s="12" t="b">
        <f t="shared" si="12"/>
        <v>0</v>
      </c>
    </row>
    <row r="189" spans="1:13" x14ac:dyDescent="0.25">
      <c r="A189" s="8"/>
      <c r="B189" s="5"/>
      <c r="C189" s="9"/>
      <c r="D189" s="8"/>
      <c r="E189" s="8"/>
      <c r="L189" s="12" t="b">
        <f t="shared" si="11"/>
        <v>0</v>
      </c>
      <c r="M189" s="12" t="b">
        <f t="shared" si="12"/>
        <v>0</v>
      </c>
    </row>
    <row r="190" spans="1:13" x14ac:dyDescent="0.25">
      <c r="A190" s="8"/>
      <c r="B190" s="5"/>
      <c r="C190" s="9"/>
      <c r="D190" s="8"/>
      <c r="E190" s="8"/>
      <c r="L190" s="12" t="b">
        <f t="shared" si="11"/>
        <v>0</v>
      </c>
      <c r="M190" s="12" t="b">
        <f t="shared" si="12"/>
        <v>0</v>
      </c>
    </row>
    <row r="191" spans="1:13" x14ac:dyDescent="0.25">
      <c r="A191" s="8"/>
      <c r="B191" s="5"/>
      <c r="C191" s="9"/>
      <c r="D191" s="8"/>
      <c r="E191" s="8"/>
      <c r="L191" s="12" t="b">
        <f t="shared" si="11"/>
        <v>0</v>
      </c>
      <c r="M191" s="12" t="b">
        <f t="shared" si="12"/>
        <v>0</v>
      </c>
    </row>
    <row r="192" spans="1:13" x14ac:dyDescent="0.25">
      <c r="A192" s="8"/>
      <c r="B192" s="5"/>
      <c r="C192" s="9"/>
      <c r="D192" s="8"/>
      <c r="E192" s="8"/>
      <c r="L192" s="12" t="b">
        <f t="shared" si="11"/>
        <v>0</v>
      </c>
      <c r="M192" s="12" t="b">
        <f t="shared" si="12"/>
        <v>0</v>
      </c>
    </row>
    <row r="193" spans="1:13" x14ac:dyDescent="0.25">
      <c r="A193" s="8"/>
      <c r="B193" s="5"/>
      <c r="C193" s="9"/>
      <c r="D193" s="8"/>
      <c r="E193" s="8"/>
      <c r="L193" s="12" t="b">
        <f t="shared" si="11"/>
        <v>0</v>
      </c>
      <c r="M193" s="12" t="b">
        <f t="shared" si="12"/>
        <v>0</v>
      </c>
    </row>
    <row r="194" spans="1:13" x14ac:dyDescent="0.25">
      <c r="A194" s="8"/>
      <c r="B194" s="5"/>
      <c r="C194" s="9"/>
      <c r="D194" s="8"/>
      <c r="E194" s="8"/>
      <c r="L194" s="12" t="b">
        <f t="shared" si="11"/>
        <v>0</v>
      </c>
      <c r="M194" s="12" t="b">
        <f t="shared" si="12"/>
        <v>0</v>
      </c>
    </row>
    <row r="195" spans="1:13" x14ac:dyDescent="0.25">
      <c r="A195" s="8"/>
      <c r="B195" s="5"/>
      <c r="C195" s="9"/>
      <c r="D195" s="8"/>
      <c r="E195" s="8"/>
      <c r="L195" s="12" t="b">
        <f t="shared" si="11"/>
        <v>0</v>
      </c>
      <c r="M195" s="12" t="b">
        <f t="shared" si="12"/>
        <v>0</v>
      </c>
    </row>
    <row r="196" spans="1:13" x14ac:dyDescent="0.25">
      <c r="A196" s="8"/>
      <c r="B196" s="5"/>
      <c r="C196" s="9"/>
      <c r="D196" s="8"/>
      <c r="E196" s="8"/>
      <c r="L196" s="12" t="b">
        <f t="shared" si="11"/>
        <v>0</v>
      </c>
      <c r="M196" s="12" t="b">
        <f t="shared" si="12"/>
        <v>0</v>
      </c>
    </row>
    <row r="197" spans="1:13" x14ac:dyDescent="0.25">
      <c r="A197" s="8"/>
      <c r="B197" s="5"/>
      <c r="C197" s="9"/>
      <c r="D197" s="8"/>
      <c r="E197" s="8"/>
      <c r="L197" s="12" t="b">
        <f t="shared" ref="L197:L228" si="13">IF($F$3="Alle",AND(B197&gt;=$B$3,B197&lt;=$D$3),AND(B197&gt;=$B$3,B197&lt;=$D$3,A197=$F$3))</f>
        <v>0</v>
      </c>
      <c r="M197" s="12" t="b">
        <f t="shared" ref="M197:M228" si="14">AND(L197=TRUE,C197&gt;=8)</f>
        <v>0</v>
      </c>
    </row>
    <row r="198" spans="1:13" x14ac:dyDescent="0.25">
      <c r="A198" s="8"/>
      <c r="B198" s="5"/>
      <c r="C198" s="9"/>
      <c r="D198" s="8"/>
      <c r="E198" s="8"/>
      <c r="L198" s="12" t="b">
        <f t="shared" si="13"/>
        <v>0</v>
      </c>
      <c r="M198" s="12" t="b">
        <f t="shared" si="14"/>
        <v>0</v>
      </c>
    </row>
    <row r="199" spans="1:13" x14ac:dyDescent="0.25">
      <c r="A199" s="8"/>
      <c r="B199" s="5"/>
      <c r="C199" s="9"/>
      <c r="D199" s="8"/>
      <c r="E199" s="8"/>
      <c r="L199" s="12" t="b">
        <f t="shared" si="13"/>
        <v>0</v>
      </c>
      <c r="M199" s="12" t="b">
        <f t="shared" si="14"/>
        <v>0</v>
      </c>
    </row>
    <row r="200" spans="1:13" x14ac:dyDescent="0.25">
      <c r="A200" s="8"/>
      <c r="B200" s="5"/>
      <c r="C200" s="9"/>
      <c r="D200" s="8"/>
      <c r="E200" s="8"/>
      <c r="L200" s="12" t="b">
        <f t="shared" si="13"/>
        <v>0</v>
      </c>
      <c r="M200" s="12" t="b">
        <f t="shared" si="14"/>
        <v>0</v>
      </c>
    </row>
    <row r="201" spans="1:13" x14ac:dyDescent="0.25">
      <c r="A201" s="8"/>
      <c r="B201" s="5"/>
      <c r="C201" s="9"/>
      <c r="D201" s="8"/>
      <c r="E201" s="8"/>
      <c r="L201" s="12" t="b">
        <f t="shared" si="13"/>
        <v>0</v>
      </c>
      <c r="M201" s="12" t="b">
        <f t="shared" si="14"/>
        <v>0</v>
      </c>
    </row>
    <row r="202" spans="1:13" x14ac:dyDescent="0.25">
      <c r="A202" s="8"/>
      <c r="B202" s="5"/>
      <c r="C202" s="9"/>
      <c r="D202" s="8"/>
      <c r="E202" s="8"/>
      <c r="L202" s="12" t="b">
        <f t="shared" si="13"/>
        <v>0</v>
      </c>
      <c r="M202" s="12" t="b">
        <f t="shared" si="14"/>
        <v>0</v>
      </c>
    </row>
    <row r="203" spans="1:13" x14ac:dyDescent="0.25">
      <c r="A203" s="8"/>
      <c r="B203" s="5"/>
      <c r="C203" s="9"/>
      <c r="D203" s="8"/>
      <c r="E203" s="8"/>
      <c r="L203" s="12" t="b">
        <f t="shared" si="13"/>
        <v>0</v>
      </c>
      <c r="M203" s="12" t="b">
        <f t="shared" si="14"/>
        <v>0</v>
      </c>
    </row>
    <row r="204" spans="1:13" x14ac:dyDescent="0.25">
      <c r="A204" s="8"/>
      <c r="B204" s="5"/>
      <c r="C204" s="9"/>
      <c r="D204" s="8"/>
      <c r="E204" s="8"/>
      <c r="L204" s="12" t="b">
        <f t="shared" si="13"/>
        <v>0</v>
      </c>
      <c r="M204" s="12" t="b">
        <f t="shared" si="14"/>
        <v>0</v>
      </c>
    </row>
    <row r="205" spans="1:13" x14ac:dyDescent="0.25">
      <c r="A205" s="8"/>
      <c r="B205" s="5"/>
      <c r="C205" s="9"/>
      <c r="D205" s="8"/>
      <c r="E205" s="8"/>
      <c r="L205" s="12" t="b">
        <f t="shared" si="13"/>
        <v>0</v>
      </c>
      <c r="M205" s="12" t="b">
        <f t="shared" si="14"/>
        <v>0</v>
      </c>
    </row>
    <row r="206" spans="1:13" x14ac:dyDescent="0.25">
      <c r="A206" s="8"/>
      <c r="B206" s="5"/>
      <c r="C206" s="9"/>
      <c r="D206" s="8"/>
      <c r="E206" s="8"/>
      <c r="L206" s="12" t="b">
        <f t="shared" si="13"/>
        <v>0</v>
      </c>
      <c r="M206" s="12" t="b">
        <f t="shared" si="14"/>
        <v>0</v>
      </c>
    </row>
    <row r="207" spans="1:13" x14ac:dyDescent="0.25">
      <c r="A207" s="8"/>
      <c r="B207" s="5"/>
      <c r="C207" s="9"/>
      <c r="D207" s="8"/>
      <c r="E207" s="8"/>
      <c r="L207" s="12" t="b">
        <f t="shared" si="13"/>
        <v>0</v>
      </c>
      <c r="M207" s="12" t="b">
        <f t="shared" si="14"/>
        <v>0</v>
      </c>
    </row>
    <row r="208" spans="1:13" x14ac:dyDescent="0.25">
      <c r="A208" s="8"/>
      <c r="B208" s="5"/>
      <c r="C208" s="9"/>
      <c r="D208" s="8"/>
      <c r="E208" s="8"/>
      <c r="L208" s="12" t="b">
        <f t="shared" si="13"/>
        <v>0</v>
      </c>
      <c r="M208" s="12" t="b">
        <f t="shared" si="14"/>
        <v>0</v>
      </c>
    </row>
    <row r="209" spans="1:13" x14ac:dyDescent="0.25">
      <c r="A209" s="8"/>
      <c r="B209" s="5"/>
      <c r="C209" s="9"/>
      <c r="D209" s="8"/>
      <c r="E209" s="8"/>
      <c r="L209" s="12" t="b">
        <f t="shared" si="13"/>
        <v>0</v>
      </c>
      <c r="M209" s="12" t="b">
        <f t="shared" si="14"/>
        <v>0</v>
      </c>
    </row>
    <row r="210" spans="1:13" x14ac:dyDescent="0.25">
      <c r="A210" s="8"/>
      <c r="B210" s="5"/>
      <c r="C210" s="9"/>
      <c r="D210" s="8"/>
      <c r="E210" s="8"/>
      <c r="L210" s="12" t="b">
        <f t="shared" si="13"/>
        <v>0</v>
      </c>
      <c r="M210" s="12" t="b">
        <f t="shared" si="14"/>
        <v>0</v>
      </c>
    </row>
    <row r="211" spans="1:13" x14ac:dyDescent="0.25">
      <c r="A211" s="8"/>
      <c r="B211" s="5"/>
      <c r="C211" s="9"/>
      <c r="D211" s="8"/>
      <c r="E211" s="8"/>
      <c r="L211" s="12" t="b">
        <f t="shared" si="13"/>
        <v>0</v>
      </c>
      <c r="M211" s="12" t="b">
        <f t="shared" si="14"/>
        <v>0</v>
      </c>
    </row>
    <row r="212" spans="1:13" x14ac:dyDescent="0.25">
      <c r="A212" s="8"/>
      <c r="B212" s="5"/>
      <c r="C212" s="9"/>
      <c r="D212" s="8"/>
      <c r="E212" s="8"/>
      <c r="L212" s="12" t="b">
        <f t="shared" si="13"/>
        <v>0</v>
      </c>
      <c r="M212" s="12" t="b">
        <f t="shared" si="14"/>
        <v>0</v>
      </c>
    </row>
    <row r="213" spans="1:13" x14ac:dyDescent="0.25">
      <c r="A213" s="8"/>
      <c r="B213" s="5"/>
      <c r="C213" s="9"/>
      <c r="D213" s="8"/>
      <c r="E213" s="8"/>
      <c r="L213" s="12" t="b">
        <f t="shared" si="13"/>
        <v>0</v>
      </c>
      <c r="M213" s="12" t="b">
        <f t="shared" si="14"/>
        <v>0</v>
      </c>
    </row>
    <row r="214" spans="1:13" x14ac:dyDescent="0.25">
      <c r="A214" s="8"/>
      <c r="B214" s="5"/>
      <c r="C214" s="9"/>
      <c r="D214" s="8"/>
      <c r="E214" s="8"/>
      <c r="L214" s="12" t="b">
        <f t="shared" si="13"/>
        <v>0</v>
      </c>
      <c r="M214" s="12" t="b">
        <f t="shared" si="14"/>
        <v>0</v>
      </c>
    </row>
    <row r="215" spans="1:13" x14ac:dyDescent="0.25">
      <c r="A215" s="8"/>
      <c r="B215" s="5"/>
      <c r="C215" s="9"/>
      <c r="D215" s="8"/>
      <c r="E215" s="8"/>
      <c r="L215" s="12" t="b">
        <f t="shared" si="13"/>
        <v>0</v>
      </c>
      <c r="M215" s="12" t="b">
        <f t="shared" si="14"/>
        <v>0</v>
      </c>
    </row>
    <row r="216" spans="1:13" x14ac:dyDescent="0.25">
      <c r="A216" s="8"/>
      <c r="B216" s="5"/>
      <c r="C216" s="9"/>
      <c r="D216" s="8"/>
      <c r="E216" s="8"/>
      <c r="L216" s="12" t="b">
        <f t="shared" si="13"/>
        <v>0</v>
      </c>
      <c r="M216" s="12" t="b">
        <f t="shared" si="14"/>
        <v>0</v>
      </c>
    </row>
    <row r="217" spans="1:13" x14ac:dyDescent="0.25">
      <c r="A217" s="8"/>
      <c r="B217" s="5"/>
      <c r="C217" s="9"/>
      <c r="D217" s="8"/>
      <c r="E217" s="8"/>
      <c r="L217" s="12" t="b">
        <f t="shared" si="13"/>
        <v>0</v>
      </c>
      <c r="M217" s="12" t="b">
        <f t="shared" si="14"/>
        <v>0</v>
      </c>
    </row>
    <row r="218" spans="1:13" x14ac:dyDescent="0.25">
      <c r="A218" s="8"/>
      <c r="B218" s="5"/>
      <c r="C218" s="9"/>
      <c r="D218" s="8"/>
      <c r="E218" s="8"/>
      <c r="L218" s="12" t="b">
        <f t="shared" si="13"/>
        <v>0</v>
      </c>
      <c r="M218" s="12" t="b">
        <f t="shared" si="14"/>
        <v>0</v>
      </c>
    </row>
    <row r="219" spans="1:13" x14ac:dyDescent="0.25">
      <c r="A219" s="8"/>
      <c r="B219" s="5"/>
      <c r="C219" s="9"/>
      <c r="D219" s="8"/>
      <c r="E219" s="8"/>
      <c r="L219" s="12" t="b">
        <f t="shared" si="13"/>
        <v>0</v>
      </c>
      <c r="M219" s="12" t="b">
        <f t="shared" si="14"/>
        <v>0</v>
      </c>
    </row>
    <row r="220" spans="1:13" x14ac:dyDescent="0.25">
      <c r="A220" s="8"/>
      <c r="B220" s="5"/>
      <c r="C220" s="9"/>
      <c r="D220" s="8"/>
      <c r="E220" s="8"/>
      <c r="L220" s="12" t="b">
        <f t="shared" si="13"/>
        <v>0</v>
      </c>
      <c r="M220" s="12" t="b">
        <f t="shared" si="14"/>
        <v>0</v>
      </c>
    </row>
    <row r="221" spans="1:13" x14ac:dyDescent="0.25">
      <c r="A221" s="8"/>
      <c r="B221" s="5"/>
      <c r="C221" s="9"/>
      <c r="D221" s="8"/>
      <c r="E221" s="8"/>
      <c r="L221" s="12" t="b">
        <f t="shared" si="13"/>
        <v>0</v>
      </c>
      <c r="M221" s="12" t="b">
        <f t="shared" si="14"/>
        <v>0</v>
      </c>
    </row>
    <row r="222" spans="1:13" x14ac:dyDescent="0.25">
      <c r="A222" s="8"/>
      <c r="B222" s="5"/>
      <c r="C222" s="9"/>
      <c r="D222" s="8"/>
      <c r="E222" s="8"/>
      <c r="L222" s="12" t="b">
        <f t="shared" si="13"/>
        <v>0</v>
      </c>
      <c r="M222" s="12" t="b">
        <f t="shared" si="14"/>
        <v>0</v>
      </c>
    </row>
    <row r="223" spans="1:13" x14ac:dyDescent="0.25">
      <c r="A223" s="8"/>
      <c r="B223" s="5"/>
      <c r="C223" s="9"/>
      <c r="D223" s="8"/>
      <c r="E223" s="8"/>
      <c r="L223" s="12" t="b">
        <f t="shared" si="13"/>
        <v>0</v>
      </c>
      <c r="M223" s="12" t="b">
        <f t="shared" si="14"/>
        <v>0</v>
      </c>
    </row>
    <row r="224" spans="1:13" x14ac:dyDescent="0.25">
      <c r="A224" s="8"/>
      <c r="B224" s="5"/>
      <c r="C224" s="9"/>
      <c r="D224" s="8"/>
      <c r="E224" s="8"/>
      <c r="L224" s="12" t="b">
        <f t="shared" si="13"/>
        <v>0</v>
      </c>
      <c r="M224" s="12" t="b">
        <f t="shared" si="14"/>
        <v>0</v>
      </c>
    </row>
    <row r="225" spans="1:13" x14ac:dyDescent="0.25">
      <c r="A225" s="8"/>
      <c r="B225" s="5"/>
      <c r="C225" s="9"/>
      <c r="D225" s="8"/>
      <c r="E225" s="8"/>
      <c r="L225" s="12" t="b">
        <f t="shared" si="13"/>
        <v>0</v>
      </c>
      <c r="M225" s="12" t="b">
        <f t="shared" si="14"/>
        <v>0</v>
      </c>
    </row>
    <row r="226" spans="1:13" x14ac:dyDescent="0.25">
      <c r="A226" s="8"/>
      <c r="B226" s="5"/>
      <c r="C226" s="9"/>
      <c r="D226" s="8"/>
      <c r="E226" s="8"/>
      <c r="L226" s="12" t="b">
        <f t="shared" si="13"/>
        <v>0</v>
      </c>
      <c r="M226" s="12" t="b">
        <f t="shared" si="14"/>
        <v>0</v>
      </c>
    </row>
    <row r="227" spans="1:13" x14ac:dyDescent="0.25">
      <c r="A227" s="8"/>
      <c r="B227" s="5"/>
      <c r="C227" s="9"/>
      <c r="D227" s="8"/>
      <c r="E227" s="8"/>
      <c r="L227" s="12" t="b">
        <f t="shared" si="13"/>
        <v>0</v>
      </c>
      <c r="M227" s="12" t="b">
        <f t="shared" si="14"/>
        <v>0</v>
      </c>
    </row>
    <row r="228" spans="1:13" x14ac:dyDescent="0.25">
      <c r="A228" s="8"/>
      <c r="B228" s="5"/>
      <c r="C228" s="9"/>
      <c r="D228" s="8"/>
      <c r="E228" s="8"/>
      <c r="L228" s="12" t="b">
        <f t="shared" si="13"/>
        <v>0</v>
      </c>
      <c r="M228" s="12" t="b">
        <f t="shared" si="14"/>
        <v>0</v>
      </c>
    </row>
    <row r="229" spans="1:13" x14ac:dyDescent="0.25">
      <c r="A229" s="8"/>
      <c r="B229" s="5"/>
      <c r="C229" s="9"/>
      <c r="D229" s="8"/>
      <c r="E229" s="8"/>
      <c r="L229" s="12" t="b">
        <f t="shared" ref="L229:L236" si="15">IF($F$3="Alle",AND(B229&gt;=$B$3,B229&lt;=$D$3),AND(B229&gt;=$B$3,B229&lt;=$D$3,A229=$F$3))</f>
        <v>0</v>
      </c>
      <c r="M229" s="12" t="b">
        <f t="shared" ref="M229:M260" si="16">AND(L229=TRUE,C229&gt;=8)</f>
        <v>0</v>
      </c>
    </row>
    <row r="230" spans="1:13" x14ac:dyDescent="0.25">
      <c r="A230" s="8"/>
      <c r="B230" s="5"/>
      <c r="C230" s="9"/>
      <c r="D230" s="8"/>
      <c r="E230" s="8"/>
      <c r="L230" s="12" t="b">
        <f t="shared" si="15"/>
        <v>0</v>
      </c>
      <c r="M230" s="12" t="b">
        <f t="shared" si="16"/>
        <v>0</v>
      </c>
    </row>
    <row r="231" spans="1:13" x14ac:dyDescent="0.25">
      <c r="A231" s="8"/>
      <c r="B231" s="5"/>
      <c r="C231" s="9"/>
      <c r="D231" s="8"/>
      <c r="E231" s="8"/>
      <c r="L231" s="12" t="b">
        <f t="shared" si="15"/>
        <v>0</v>
      </c>
      <c r="M231" s="12" t="b">
        <f t="shared" si="16"/>
        <v>0</v>
      </c>
    </row>
    <row r="232" spans="1:13" x14ac:dyDescent="0.25">
      <c r="A232" s="8"/>
      <c r="B232" s="5"/>
      <c r="C232" s="9"/>
      <c r="D232" s="8"/>
      <c r="E232" s="8"/>
      <c r="L232" s="12" t="b">
        <f t="shared" si="15"/>
        <v>0</v>
      </c>
      <c r="M232" s="12" t="b">
        <f t="shared" si="16"/>
        <v>0</v>
      </c>
    </row>
    <row r="233" spans="1:13" x14ac:dyDescent="0.25">
      <c r="A233" s="8"/>
      <c r="B233" s="5"/>
      <c r="C233" s="9"/>
      <c r="D233" s="8"/>
      <c r="E233" s="8"/>
      <c r="L233" s="12" t="b">
        <f t="shared" si="15"/>
        <v>0</v>
      </c>
      <c r="M233" s="12" t="b">
        <f t="shared" si="16"/>
        <v>0</v>
      </c>
    </row>
    <row r="234" spans="1:13" x14ac:dyDescent="0.25">
      <c r="A234" s="8"/>
      <c r="B234" s="5"/>
      <c r="C234" s="9"/>
      <c r="D234" s="8"/>
      <c r="E234" s="8"/>
      <c r="L234" s="12" t="b">
        <f t="shared" si="15"/>
        <v>0</v>
      </c>
      <c r="M234" s="12" t="b">
        <f t="shared" si="16"/>
        <v>0</v>
      </c>
    </row>
    <row r="235" spans="1:13" x14ac:dyDescent="0.25">
      <c r="A235" s="8"/>
      <c r="B235" s="5"/>
      <c r="C235" s="9"/>
      <c r="D235" s="8"/>
      <c r="E235" s="8"/>
      <c r="L235" s="12" t="b">
        <f t="shared" si="15"/>
        <v>0</v>
      </c>
      <c r="M235" s="12" t="b">
        <f t="shared" si="16"/>
        <v>0</v>
      </c>
    </row>
    <row r="236" spans="1:13" x14ac:dyDescent="0.25">
      <c r="A236" s="8"/>
      <c r="B236" s="5"/>
      <c r="C236" s="9"/>
      <c r="D236" s="8"/>
      <c r="E236" s="8"/>
      <c r="L236" s="12" t="b">
        <f t="shared" si="15"/>
        <v>0</v>
      </c>
      <c r="M236" s="12" t="b">
        <f t="shared" si="16"/>
        <v>0</v>
      </c>
    </row>
  </sheetData>
  <mergeCells count="14">
    <mergeCell ref="A35:H35"/>
    <mergeCell ref="A1:H1"/>
    <mergeCell ref="E6:F8"/>
    <mergeCell ref="A10:D10"/>
    <mergeCell ref="E10:H10"/>
    <mergeCell ref="A12:H12"/>
    <mergeCell ref="C6:D8"/>
    <mergeCell ref="A2:H2"/>
    <mergeCell ref="G6:H8"/>
    <mergeCell ref="C5:D5"/>
    <mergeCell ref="A5:B5"/>
    <mergeCell ref="G5:H5"/>
    <mergeCell ref="E5:F5"/>
    <mergeCell ref="A6:B8"/>
  </mergeCells>
  <conditionalFormatting sqref="C37:C236">
    <cfRule type="cellIs" dxfId="2" priority="2" operator="between">
      <formula>1</formula>
      <formula>3</formula>
    </cfRule>
    <cfRule type="cellIs" dxfId="1" priority="3" operator="between">
      <formula>4</formula>
      <formula>7</formula>
    </cfRule>
    <cfRule type="cellIs" dxfId="0" priority="4" operator="between">
      <formula>8</formula>
      <formula>10</formula>
    </cfRule>
  </conditionalFormatting>
  <conditionalFormatting sqref="E10">
    <cfRule type="dataBar" priority="1">
      <dataBar>
        <cfvo type="num" val="0"/>
        <cfvo type="num" val="10"/>
        <color rgb="FF00B050"/>
      </dataBar>
    </cfRule>
  </conditionalFormatting>
  <pageMargins left="0.7" right="0.7" top="0.75" bottom="0.75" header="0.3" footer="0.3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Stimmung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modified xsi:type="dcterms:W3CDTF">2026-02-23T08:30:38Z</dcterms:modified>
</cp:coreProperties>
</file>