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me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Vorlage\tilgungsplan\"/>
    </mc:Choice>
  </mc:AlternateContent>
  <xr:revisionPtr revIDLastSave="0" documentId="13_ncr:1_{30C11F03-40B1-4AF8-960B-AF3A99E79487}" xr6:coauthVersionLast="47" xr6:coauthVersionMax="47" xr10:uidLastSave="{00000000-0000-0000-0000-000000000000}"/>
  <bookViews>
    <workbookView xWindow="-108" yWindow="-108" windowWidth="23256" windowHeight="12456" tabRatio="500" xr2:uid="{00000000-000D-0000-FFFF-FFFF00000000}"/>
  </bookViews>
  <sheets>
    <sheet name="Tilgungsplan" sheetId="2" r:id="rId1"/>
    <sheet name="Rechner" sheetId="1" r:id="rId2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A7" i="2" l="1"/>
  <c r="D15" i="1"/>
  <c r="D14" i="1"/>
  <c r="B7" i="2" l="1"/>
  <c r="C7" i="2"/>
  <c r="E7" i="2" l="1"/>
  <c r="D7" i="2" s="1"/>
  <c r="F7" i="2" l="1"/>
  <c r="G7" i="2" l="1"/>
  <c r="H7" i="2" s="1"/>
  <c r="I7" i="2" l="1"/>
  <c r="A8" i="2" s="1"/>
  <c r="C8" i="2" l="1"/>
  <c r="D8" i="2" s="1"/>
  <c r="B8" i="2"/>
  <c r="E8" i="2"/>
  <c r="F8" i="2" l="1"/>
  <c r="G8" i="2" l="1"/>
  <c r="H8" i="2" l="1"/>
  <c r="I8" i="2"/>
  <c r="A9" i="2" s="1"/>
  <c r="C9" i="2" l="1"/>
  <c r="B9" i="2"/>
  <c r="E9" i="2" l="1"/>
  <c r="D9" i="2" s="1"/>
  <c r="F9" i="2" l="1"/>
  <c r="G9" i="2" l="1"/>
  <c r="H9" i="2" s="1"/>
  <c r="I9" i="2" l="1"/>
  <c r="A10" i="2" s="1"/>
  <c r="C10" i="2" l="1"/>
  <c r="B10" i="2"/>
  <c r="E10" i="2" l="1"/>
  <c r="D10" i="2" s="1"/>
  <c r="F10" i="2" l="1"/>
  <c r="G10" i="2" l="1"/>
  <c r="H10" i="2" s="1"/>
  <c r="I10" i="2" l="1"/>
  <c r="A11" i="2" s="1"/>
  <c r="C11" i="2" l="1"/>
  <c r="B11" i="2"/>
  <c r="E11" i="2" l="1"/>
  <c r="D11" i="2" s="1"/>
  <c r="F11" i="2" l="1"/>
  <c r="G11" i="2" l="1"/>
  <c r="H11" i="2" s="1"/>
  <c r="I11" i="2" l="1"/>
  <c r="A12" i="2" s="1"/>
  <c r="B12" i="2" l="1"/>
  <c r="C12" i="2"/>
  <c r="E12" i="2" l="1"/>
  <c r="D12" i="2" s="1"/>
  <c r="F12" i="2" l="1"/>
  <c r="G12" i="2" l="1"/>
  <c r="H12" i="2" s="1"/>
  <c r="I12" i="2"/>
  <c r="A13" i="2" s="1"/>
  <c r="C13" i="2" l="1"/>
  <c r="B13" i="2"/>
  <c r="E13" i="2"/>
  <c r="D13" i="2" s="1"/>
  <c r="F13" i="2" l="1"/>
  <c r="G13" i="2" l="1"/>
  <c r="H13" i="2" s="1"/>
  <c r="I13" i="2" l="1"/>
  <c r="A14" i="2" s="1"/>
  <c r="B14" i="2" l="1"/>
  <c r="C14" i="2"/>
  <c r="E14" i="2" l="1"/>
  <c r="D14" i="2"/>
  <c r="F14" i="2" l="1"/>
  <c r="G14" i="2" l="1"/>
  <c r="H14" i="2" s="1"/>
  <c r="I14" i="2" l="1"/>
  <c r="A15" i="2" s="1"/>
  <c r="C15" i="2" l="1"/>
  <c r="B15" i="2"/>
  <c r="E15" i="2" l="1"/>
  <c r="D15" i="2" s="1"/>
  <c r="F15" i="2" l="1"/>
  <c r="G15" i="2" l="1"/>
  <c r="H15" i="2" s="1"/>
  <c r="I15" i="2" l="1"/>
  <c r="A16" i="2" s="1"/>
  <c r="C16" i="2" l="1"/>
  <c r="B16" i="2"/>
  <c r="E16" i="2"/>
  <c r="D16" i="2" s="1"/>
  <c r="F16" i="2" l="1"/>
  <c r="G16" i="2" s="1"/>
  <c r="H16" i="2" s="1"/>
  <c r="I16" i="2" l="1"/>
  <c r="A17" i="2" s="1"/>
  <c r="C17" i="2" l="1"/>
  <c r="B17" i="2"/>
  <c r="E17" i="2"/>
  <c r="D17" i="2" s="1"/>
  <c r="F17" i="2" l="1"/>
  <c r="G17" i="2" l="1"/>
  <c r="H17" i="2" s="1"/>
  <c r="I17" i="2"/>
  <c r="A18" i="2" s="1"/>
  <c r="C18" i="2" l="1"/>
  <c r="B18" i="2"/>
  <c r="E18" i="2" l="1"/>
  <c r="D18" i="2"/>
  <c r="F18" i="2" l="1"/>
  <c r="G18" i="2" l="1"/>
  <c r="H18" i="2" s="1"/>
  <c r="I18" i="2"/>
  <c r="A19" i="2" s="1"/>
  <c r="C19" i="2" l="1"/>
  <c r="E19" i="2" s="1"/>
  <c r="B19" i="2"/>
  <c r="D19" i="2" l="1"/>
  <c r="F19" i="2" l="1"/>
  <c r="G19" i="2" l="1"/>
  <c r="H19" i="2" s="1"/>
  <c r="I19" i="2" l="1"/>
  <c r="A20" i="2" s="1"/>
  <c r="B20" i="2" l="1"/>
  <c r="C20" i="2"/>
  <c r="E20" i="2" l="1"/>
  <c r="D20" i="2" s="1"/>
  <c r="F20" i="2" l="1"/>
  <c r="G20" i="2" l="1"/>
  <c r="H20" i="2" s="1"/>
  <c r="I20" i="2" l="1"/>
  <c r="A21" i="2" s="1"/>
  <c r="C21" i="2" l="1"/>
  <c r="B21" i="2"/>
  <c r="E21" i="2" l="1"/>
  <c r="D21" i="2" s="1"/>
  <c r="F21" i="2" l="1"/>
  <c r="G21" i="2" l="1"/>
  <c r="H21" i="2" s="1"/>
  <c r="I21" i="2"/>
  <c r="A22" i="2" s="1"/>
  <c r="B22" i="2" l="1"/>
  <c r="C22" i="2"/>
  <c r="E22" i="2" l="1"/>
  <c r="D22" i="2" s="1"/>
  <c r="F22" i="2" l="1"/>
  <c r="G22" i="2" l="1"/>
  <c r="H22" i="2" s="1"/>
  <c r="I22" i="2"/>
  <c r="A23" i="2" s="1"/>
  <c r="C23" i="2" l="1"/>
  <c r="B23" i="2"/>
  <c r="E23" i="2" l="1"/>
  <c r="D23" i="2" s="1"/>
  <c r="F23" i="2" l="1"/>
  <c r="G23" i="2" l="1"/>
  <c r="H23" i="2" s="1"/>
  <c r="I23" i="2" l="1"/>
  <c r="A24" i="2" s="1"/>
  <c r="B24" i="2" l="1"/>
  <c r="C24" i="2"/>
  <c r="E24" i="2" l="1"/>
  <c r="D24" i="2" s="1"/>
  <c r="F24" i="2" l="1"/>
  <c r="G24" i="2" l="1"/>
  <c r="H24" i="2" s="1"/>
  <c r="I24" i="2"/>
  <c r="A25" i="2" s="1"/>
  <c r="C25" i="2" l="1"/>
  <c r="B25" i="2"/>
  <c r="E25" i="2"/>
  <c r="D25" i="2"/>
  <c r="F25" i="2" l="1"/>
  <c r="G25" i="2" s="1"/>
  <c r="H25" i="2" s="1"/>
  <c r="I25" i="2" l="1"/>
  <c r="A26" i="2" s="1"/>
  <c r="B26" i="2" l="1"/>
  <c r="C26" i="2"/>
  <c r="E26" i="2"/>
  <c r="D26" i="2" s="1"/>
  <c r="F26" i="2" l="1"/>
  <c r="G26" i="2" s="1"/>
  <c r="H26" i="2" s="1"/>
  <c r="I26" i="2"/>
  <c r="A27" i="2" s="1"/>
  <c r="C27" i="2" l="1"/>
  <c r="E27" i="2" s="1"/>
  <c r="B27" i="2"/>
  <c r="D27" i="2" l="1"/>
  <c r="F27" i="2" l="1"/>
  <c r="G27" i="2" l="1"/>
  <c r="H27" i="2" s="1"/>
  <c r="I27" i="2"/>
  <c r="A28" i="2" s="1"/>
  <c r="C28" i="2" l="1"/>
  <c r="D28" i="2" s="1"/>
  <c r="B28" i="2"/>
  <c r="E28" i="2"/>
  <c r="F28" i="2" l="1"/>
  <c r="G28" i="2" l="1"/>
  <c r="H28" i="2" s="1"/>
  <c r="I28" i="2" l="1"/>
  <c r="A29" i="2" s="1"/>
  <c r="C29" i="2" l="1"/>
  <c r="B29" i="2"/>
  <c r="D29" i="2" l="1"/>
  <c r="E29" i="2"/>
  <c r="F29" i="2" l="1"/>
  <c r="G29" i="2" l="1"/>
  <c r="H29" i="2" s="1"/>
  <c r="I29" i="2" l="1"/>
  <c r="A30" i="2" s="1"/>
  <c r="C30" i="2" l="1"/>
  <c r="B30" i="2"/>
  <c r="E30" i="2" l="1"/>
  <c r="D30" i="2" s="1"/>
  <c r="F30" i="2" l="1"/>
  <c r="G30" i="2" l="1"/>
  <c r="H30" i="2" s="1"/>
  <c r="I30" i="2"/>
  <c r="A31" i="2" s="1"/>
  <c r="C31" i="2" l="1"/>
  <c r="B31" i="2"/>
  <c r="E31" i="2" l="1"/>
  <c r="D31" i="2" s="1"/>
  <c r="F31" i="2" l="1"/>
  <c r="G31" i="2" l="1"/>
  <c r="H31" i="2" s="1"/>
  <c r="I31" i="2" l="1"/>
  <c r="A32" i="2" s="1"/>
  <c r="B32" i="2" l="1"/>
  <c r="C32" i="2"/>
  <c r="D32" i="2" l="1"/>
  <c r="E32" i="2"/>
  <c r="F32" i="2" l="1"/>
  <c r="G32" i="2" l="1"/>
  <c r="H32" i="2" s="1"/>
  <c r="I32" i="2"/>
  <c r="A33" i="2" s="1"/>
  <c r="B33" i="2" l="1"/>
  <c r="C33" i="2"/>
  <c r="E33" i="2" l="1"/>
  <c r="D33" i="2" s="1"/>
  <c r="F33" i="2" l="1"/>
  <c r="G33" i="2" l="1"/>
  <c r="H33" i="2" s="1"/>
  <c r="I33" i="2" l="1"/>
  <c r="A34" i="2" s="1"/>
  <c r="B34" i="2" l="1"/>
  <c r="C34" i="2"/>
  <c r="E34" i="2" l="1"/>
  <c r="D34" i="2" s="1"/>
  <c r="F34" i="2" l="1"/>
  <c r="G34" i="2" l="1"/>
  <c r="H34" i="2" s="1"/>
  <c r="I34" i="2" l="1"/>
  <c r="A35" i="2" s="1"/>
  <c r="C35" i="2" l="1"/>
  <c r="E35" i="2" s="1"/>
  <c r="D35" i="2" s="1"/>
  <c r="B35" i="2"/>
  <c r="F35" i="2" l="1"/>
  <c r="G35" i="2" l="1"/>
  <c r="H35" i="2" s="1"/>
  <c r="I35" i="2" l="1"/>
  <c r="A36" i="2" s="1"/>
  <c r="C36" i="2" l="1"/>
  <c r="E36" i="2"/>
  <c r="B36" i="2"/>
  <c r="D36" i="2" l="1"/>
  <c r="F36" i="2" l="1"/>
  <c r="G36" i="2" l="1"/>
  <c r="H36" i="2" s="1"/>
  <c r="I36" i="2"/>
  <c r="A37" i="2" s="1"/>
  <c r="C37" i="2" l="1"/>
  <c r="B37" i="2"/>
  <c r="E37" i="2"/>
  <c r="D37" i="2" s="1"/>
  <c r="F37" i="2" l="1"/>
  <c r="G37" i="2" l="1"/>
  <c r="H37" i="2" s="1"/>
  <c r="I37" i="2" l="1"/>
  <c r="A38" i="2" s="1"/>
  <c r="C38" i="2" l="1"/>
  <c r="B38" i="2"/>
  <c r="E38" i="2" l="1"/>
  <c r="D38" i="2" s="1"/>
  <c r="F38" i="2" l="1"/>
  <c r="G38" i="2" l="1"/>
  <c r="H38" i="2" s="1"/>
  <c r="I38" i="2"/>
  <c r="A39" i="2" s="1"/>
  <c r="C39" i="2" l="1"/>
  <c r="E39" i="2" s="1"/>
  <c r="B39" i="2"/>
  <c r="D39" i="2" l="1"/>
  <c r="F39" i="2" l="1"/>
  <c r="G39" i="2" l="1"/>
  <c r="H39" i="2" s="1"/>
  <c r="I39" i="2" l="1"/>
  <c r="A40" i="2" s="1"/>
  <c r="C40" i="2" l="1"/>
  <c r="B40" i="2"/>
  <c r="E40" i="2" l="1"/>
  <c r="D40" i="2" s="1"/>
  <c r="F40" i="2" l="1"/>
  <c r="G40" i="2" l="1"/>
  <c r="H40" i="2" s="1"/>
  <c r="I40" i="2" l="1"/>
  <c r="A41" i="2" s="1"/>
  <c r="C41" i="2" l="1"/>
  <c r="B41" i="2"/>
  <c r="E41" i="2" l="1"/>
  <c r="D41" i="2" s="1"/>
  <c r="F41" i="2" l="1"/>
  <c r="G41" i="2" l="1"/>
  <c r="H41" i="2" s="1"/>
  <c r="I41" i="2"/>
  <c r="A42" i="2" s="1"/>
  <c r="B42" i="2" l="1"/>
  <c r="C42" i="2"/>
  <c r="E42" i="2"/>
  <c r="D42" i="2"/>
  <c r="F42" i="2" s="1"/>
  <c r="G42" i="2" s="1"/>
  <c r="I42" i="2" l="1"/>
  <c r="A43" i="2" s="1"/>
  <c r="H42" i="2"/>
  <c r="C43" i="2" l="1"/>
  <c r="E43" i="2" s="1"/>
  <c r="B43" i="2"/>
  <c r="D43" i="2" l="1"/>
  <c r="F43" i="2" l="1"/>
  <c r="G43" i="2" l="1"/>
  <c r="H43" i="2" s="1"/>
  <c r="I43" i="2"/>
  <c r="A44" i="2" s="1"/>
  <c r="B44" i="2" l="1"/>
  <c r="C44" i="2"/>
  <c r="E44" i="2" l="1"/>
  <c r="D44" i="2" s="1"/>
  <c r="F44" i="2" l="1"/>
  <c r="G44" i="2" l="1"/>
  <c r="H44" i="2" s="1"/>
  <c r="I44" i="2" l="1"/>
  <c r="A45" i="2" s="1"/>
  <c r="C45" i="2" l="1"/>
  <c r="B45" i="2"/>
  <c r="E45" i="2"/>
  <c r="D45" i="2"/>
  <c r="F45" i="2" l="1"/>
  <c r="G45" i="2" s="1"/>
  <c r="H45" i="2" s="1"/>
  <c r="I45" i="2" l="1"/>
  <c r="A46" i="2" s="1"/>
  <c r="B46" i="2" l="1"/>
  <c r="C46" i="2"/>
  <c r="E46" i="2" s="1"/>
  <c r="D46" i="2" l="1"/>
  <c r="F46" i="2" l="1"/>
  <c r="G46" i="2" l="1"/>
  <c r="H46" i="2" s="1"/>
  <c r="I46" i="2"/>
  <c r="A47" i="2" s="1"/>
  <c r="C47" i="2" l="1"/>
  <c r="E47" i="2" s="1"/>
  <c r="B47" i="2"/>
  <c r="D47" i="2" l="1"/>
  <c r="F47" i="2" l="1"/>
  <c r="G47" i="2" l="1"/>
  <c r="H47" i="2" s="1"/>
  <c r="I47" i="2" l="1"/>
  <c r="A48" i="2" s="1"/>
  <c r="C48" i="2" l="1"/>
  <c r="D48" i="2" s="1"/>
  <c r="B48" i="2"/>
  <c r="E48" i="2"/>
  <c r="F48" i="2" l="1"/>
  <c r="G48" i="2" l="1"/>
  <c r="H48" i="2" s="1"/>
  <c r="I48" i="2"/>
  <c r="A49" i="2" s="1"/>
  <c r="E49" i="2" l="1"/>
  <c r="C49" i="2"/>
  <c r="B49" i="2"/>
  <c r="D49" i="2" l="1"/>
  <c r="F49" i="2" l="1"/>
  <c r="G49" i="2" l="1"/>
  <c r="H49" i="2" s="1"/>
  <c r="I49" i="2"/>
  <c r="A50" i="2" s="1"/>
  <c r="C50" i="2" l="1"/>
  <c r="E50" i="2" s="1"/>
  <c r="D50" i="2" s="1"/>
  <c r="B50" i="2"/>
  <c r="F50" i="2" l="1"/>
  <c r="G50" i="2" l="1"/>
  <c r="H50" i="2" s="1"/>
  <c r="I50" i="2" l="1"/>
  <c r="A51" i="2" s="1"/>
  <c r="C51" i="2" l="1"/>
  <c r="B51" i="2"/>
  <c r="E51" i="2"/>
  <c r="D51" i="2" s="1"/>
  <c r="F51" i="2" l="1"/>
  <c r="G51" i="2" s="1"/>
  <c r="H51" i="2" s="1"/>
  <c r="I51" i="2" l="1"/>
  <c r="A52" i="2" s="1"/>
  <c r="C52" i="2" l="1"/>
  <c r="B52" i="2"/>
  <c r="E52" i="2" l="1"/>
  <c r="D52" i="2" s="1"/>
  <c r="F52" i="2" l="1"/>
  <c r="G52" i="2" l="1"/>
  <c r="H52" i="2" s="1"/>
  <c r="I52" i="2" l="1"/>
  <c r="A53" i="2" s="1"/>
  <c r="C53" i="2" l="1"/>
  <c r="B53" i="2"/>
  <c r="E53" i="2" l="1"/>
  <c r="D53" i="2" s="1"/>
  <c r="F53" i="2" l="1"/>
  <c r="G53" i="2" l="1"/>
  <c r="H53" i="2" s="1"/>
  <c r="I53" i="2"/>
  <c r="A54" i="2" s="1"/>
  <c r="B54" i="2" l="1"/>
  <c r="C54" i="2"/>
  <c r="E54" i="2" l="1"/>
  <c r="D54" i="2"/>
  <c r="F54" i="2" l="1"/>
  <c r="G54" i="2" l="1"/>
  <c r="H54" i="2" s="1"/>
  <c r="I54" i="2" l="1"/>
  <c r="A55" i="2" s="1"/>
  <c r="C55" i="2" l="1"/>
  <c r="B55" i="2"/>
  <c r="E55" i="2" l="1"/>
  <c r="D55" i="2" s="1"/>
  <c r="F55" i="2" l="1"/>
  <c r="G55" i="2" l="1"/>
  <c r="H55" i="2" s="1"/>
  <c r="I55" i="2" l="1"/>
  <c r="A56" i="2" s="1"/>
  <c r="C56" i="2" l="1"/>
  <c r="E56" i="2"/>
  <c r="D56" i="2" s="1"/>
  <c r="B56" i="2"/>
  <c r="F56" i="2" l="1"/>
  <c r="G56" i="2" s="1"/>
  <c r="H56" i="2" s="1"/>
  <c r="I56" i="2" l="1"/>
  <c r="A57" i="2" s="1"/>
  <c r="C57" i="2" l="1"/>
  <c r="B57" i="2"/>
  <c r="E57" i="2"/>
  <c r="D57" i="2"/>
  <c r="F57" i="2" s="1"/>
  <c r="G57" i="2" l="1"/>
  <c r="I57" i="2" s="1"/>
  <c r="A58" i="2" s="1"/>
  <c r="H57" i="2"/>
  <c r="C58" i="2" l="1"/>
  <c r="E58" i="2" s="1"/>
  <c r="D58" i="2" s="1"/>
  <c r="B58" i="2"/>
  <c r="F58" i="2" l="1"/>
  <c r="G58" i="2" l="1"/>
  <c r="H58" i="2" s="1"/>
  <c r="I58" i="2"/>
  <c r="A59" i="2" s="1"/>
  <c r="C59" i="2" l="1"/>
  <c r="E59" i="2" s="1"/>
  <c r="B59" i="2"/>
  <c r="D59" i="2" l="1"/>
  <c r="F59" i="2" l="1"/>
  <c r="G59" i="2" l="1"/>
  <c r="H59" i="2" s="1"/>
  <c r="I59" i="2" l="1"/>
  <c r="A60" i="2" s="1"/>
  <c r="B60" i="2" l="1"/>
  <c r="C60" i="2"/>
  <c r="E60" i="2" l="1"/>
  <c r="D60" i="2" s="1"/>
  <c r="F60" i="2" l="1"/>
  <c r="G60" i="2" l="1"/>
  <c r="H60" i="2" s="1"/>
  <c r="I60" i="2" l="1"/>
  <c r="A61" i="2" s="1"/>
  <c r="B61" i="2" l="1"/>
  <c r="C61" i="2"/>
  <c r="E61" i="2" l="1"/>
  <c r="D61" i="2"/>
  <c r="F61" i="2" l="1"/>
  <c r="G61" i="2" l="1"/>
  <c r="H61" i="2" s="1"/>
  <c r="I61" i="2"/>
  <c r="A62" i="2" s="1"/>
  <c r="C62" i="2" l="1"/>
  <c r="B62" i="2"/>
  <c r="E62" i="2" l="1"/>
  <c r="D62" i="2" s="1"/>
  <c r="F62" i="2" l="1"/>
  <c r="G62" i="2" l="1"/>
  <c r="H62" i="2" s="1"/>
  <c r="I62" i="2" l="1"/>
  <c r="A63" i="2" s="1"/>
  <c r="C63" i="2" l="1"/>
  <c r="E63" i="2"/>
  <c r="D63" i="2" s="1"/>
  <c r="B63" i="2"/>
  <c r="F63" i="2" l="1"/>
  <c r="I63" i="2" s="1"/>
  <c r="A64" i="2" s="1"/>
  <c r="G63" i="2"/>
  <c r="H63" i="2" s="1"/>
  <c r="B64" i="2" l="1"/>
  <c r="C64" i="2"/>
  <c r="E64" i="2" s="1"/>
  <c r="D64" i="2" s="1"/>
  <c r="F64" i="2" l="1"/>
  <c r="G64" i="2" l="1"/>
  <c r="H64" i="2" s="1"/>
  <c r="I64" i="2"/>
  <c r="A65" i="2" s="1"/>
  <c r="C65" i="2" l="1"/>
  <c r="B65" i="2"/>
  <c r="E65" i="2"/>
  <c r="D65" i="2" s="1"/>
  <c r="F65" i="2" l="1"/>
  <c r="G65" i="2" s="1"/>
  <c r="H65" i="2" s="1"/>
  <c r="I65" i="2" l="1"/>
  <c r="A66" i="2" s="1"/>
  <c r="B66" i="2" l="1"/>
  <c r="C66" i="2"/>
  <c r="E66" i="2"/>
  <c r="D66" i="2" l="1"/>
  <c r="F66" i="2" l="1"/>
  <c r="G66" i="2" l="1"/>
  <c r="H66" i="2" s="1"/>
  <c r="I66" i="2"/>
  <c r="A67" i="2" s="1"/>
  <c r="C67" i="2" l="1"/>
  <c r="E67" i="2" s="1"/>
  <c r="B67" i="2"/>
  <c r="D67" i="2" l="1"/>
  <c r="F67" i="2" l="1"/>
  <c r="G67" i="2" l="1"/>
  <c r="H67" i="2" s="1"/>
  <c r="I67" i="2" l="1"/>
  <c r="A68" i="2" s="1"/>
  <c r="C68" i="2" l="1"/>
  <c r="D68" i="2" s="1"/>
  <c r="B68" i="2"/>
  <c r="E68" i="2"/>
  <c r="F68" i="2" l="1"/>
  <c r="G68" i="2" l="1"/>
  <c r="H68" i="2" s="1"/>
  <c r="I68" i="2" l="1"/>
  <c r="A69" i="2" s="1"/>
  <c r="C69" i="2" l="1"/>
  <c r="B69" i="2"/>
  <c r="E69" i="2" l="1"/>
  <c r="D69" i="2" s="1"/>
  <c r="F69" i="2" l="1"/>
  <c r="G69" i="2" l="1"/>
  <c r="H69" i="2" s="1"/>
  <c r="I69" i="2"/>
  <c r="A70" i="2" s="1"/>
  <c r="C70" i="2" l="1"/>
  <c r="B70" i="2"/>
  <c r="E70" i="2" l="1"/>
  <c r="D70" i="2" s="1"/>
  <c r="F70" i="2" l="1"/>
  <c r="G70" i="2" l="1"/>
  <c r="H70" i="2" s="1"/>
  <c r="I70" i="2" l="1"/>
  <c r="A71" i="2" s="1"/>
  <c r="C71" i="2" l="1"/>
  <c r="B71" i="2"/>
  <c r="E71" i="2" l="1"/>
  <c r="D71" i="2" s="1"/>
  <c r="F71" i="2" l="1"/>
  <c r="G71" i="2" l="1"/>
  <c r="H71" i="2" s="1"/>
  <c r="I71" i="2" l="1"/>
  <c r="A72" i="2" s="1"/>
  <c r="C72" i="2" l="1"/>
  <c r="E72" i="2" s="1"/>
  <c r="D72" i="2" s="1"/>
  <c r="B72" i="2"/>
  <c r="F72" i="2" l="1"/>
  <c r="G72" i="2" l="1"/>
  <c r="H72" i="2" s="1"/>
  <c r="I72" i="2" l="1"/>
  <c r="A73" i="2" s="1"/>
  <c r="C73" i="2" l="1"/>
  <c r="E73" i="2" s="1"/>
  <c r="B73" i="2"/>
  <c r="D73" i="2" l="1"/>
  <c r="F73" i="2" l="1"/>
  <c r="G73" i="2" l="1"/>
  <c r="H73" i="2" s="1"/>
  <c r="I73" i="2" l="1"/>
  <c r="A74" i="2" s="1"/>
  <c r="B74" i="2" l="1"/>
  <c r="C74" i="2"/>
  <c r="E74" i="2" l="1"/>
  <c r="D74" i="2" s="1"/>
  <c r="F74" i="2" l="1"/>
  <c r="G74" i="2" l="1"/>
  <c r="H74" i="2" s="1"/>
  <c r="I74" i="2" l="1"/>
  <c r="A75" i="2" s="1"/>
  <c r="E75" i="2" l="1"/>
  <c r="C75" i="2"/>
  <c r="B75" i="2"/>
  <c r="D75" i="2" l="1"/>
  <c r="F75" i="2" l="1"/>
  <c r="G75" i="2" l="1"/>
  <c r="H75" i="2" s="1"/>
  <c r="I75" i="2" l="1"/>
  <c r="A76" i="2" s="1"/>
  <c r="C76" i="2" l="1"/>
  <c r="E76" i="2"/>
  <c r="B76" i="2"/>
  <c r="D76" i="2" l="1"/>
  <c r="F76" i="2" l="1"/>
  <c r="G76" i="2" l="1"/>
  <c r="H76" i="2" s="1"/>
  <c r="I76" i="2"/>
  <c r="A77" i="2" s="1"/>
  <c r="C77" i="2" l="1"/>
  <c r="B77" i="2"/>
  <c r="E77" i="2"/>
  <c r="D77" i="2" s="1"/>
  <c r="F77" i="2" l="1"/>
  <c r="G77" i="2" l="1"/>
  <c r="H77" i="2" s="1"/>
  <c r="I77" i="2" l="1"/>
  <c r="A78" i="2" s="1"/>
  <c r="C78" i="2" l="1"/>
  <c r="E78" i="2" s="1"/>
  <c r="D78" i="2" s="1"/>
  <c r="B78" i="2"/>
  <c r="F78" i="2" l="1"/>
  <c r="G78" i="2"/>
  <c r="H78" i="2" s="1"/>
  <c r="I78" i="2" l="1"/>
  <c r="A79" i="2" s="1"/>
  <c r="C79" i="2" l="1"/>
  <c r="E79" i="2" s="1"/>
  <c r="D79" i="2" s="1"/>
  <c r="B79" i="2"/>
  <c r="F79" i="2" l="1"/>
  <c r="G79" i="2" l="1"/>
  <c r="H79" i="2" s="1"/>
  <c r="I79" i="2"/>
  <c r="A80" i="2" s="1"/>
  <c r="C80" i="2" l="1"/>
  <c r="E80" i="2"/>
  <c r="D80" i="2" s="1"/>
  <c r="B80" i="2"/>
  <c r="F80" i="2" l="1"/>
  <c r="G80" i="2" l="1"/>
  <c r="H80" i="2" s="1"/>
  <c r="I80" i="2" l="1"/>
  <c r="A81" i="2" s="1"/>
  <c r="B81" i="2" l="1"/>
  <c r="C81" i="2"/>
  <c r="E81" i="2" s="1"/>
  <c r="D81" i="2" l="1"/>
  <c r="F81" i="2" l="1"/>
  <c r="G81" i="2" l="1"/>
  <c r="H81" i="2" s="1"/>
  <c r="I81" i="2" l="1"/>
  <c r="A82" i="2" s="1"/>
  <c r="C82" i="2" l="1"/>
  <c r="E82" i="2" s="1"/>
  <c r="D82" i="2" s="1"/>
  <c r="B82" i="2"/>
  <c r="F82" i="2" l="1"/>
  <c r="G82" i="2"/>
  <c r="H82" i="2" s="1"/>
  <c r="I82" i="2" l="1"/>
  <c r="A83" i="2" s="1"/>
  <c r="C83" i="2" l="1"/>
  <c r="B83" i="2"/>
  <c r="E83" i="2" l="1"/>
  <c r="D83" i="2" s="1"/>
  <c r="F83" i="2" l="1"/>
  <c r="G83" i="2" l="1"/>
  <c r="H83" i="2" s="1"/>
  <c r="I83" i="2" l="1"/>
  <c r="A84" i="2" s="1"/>
  <c r="B84" i="2" l="1"/>
  <c r="C84" i="2"/>
  <c r="E84" i="2" l="1"/>
  <c r="D84" i="2" s="1"/>
  <c r="F84" i="2" l="1"/>
  <c r="G84" i="2" l="1"/>
  <c r="H84" i="2" s="1"/>
  <c r="I84" i="2" l="1"/>
  <c r="A85" i="2" s="1"/>
  <c r="C85" i="2" l="1"/>
  <c r="B85" i="2"/>
  <c r="E85" i="2" l="1"/>
  <c r="D85" i="2" s="1"/>
  <c r="F85" i="2" l="1"/>
  <c r="G85" i="2" l="1"/>
  <c r="H85" i="2" s="1"/>
  <c r="I85" i="2"/>
  <c r="A86" i="2" s="1"/>
  <c r="C86" i="2" l="1"/>
  <c r="B86" i="2"/>
  <c r="E86" i="2" l="1"/>
  <c r="D86" i="2"/>
  <c r="F86" i="2" l="1"/>
  <c r="G86" i="2" l="1"/>
  <c r="H86" i="2" s="1"/>
  <c r="I86" i="2"/>
  <c r="A87" i="2" s="1"/>
  <c r="C87" i="2" l="1"/>
  <c r="B87" i="2"/>
  <c r="E87" i="2" l="1"/>
  <c r="D87" i="2" s="1"/>
  <c r="F87" i="2" l="1"/>
  <c r="G87" i="2" l="1"/>
  <c r="H87" i="2" s="1"/>
  <c r="I87" i="2"/>
  <c r="A88" i="2" s="1"/>
  <c r="C88" i="2" l="1"/>
  <c r="E88" i="2" s="1"/>
  <c r="D88" i="2" s="1"/>
  <c r="B88" i="2"/>
  <c r="F88" i="2" l="1"/>
  <c r="G88" i="2"/>
  <c r="H88" i="2" s="1"/>
  <c r="I88" i="2"/>
  <c r="A89" i="2" s="1"/>
  <c r="B89" i="2" l="1"/>
  <c r="C89" i="2"/>
  <c r="E89" i="2" l="1"/>
  <c r="D89" i="2" s="1"/>
  <c r="F89" i="2" l="1"/>
  <c r="G89" i="2" l="1"/>
  <c r="H89" i="2" s="1"/>
  <c r="I89" i="2"/>
  <c r="A90" i="2" s="1"/>
  <c r="C90" i="2" l="1"/>
  <c r="B90" i="2"/>
  <c r="E90" i="2"/>
  <c r="D90" i="2" l="1"/>
  <c r="F90" i="2" l="1"/>
  <c r="G90" i="2" l="1"/>
  <c r="H90" i="2" s="1"/>
  <c r="I90" i="2"/>
  <c r="A91" i="2" s="1"/>
  <c r="C91" i="2" l="1"/>
  <c r="B91" i="2"/>
  <c r="E91" i="2" l="1"/>
  <c r="D91" i="2" s="1"/>
  <c r="F91" i="2" l="1"/>
  <c r="G91" i="2" l="1"/>
  <c r="H91" i="2" s="1"/>
  <c r="I91" i="2" l="1"/>
  <c r="A92" i="2" s="1"/>
  <c r="C92" i="2" l="1"/>
  <c r="B92" i="2"/>
  <c r="E92" i="2" l="1"/>
  <c r="D92" i="2"/>
  <c r="F92" i="2" l="1"/>
  <c r="G92" i="2" l="1"/>
  <c r="H92" i="2" s="1"/>
  <c r="I92" i="2"/>
  <c r="A93" i="2" s="1"/>
  <c r="C93" i="2" l="1"/>
  <c r="B93" i="2"/>
  <c r="E93" i="2" l="1"/>
  <c r="D93" i="2"/>
  <c r="F93" i="2" l="1"/>
  <c r="G93" i="2" l="1"/>
  <c r="H93" i="2" s="1"/>
  <c r="I93" i="2" l="1"/>
  <c r="A94" i="2" s="1"/>
  <c r="C94" i="2" l="1"/>
  <c r="D94" i="2" s="1"/>
  <c r="B94" i="2"/>
  <c r="E94" i="2"/>
  <c r="F94" i="2" l="1"/>
  <c r="G94" i="2" l="1"/>
  <c r="H94" i="2" s="1"/>
  <c r="I94" i="2"/>
  <c r="A95" i="2" s="1"/>
  <c r="C95" i="2" l="1"/>
  <c r="B95" i="2"/>
  <c r="E95" i="2"/>
  <c r="D95" i="2"/>
  <c r="F95" i="2" l="1"/>
  <c r="G95" i="2" l="1"/>
  <c r="H95" i="2" s="1"/>
  <c r="I95" i="2"/>
  <c r="A96" i="2" s="1"/>
  <c r="C96" i="2" l="1"/>
  <c r="D96" i="2" s="1"/>
  <c r="B96" i="2"/>
  <c r="E96" i="2"/>
  <c r="F96" i="2" l="1"/>
  <c r="G96" i="2" l="1"/>
  <c r="H96" i="2" s="1"/>
  <c r="I96" i="2" l="1"/>
  <c r="A97" i="2" s="1"/>
  <c r="B97" i="2" l="1"/>
  <c r="C97" i="2"/>
  <c r="E97" i="2" l="1"/>
  <c r="D97" i="2"/>
  <c r="F97" i="2" l="1"/>
  <c r="G97" i="2" l="1"/>
  <c r="H97" i="2" s="1"/>
  <c r="I97" i="2" l="1"/>
  <c r="A98" i="2" s="1"/>
  <c r="B98" i="2" l="1"/>
  <c r="C98" i="2"/>
  <c r="E98" i="2" l="1"/>
  <c r="D98" i="2" s="1"/>
  <c r="F98" i="2" l="1"/>
  <c r="G98" i="2" l="1"/>
  <c r="H98" i="2" s="1"/>
  <c r="I98" i="2" l="1"/>
  <c r="A99" i="2" s="1"/>
  <c r="C99" i="2" l="1"/>
  <c r="B99" i="2"/>
  <c r="E99" i="2" l="1"/>
  <c r="D99" i="2" s="1"/>
  <c r="F99" i="2" l="1"/>
  <c r="G99" i="2" l="1"/>
  <c r="H99" i="2" s="1"/>
  <c r="I99" i="2" l="1"/>
  <c r="A100" i="2" s="1"/>
  <c r="C100" i="2" l="1"/>
  <c r="B100" i="2"/>
  <c r="E100" i="2"/>
  <c r="D100" i="2"/>
  <c r="F100" i="2" s="1"/>
  <c r="G100" i="2" l="1"/>
  <c r="I100" i="2"/>
  <c r="A101" i="2" s="1"/>
  <c r="H100" i="2"/>
  <c r="C101" i="2" l="1"/>
  <c r="E101" i="2" s="1"/>
  <c r="D101" i="2" s="1"/>
  <c r="B101" i="2"/>
  <c r="F101" i="2" l="1"/>
  <c r="G101" i="2" l="1"/>
  <c r="H101" i="2" s="1"/>
  <c r="I101" i="2"/>
  <c r="A102" i="2" s="1"/>
  <c r="B102" i="2" l="1"/>
  <c r="C102" i="2"/>
  <c r="E102" i="2" s="1"/>
  <c r="D102" i="2" l="1"/>
  <c r="F102" i="2" l="1"/>
  <c r="G102" i="2" l="1"/>
  <c r="H102" i="2" s="1"/>
  <c r="I102" i="2"/>
  <c r="A103" i="2" s="1"/>
  <c r="B103" i="2" l="1"/>
  <c r="C103" i="2"/>
  <c r="E103" i="2"/>
  <c r="D103" i="2" s="1"/>
  <c r="H103" i="2" l="1"/>
  <c r="F103" i="2"/>
  <c r="G103" i="2"/>
  <c r="I103" i="2" s="1"/>
  <c r="A104" i="2" s="1"/>
  <c r="B104" i="2" l="1"/>
  <c r="C104" i="2"/>
  <c r="E104" i="2" l="1"/>
  <c r="D104" i="2" s="1"/>
  <c r="F104" i="2" l="1"/>
  <c r="G104" i="2" l="1"/>
  <c r="H104" i="2" s="1"/>
  <c r="I104" i="2"/>
  <c r="A105" i="2" s="1"/>
  <c r="C105" i="2" l="1"/>
  <c r="B105" i="2"/>
  <c r="E105" i="2"/>
  <c r="D105" i="2" s="1"/>
  <c r="F105" i="2" l="1"/>
  <c r="G105" i="2" l="1"/>
  <c r="H105" i="2" s="1"/>
  <c r="I105" i="2" l="1"/>
  <c r="A106" i="2" s="1"/>
  <c r="C106" i="2" l="1"/>
  <c r="B106" i="2"/>
  <c r="E106" i="2" l="1"/>
  <c r="D106" i="2" s="1"/>
  <c r="F106" i="2" l="1"/>
  <c r="G106" i="2" l="1"/>
  <c r="H106" i="2" s="1"/>
  <c r="I106" i="2" l="1"/>
  <c r="A107" i="2" s="1"/>
  <c r="C107" i="2" l="1"/>
  <c r="B107" i="2"/>
  <c r="E107" i="2"/>
  <c r="D107" i="2" s="1"/>
  <c r="F107" i="2" l="1"/>
  <c r="G107" i="2" l="1"/>
  <c r="H107" i="2" s="1"/>
  <c r="I107" i="2" l="1"/>
  <c r="A108" i="2" s="1"/>
  <c r="C108" i="2" l="1"/>
  <c r="E108" i="2"/>
  <c r="D108" i="2" s="1"/>
  <c r="B108" i="2"/>
  <c r="F108" i="2" l="1"/>
  <c r="G108" i="2" s="1"/>
  <c r="H108" i="2" s="1"/>
  <c r="I108" i="2" l="1"/>
  <c r="A109" i="2" s="1"/>
  <c r="B109" i="2" l="1"/>
  <c r="C109" i="2"/>
  <c r="E109" i="2" l="1"/>
  <c r="D109" i="2" s="1"/>
  <c r="F109" i="2" l="1"/>
  <c r="G109" i="2" l="1"/>
  <c r="H109" i="2" s="1"/>
  <c r="I109" i="2" l="1"/>
  <c r="A110" i="2" s="1"/>
  <c r="B110" i="2" l="1"/>
  <c r="C110" i="2"/>
  <c r="E110" i="2" s="1"/>
  <c r="D110" i="2" l="1"/>
  <c r="F110" i="2" l="1"/>
  <c r="G110" i="2" l="1"/>
  <c r="H110" i="2" s="1"/>
  <c r="I110" i="2" l="1"/>
  <c r="A111" i="2" s="1"/>
  <c r="C111" i="2" l="1"/>
  <c r="D111" i="2" s="1"/>
  <c r="B111" i="2"/>
  <c r="E111" i="2"/>
  <c r="F111" i="2" l="1"/>
  <c r="G111" i="2" l="1"/>
  <c r="H111" i="2" s="1"/>
  <c r="I111" i="2" l="1"/>
  <c r="A112" i="2" s="1"/>
  <c r="C112" i="2" l="1"/>
  <c r="B112" i="2"/>
  <c r="E112" i="2" l="1"/>
  <c r="D112" i="2"/>
  <c r="F112" i="2" l="1"/>
  <c r="G112" i="2" l="1"/>
  <c r="H112" i="2" s="1"/>
  <c r="I112" i="2"/>
  <c r="A113" i="2" s="1"/>
  <c r="C113" i="2" l="1"/>
  <c r="B113" i="2"/>
  <c r="E113" i="2" l="1"/>
  <c r="D113" i="2" s="1"/>
  <c r="F113" i="2" l="1"/>
  <c r="I113" i="2" l="1"/>
  <c r="A114" i="2" s="1"/>
  <c r="G113" i="2"/>
  <c r="H113" i="2" s="1"/>
  <c r="C114" i="2" l="1"/>
  <c r="E114" i="2"/>
  <c r="B114" i="2"/>
  <c r="D114" i="2" l="1"/>
  <c r="F114" i="2" l="1"/>
  <c r="G114" i="2" l="1"/>
  <c r="H114" i="2" s="1"/>
  <c r="I114" i="2" l="1"/>
  <c r="A115" i="2" s="1"/>
  <c r="C115" i="2" l="1"/>
  <c r="B115" i="2"/>
  <c r="E115" i="2" l="1"/>
  <c r="D115" i="2" s="1"/>
  <c r="F115" i="2" l="1"/>
  <c r="G115" i="2" l="1"/>
  <c r="H115" i="2" s="1"/>
  <c r="I115" i="2"/>
  <c r="A116" i="2" s="1"/>
  <c r="C116" i="2" l="1"/>
  <c r="B116" i="2"/>
  <c r="E116" i="2" l="1"/>
  <c r="D116" i="2" s="1"/>
  <c r="F116" i="2" l="1"/>
  <c r="G116" i="2" l="1"/>
  <c r="H116" i="2" s="1"/>
  <c r="I116" i="2"/>
  <c r="A117" i="2" s="1"/>
  <c r="B117" i="2" l="1"/>
  <c r="C117" i="2"/>
  <c r="E117" i="2" l="1"/>
  <c r="D117" i="2" s="1"/>
  <c r="F117" i="2" l="1"/>
  <c r="G117" i="2" l="1"/>
  <c r="H117" i="2" s="1"/>
  <c r="I117" i="2" l="1"/>
  <c r="A118" i="2" s="1"/>
  <c r="C118" i="2" l="1"/>
  <c r="E118" i="2" s="1"/>
  <c r="D118" i="2" s="1"/>
  <c r="B118" i="2"/>
  <c r="F118" i="2" l="1"/>
  <c r="G118" i="2" l="1"/>
  <c r="H118" i="2" s="1"/>
  <c r="I118" i="2"/>
  <c r="A119" i="2" s="1"/>
  <c r="B119" i="2" l="1"/>
  <c r="C119" i="2"/>
  <c r="E119" i="2" l="1"/>
  <c r="D119" i="2" s="1"/>
  <c r="F119" i="2" l="1"/>
  <c r="G119" i="2" l="1"/>
  <c r="H119" i="2" s="1"/>
  <c r="I119" i="2" l="1"/>
  <c r="A120" i="2" s="1"/>
  <c r="C120" i="2" l="1"/>
  <c r="B120" i="2"/>
  <c r="E120" i="2"/>
  <c r="D120" i="2"/>
  <c r="F120" i="2" s="1"/>
  <c r="G120" i="2" l="1"/>
  <c r="H120" i="2" s="1"/>
  <c r="I120" i="2"/>
  <c r="A121" i="2" s="1"/>
  <c r="C121" i="2" l="1"/>
  <c r="D121" i="2" s="1"/>
  <c r="E121" i="2"/>
  <c r="B121" i="2"/>
  <c r="F121" i="2" l="1"/>
  <c r="G121" i="2" s="1"/>
  <c r="H121" i="2"/>
  <c r="I121" i="2"/>
  <c r="A122" i="2" s="1"/>
  <c r="C122" i="2" l="1"/>
  <c r="E122" i="2" s="1"/>
  <c r="B122" i="2"/>
  <c r="D122" i="2" l="1"/>
  <c r="F122" i="2" l="1"/>
  <c r="G122" i="2" l="1"/>
  <c r="H122" i="2" s="1"/>
  <c r="I122" i="2" l="1"/>
  <c r="A123" i="2" s="1"/>
  <c r="C123" i="2" l="1"/>
  <c r="E123" i="2"/>
  <c r="D123" i="2"/>
  <c r="B123" i="2"/>
  <c r="F123" i="2" l="1"/>
  <c r="I123" i="2" s="1"/>
  <c r="A124" i="2" s="1"/>
  <c r="G123" i="2"/>
  <c r="H123" i="2" s="1"/>
  <c r="C124" i="2" l="1"/>
  <c r="B124" i="2"/>
  <c r="E124" i="2" l="1"/>
  <c r="D124" i="2" s="1"/>
  <c r="F124" i="2" l="1"/>
  <c r="G124" i="2" l="1"/>
  <c r="H124" i="2" s="1"/>
  <c r="I124" i="2" l="1"/>
  <c r="A125" i="2" s="1"/>
  <c r="C125" i="2" l="1"/>
  <c r="B125" i="2"/>
  <c r="E125" i="2" l="1"/>
  <c r="D125" i="2" s="1"/>
  <c r="F125" i="2" l="1"/>
  <c r="G125" i="2" l="1"/>
  <c r="H125" i="2" s="1"/>
  <c r="I125" i="2" l="1"/>
  <c r="A126" i="2" s="1"/>
  <c r="B126" i="2" l="1"/>
  <c r="C126" i="2"/>
  <c r="E126" i="2"/>
  <c r="D126" i="2" l="1"/>
  <c r="F126" i="2" l="1"/>
  <c r="G126" i="2" l="1"/>
  <c r="H126" i="2" s="1"/>
  <c r="I126" i="2" l="1"/>
  <c r="A127" i="2" s="1"/>
  <c r="B127" i="2" l="1"/>
  <c r="C127" i="2"/>
  <c r="E127" i="2" s="1"/>
  <c r="D127" i="2" l="1"/>
  <c r="F127" i="2" l="1"/>
  <c r="G127" i="2" l="1"/>
  <c r="H127" i="2" s="1"/>
  <c r="I127" i="2"/>
  <c r="A128" i="2" s="1"/>
  <c r="C128" i="2" l="1"/>
  <c r="E128" i="2"/>
  <c r="D128" i="2" s="1"/>
  <c r="B128" i="2"/>
  <c r="F128" i="2" l="1"/>
  <c r="G128" i="2" s="1"/>
  <c r="H128" i="2" s="1"/>
  <c r="I128" i="2" l="1"/>
  <c r="A129" i="2" s="1"/>
  <c r="B129" i="2" l="1"/>
  <c r="C129" i="2"/>
  <c r="D129" i="2" s="1"/>
  <c r="E129" i="2"/>
  <c r="F129" i="2" l="1"/>
  <c r="G129" i="2" s="1"/>
  <c r="H129" i="2"/>
  <c r="I129" i="2"/>
  <c r="A130" i="2" s="1"/>
  <c r="C130" i="2" l="1"/>
  <c r="E130" i="2" s="1"/>
  <c r="D130" i="2" s="1"/>
  <c r="B130" i="2"/>
  <c r="F130" i="2" l="1"/>
  <c r="G130" i="2" l="1"/>
  <c r="H130" i="2" s="1"/>
  <c r="I130" i="2"/>
  <c r="A131" i="2" s="1"/>
  <c r="C131" i="2" l="1"/>
  <c r="D131" i="2" s="1"/>
  <c r="B131" i="2"/>
  <c r="E131" i="2"/>
  <c r="F131" i="2" l="1"/>
  <c r="G131" i="2" l="1"/>
  <c r="H131" i="2" s="1"/>
  <c r="I131" i="2"/>
  <c r="A132" i="2" s="1"/>
  <c r="B132" i="2" l="1"/>
  <c r="C132" i="2"/>
  <c r="E132" i="2" l="1"/>
  <c r="D132" i="2" s="1"/>
  <c r="F132" i="2" l="1"/>
  <c r="G132" i="2" l="1"/>
  <c r="H132" i="2" s="1"/>
  <c r="I132" i="2" l="1"/>
  <c r="A133" i="2" s="1"/>
  <c r="C133" i="2" l="1"/>
  <c r="E133" i="2" s="1"/>
  <c r="B133" i="2"/>
  <c r="D133" i="2" l="1"/>
  <c r="F133" i="2" l="1"/>
  <c r="G133" i="2" l="1"/>
  <c r="H133" i="2" s="1"/>
  <c r="I133" i="2" l="1"/>
  <c r="A134" i="2" s="1"/>
  <c r="B134" i="2" l="1"/>
  <c r="C134" i="2"/>
  <c r="E134" i="2"/>
  <c r="D134" i="2" s="1"/>
  <c r="F134" i="2" l="1"/>
  <c r="G134" i="2" l="1"/>
  <c r="H134" i="2" s="1"/>
  <c r="I134" i="2" l="1"/>
  <c r="A135" i="2" s="1"/>
  <c r="C135" i="2" l="1"/>
  <c r="E135" i="2" s="1"/>
  <c r="D135" i="2" s="1"/>
  <c r="B135" i="2"/>
  <c r="F135" i="2" l="1"/>
  <c r="G135" i="2" l="1"/>
  <c r="H135" i="2" s="1"/>
  <c r="I135" i="2" l="1"/>
  <c r="A136" i="2" s="1"/>
  <c r="C136" i="2" l="1"/>
  <c r="D136" i="2" s="1"/>
  <c r="E136" i="2"/>
  <c r="B136" i="2"/>
  <c r="F136" i="2" l="1"/>
  <c r="G136" i="2" s="1"/>
  <c r="H136" i="2" s="1"/>
  <c r="I136" i="2" l="1"/>
  <c r="A137" i="2" s="1"/>
  <c r="B137" i="2" l="1"/>
  <c r="C137" i="2"/>
  <c r="E137" i="2" l="1"/>
  <c r="D137" i="2" s="1"/>
  <c r="F137" i="2" l="1"/>
  <c r="G137" i="2" l="1"/>
  <c r="H137" i="2" s="1"/>
  <c r="I137" i="2" l="1"/>
  <c r="A138" i="2" s="1"/>
  <c r="C138" i="2" l="1"/>
  <c r="E138" i="2"/>
  <c r="B138" i="2"/>
  <c r="D138" i="2"/>
  <c r="F138" i="2" l="1"/>
  <c r="G138" i="2" l="1"/>
  <c r="H138" i="2" s="1"/>
  <c r="I138" i="2" l="1"/>
  <c r="A139" i="2" s="1"/>
  <c r="B139" i="2" l="1"/>
  <c r="C139" i="2"/>
  <c r="E139" i="2"/>
  <c r="D139" i="2" l="1"/>
  <c r="F139" i="2" l="1"/>
  <c r="G139" i="2" l="1"/>
  <c r="H139" i="2" s="1"/>
  <c r="I139" i="2"/>
  <c r="A140" i="2" s="1"/>
  <c r="C140" i="2" l="1"/>
  <c r="B140" i="2"/>
  <c r="E140" i="2"/>
  <c r="D140" i="2" s="1"/>
  <c r="F140" i="2" l="1"/>
  <c r="G140" i="2" l="1"/>
  <c r="H140" i="2" s="1"/>
  <c r="I140" i="2" l="1"/>
  <c r="A141" i="2" s="1"/>
  <c r="C141" i="2" l="1"/>
  <c r="B141" i="2"/>
  <c r="E141" i="2"/>
  <c r="D141" i="2" l="1"/>
  <c r="F141" i="2" l="1"/>
  <c r="G141" i="2" l="1"/>
  <c r="H141" i="2" s="1"/>
  <c r="I141" i="2"/>
  <c r="A142" i="2" s="1"/>
  <c r="C142" i="2" l="1"/>
  <c r="E142" i="2" s="1"/>
  <c r="B142" i="2"/>
  <c r="D142" i="2" l="1"/>
  <c r="F142" i="2" l="1"/>
  <c r="G142" i="2" l="1"/>
  <c r="H142" i="2" s="1"/>
  <c r="I142" i="2" l="1"/>
  <c r="A143" i="2" s="1"/>
  <c r="C143" i="2" l="1"/>
  <c r="B143" i="2"/>
  <c r="E143" i="2" l="1"/>
  <c r="D143" i="2" s="1"/>
  <c r="F143" i="2" l="1"/>
  <c r="G143" i="2" l="1"/>
  <c r="H143" i="2" s="1"/>
  <c r="I143" i="2" l="1"/>
  <c r="A144" i="2" s="1"/>
  <c r="C144" i="2" l="1"/>
  <c r="B144" i="2"/>
  <c r="E144" i="2" l="1"/>
  <c r="D144" i="2" s="1"/>
  <c r="F144" i="2" l="1"/>
  <c r="G144" i="2" l="1"/>
  <c r="H144" i="2" s="1"/>
  <c r="I144" i="2"/>
  <c r="A145" i="2" s="1"/>
  <c r="C145" i="2" l="1"/>
  <c r="B145" i="2"/>
  <c r="E145" i="2"/>
  <c r="D145" i="2" s="1"/>
  <c r="F145" i="2" l="1"/>
  <c r="G145" i="2" l="1"/>
  <c r="H145" i="2" s="1"/>
  <c r="I145" i="2" l="1"/>
  <c r="A146" i="2" s="1"/>
  <c r="C146" i="2" l="1"/>
  <c r="B146" i="2"/>
  <c r="E146" i="2" l="1"/>
  <c r="D146" i="2" s="1"/>
  <c r="F146" i="2" l="1"/>
  <c r="G146" i="2" l="1"/>
  <c r="H146" i="2" s="1"/>
  <c r="I146" i="2" l="1"/>
  <c r="A147" i="2" s="1"/>
  <c r="B147" i="2" l="1"/>
  <c r="C147" i="2"/>
  <c r="E147" i="2" l="1"/>
  <c r="D147" i="2" s="1"/>
  <c r="F147" i="2" l="1"/>
  <c r="G147" i="2" l="1"/>
  <c r="H147" i="2" s="1"/>
  <c r="I147" i="2" l="1"/>
  <c r="A148" i="2" s="1"/>
  <c r="C148" i="2" l="1"/>
  <c r="E148" i="2"/>
  <c r="D148" i="2" s="1"/>
  <c r="B148" i="2"/>
  <c r="F148" i="2" l="1"/>
  <c r="G148" i="2" s="1"/>
  <c r="H148" i="2" s="1"/>
  <c r="I148" i="2"/>
  <c r="A149" i="2" s="1"/>
  <c r="B149" i="2" l="1"/>
  <c r="C149" i="2"/>
  <c r="E149" i="2" l="1"/>
  <c r="D149" i="2" s="1"/>
  <c r="F149" i="2" l="1"/>
  <c r="G149" i="2" l="1"/>
  <c r="H149" i="2" s="1"/>
  <c r="I149" i="2" l="1"/>
  <c r="A150" i="2" s="1"/>
  <c r="B150" i="2" l="1"/>
  <c r="C150" i="2"/>
  <c r="E150" i="2" s="1"/>
  <c r="D150" i="2" s="1"/>
  <c r="F150" i="2" l="1"/>
  <c r="G150" i="2" s="1"/>
  <c r="H150" i="2" s="1"/>
  <c r="I150" i="2" l="1"/>
  <c r="A151" i="2" s="1"/>
  <c r="C151" i="2" l="1"/>
  <c r="D151" i="2" s="1"/>
  <c r="B151" i="2"/>
  <c r="E151" i="2"/>
  <c r="F151" i="2" l="1"/>
  <c r="G151" i="2" l="1"/>
  <c r="H151" i="2" s="1"/>
  <c r="I151" i="2" l="1"/>
  <c r="A152" i="2" s="1"/>
  <c r="C152" i="2" l="1"/>
  <c r="B152" i="2"/>
  <c r="E152" i="2"/>
  <c r="D152" i="2" l="1"/>
  <c r="F152" i="2" l="1"/>
  <c r="G152" i="2" l="1"/>
  <c r="H152" i="2" s="1"/>
  <c r="I152" i="2" l="1"/>
  <c r="A153" i="2" s="1"/>
  <c r="C153" i="2" l="1"/>
  <c r="E153" i="2" s="1"/>
  <c r="B153" i="2"/>
  <c r="D153" i="2" l="1"/>
  <c r="F153" i="2" l="1"/>
  <c r="G153" i="2" l="1"/>
  <c r="H153" i="2" s="1"/>
  <c r="I153" i="2"/>
  <c r="A154" i="2" s="1"/>
  <c r="B154" i="2" l="1"/>
  <c r="C154" i="2"/>
  <c r="E154" i="2"/>
  <c r="D154" i="2" s="1"/>
  <c r="F154" i="2" l="1"/>
  <c r="G154" i="2" s="1"/>
  <c r="H154" i="2" s="1"/>
  <c r="I154" i="2"/>
  <c r="A155" i="2" s="1"/>
  <c r="C155" i="2" l="1"/>
  <c r="B155" i="2"/>
  <c r="E155" i="2" l="1"/>
  <c r="D155" i="2" s="1"/>
  <c r="F155" i="2" l="1"/>
  <c r="G155" i="2" l="1"/>
  <c r="H155" i="2" s="1"/>
  <c r="I155" i="2" l="1"/>
  <c r="A156" i="2" s="1"/>
  <c r="C156" i="2" l="1"/>
  <c r="B156" i="2"/>
  <c r="E156" i="2"/>
  <c r="D156" i="2" s="1"/>
  <c r="F156" i="2" l="1"/>
  <c r="G156" i="2" s="1"/>
  <c r="H156" i="2" s="1"/>
  <c r="I156" i="2" l="1"/>
  <c r="A157" i="2" s="1"/>
  <c r="B157" i="2" l="1"/>
  <c r="C157" i="2"/>
  <c r="E157" i="2" l="1"/>
  <c r="D157" i="2" s="1"/>
  <c r="F157" i="2" l="1"/>
  <c r="G157" i="2" l="1"/>
  <c r="H157" i="2" s="1"/>
  <c r="I157" i="2" l="1"/>
  <c r="A158" i="2" s="1"/>
  <c r="C158" i="2" l="1"/>
  <c r="B158" i="2"/>
  <c r="E158" i="2" l="1"/>
  <c r="D158" i="2" s="1"/>
  <c r="F158" i="2" l="1"/>
  <c r="G158" i="2" l="1"/>
  <c r="H158" i="2" s="1"/>
  <c r="I158" i="2" l="1"/>
  <c r="A159" i="2" s="1"/>
  <c r="C159" i="2" l="1"/>
  <c r="B159" i="2"/>
  <c r="E159" i="2" l="1"/>
  <c r="D159" i="2"/>
  <c r="F159" i="2" l="1"/>
  <c r="G159" i="2" l="1"/>
  <c r="H159" i="2" s="1"/>
  <c r="I159" i="2" l="1"/>
  <c r="A160" i="2" s="1"/>
  <c r="C160" i="2" l="1"/>
  <c r="B160" i="2"/>
  <c r="E160" i="2"/>
  <c r="D160" i="2" s="1"/>
  <c r="F160" i="2" l="1"/>
  <c r="G160" i="2" l="1"/>
  <c r="H160" i="2" s="1"/>
  <c r="I160" i="2" l="1"/>
  <c r="A161" i="2" s="1"/>
  <c r="C161" i="2" l="1"/>
  <c r="B161" i="2"/>
  <c r="E161" i="2"/>
  <c r="D161" i="2" l="1"/>
  <c r="F161" i="2" l="1"/>
  <c r="G161" i="2" l="1"/>
  <c r="H161" i="2" s="1"/>
  <c r="I161" i="2" l="1"/>
  <c r="A162" i="2" s="1"/>
  <c r="C162" i="2" l="1"/>
  <c r="E162" i="2" s="1"/>
  <c r="B162" i="2"/>
  <c r="D162" i="2" l="1"/>
  <c r="F162" i="2" l="1"/>
  <c r="G162" i="2" l="1"/>
  <c r="H162" i="2" s="1"/>
  <c r="I162" i="2" l="1"/>
  <c r="A163" i="2" s="1"/>
  <c r="C163" i="2" l="1"/>
  <c r="E163" i="2"/>
  <c r="D163" i="2" s="1"/>
  <c r="B163" i="2"/>
  <c r="F163" i="2" l="1"/>
  <c r="G163" i="2"/>
  <c r="H163" i="2" s="1"/>
  <c r="I163" i="2" l="1"/>
  <c r="A164" i="2" s="1"/>
  <c r="C164" i="2" l="1"/>
  <c r="B164" i="2"/>
  <c r="E164" i="2" l="1"/>
  <c r="D164" i="2" s="1"/>
  <c r="F164" i="2" l="1"/>
  <c r="G164" i="2" l="1"/>
  <c r="H164" i="2" s="1"/>
  <c r="I164" i="2"/>
  <c r="A165" i="2" s="1"/>
  <c r="E165" i="2" l="1"/>
  <c r="D165" i="2" s="1"/>
  <c r="C165" i="2"/>
  <c r="B165" i="2"/>
  <c r="F165" i="2" l="1"/>
  <c r="G165" i="2" l="1"/>
  <c r="H165" i="2" s="1"/>
  <c r="I165" i="2" l="1"/>
  <c r="A166" i="2" s="1"/>
  <c r="C166" i="2" l="1"/>
  <c r="B166" i="2"/>
  <c r="E166" i="2" l="1"/>
  <c r="D166" i="2" s="1"/>
  <c r="F166" i="2" l="1"/>
  <c r="G166" i="2" l="1"/>
  <c r="H166" i="2" s="1"/>
  <c r="I166" i="2" l="1"/>
  <c r="A167" i="2" s="1"/>
  <c r="C167" i="2" l="1"/>
  <c r="E167" i="2"/>
  <c r="D167" i="2" s="1"/>
  <c r="B167" i="2"/>
  <c r="F167" i="2" l="1"/>
  <c r="G167" i="2"/>
  <c r="H167" i="2" s="1"/>
  <c r="I167" i="2"/>
  <c r="A168" i="2" s="1"/>
  <c r="C168" i="2" l="1"/>
  <c r="E168" i="2"/>
  <c r="D168" i="2" s="1"/>
  <c r="B168" i="2"/>
  <c r="F168" i="2" l="1"/>
  <c r="G168" i="2" s="1"/>
  <c r="H168" i="2" s="1"/>
  <c r="I168" i="2" l="1"/>
  <c r="A169" i="2" s="1"/>
  <c r="B169" i="2" l="1"/>
  <c r="C169" i="2"/>
  <c r="E169" i="2" l="1"/>
  <c r="D169" i="2" s="1"/>
  <c r="F169" i="2" l="1"/>
  <c r="G169" i="2" l="1"/>
  <c r="H169" i="2" s="1"/>
  <c r="I169" i="2"/>
  <c r="A170" i="2" s="1"/>
  <c r="C170" i="2" l="1"/>
  <c r="E170" i="2" s="1"/>
  <c r="D170" i="2" s="1"/>
  <c r="B170" i="2"/>
  <c r="F170" i="2" l="1"/>
  <c r="G170" i="2" s="1"/>
  <c r="H170" i="2" s="1"/>
  <c r="I170" i="2" l="1"/>
  <c r="A171" i="2" s="1"/>
  <c r="C171" i="2" l="1"/>
  <c r="D171" i="2" s="1"/>
  <c r="B171" i="2"/>
  <c r="E171" i="2"/>
  <c r="F171" i="2" l="1"/>
  <c r="G171" i="2" l="1"/>
  <c r="H171" i="2" s="1"/>
  <c r="I171" i="2"/>
  <c r="A172" i="2" s="1"/>
  <c r="B172" i="2" l="1"/>
  <c r="C172" i="2"/>
  <c r="E172" i="2"/>
  <c r="D172" i="2" s="1"/>
  <c r="F172" i="2" l="1"/>
  <c r="G172" i="2" s="1"/>
  <c r="H172" i="2" l="1"/>
  <c r="I172" i="2"/>
  <c r="A173" i="2" s="1"/>
  <c r="C173" i="2" l="1"/>
  <c r="B173" i="2"/>
  <c r="E173" i="2" l="1"/>
  <c r="D173" i="2" s="1"/>
  <c r="F173" i="2" l="1"/>
  <c r="G173" i="2" l="1"/>
  <c r="H173" i="2" s="1"/>
  <c r="I173" i="2"/>
  <c r="A174" i="2" s="1"/>
  <c r="C174" i="2" l="1"/>
  <c r="B174" i="2"/>
  <c r="E174" i="2" l="1"/>
  <c r="D174" i="2" s="1"/>
  <c r="F174" i="2" l="1"/>
  <c r="G174" i="2" l="1"/>
  <c r="H174" i="2" s="1"/>
  <c r="I174" i="2" l="1"/>
  <c r="A175" i="2" s="1"/>
  <c r="C175" i="2" l="1"/>
  <c r="B175" i="2"/>
  <c r="E175" i="2" l="1"/>
  <c r="D175" i="2" s="1"/>
  <c r="F175" i="2" l="1"/>
  <c r="G175" i="2" l="1"/>
  <c r="H175" i="2" s="1"/>
  <c r="I175" i="2"/>
  <c r="A176" i="2" s="1"/>
  <c r="C176" i="2" l="1"/>
  <c r="E176" i="2" s="1"/>
  <c r="D176" i="2" s="1"/>
  <c r="B176" i="2"/>
  <c r="F176" i="2" l="1"/>
  <c r="G176" i="2"/>
  <c r="I176" i="2" s="1"/>
  <c r="A177" i="2" s="1"/>
  <c r="B177" i="2" l="1"/>
  <c r="C177" i="2"/>
  <c r="H176" i="2"/>
  <c r="E177" i="2" l="1"/>
  <c r="D177" i="2" s="1"/>
  <c r="F177" i="2" l="1"/>
  <c r="G177" i="2" l="1"/>
  <c r="H177" i="2" s="1"/>
  <c r="I177" i="2" l="1"/>
  <c r="A178" i="2" s="1"/>
  <c r="C178" i="2" l="1"/>
  <c r="E178" i="2" s="1"/>
  <c r="B178" i="2"/>
  <c r="D178" i="2" l="1"/>
  <c r="F178" i="2" l="1"/>
  <c r="G178" i="2" l="1"/>
  <c r="H178" i="2" s="1"/>
  <c r="I178" i="2"/>
  <c r="A179" i="2" s="1"/>
  <c r="C179" i="2" l="1"/>
  <c r="B179" i="2"/>
  <c r="E179" i="2" l="1"/>
  <c r="D179" i="2" s="1"/>
  <c r="F179" i="2" l="1"/>
  <c r="G179" i="2" l="1"/>
  <c r="H179" i="2" s="1"/>
  <c r="I179" i="2"/>
  <c r="A180" i="2" s="1"/>
  <c r="C180" i="2" l="1"/>
  <c r="B180" i="2"/>
  <c r="E180" i="2"/>
  <c r="D180" i="2"/>
  <c r="F180" i="2" l="1"/>
  <c r="G180" i="2" l="1"/>
  <c r="H180" i="2" s="1"/>
  <c r="I180" i="2" l="1"/>
  <c r="A181" i="2" s="1"/>
  <c r="C181" i="2" l="1"/>
  <c r="D181" i="2" s="1"/>
  <c r="B181" i="2"/>
  <c r="E181" i="2"/>
  <c r="F181" i="2" l="1"/>
  <c r="G181" i="2" l="1"/>
  <c r="H181" i="2" s="1"/>
  <c r="I181" i="2"/>
  <c r="A182" i="2" s="1"/>
  <c r="C182" i="2" l="1"/>
  <c r="E182" i="2" s="1"/>
  <c r="B182" i="2"/>
  <c r="D182" i="2" l="1"/>
  <c r="F182" i="2" l="1"/>
  <c r="G182" i="2" l="1"/>
  <c r="H182" i="2" s="1"/>
  <c r="I182" i="2" l="1"/>
  <c r="A183" i="2" s="1"/>
  <c r="C183" i="2" l="1"/>
  <c r="E183" i="2" s="1"/>
  <c r="B183" i="2"/>
  <c r="D183" i="2" l="1"/>
  <c r="F183" i="2" l="1"/>
  <c r="G183" i="2" l="1"/>
  <c r="H183" i="2" s="1"/>
  <c r="I183" i="2"/>
  <c r="A184" i="2" s="1"/>
  <c r="C184" i="2" l="1"/>
  <c r="B184" i="2"/>
  <c r="E184" i="2" l="1"/>
  <c r="D184" i="2" s="1"/>
  <c r="F184" i="2" l="1"/>
  <c r="G184" i="2" l="1"/>
  <c r="H184" i="2" s="1"/>
  <c r="I184" i="2" l="1"/>
  <c r="A185" i="2" s="1"/>
  <c r="C185" i="2" l="1"/>
  <c r="E185" i="2" s="1"/>
  <c r="D185" i="2" s="1"/>
  <c r="B185" i="2"/>
  <c r="F185" i="2" l="1"/>
  <c r="G185" i="2" l="1"/>
  <c r="H185" i="2" s="1"/>
  <c r="I185" i="2"/>
  <c r="A186" i="2" s="1"/>
  <c r="C186" i="2" l="1"/>
  <c r="B186" i="2"/>
  <c r="E186" i="2" l="1"/>
  <c r="D186" i="2" s="1"/>
  <c r="F186" i="2" l="1"/>
  <c r="G186" i="2" l="1"/>
  <c r="H186" i="2" s="1"/>
  <c r="I186" i="2" l="1"/>
  <c r="A187" i="2" s="1"/>
  <c r="C187" i="2" l="1"/>
  <c r="B187" i="2"/>
  <c r="E187" i="2" l="1"/>
  <c r="D187" i="2"/>
  <c r="F187" i="2" l="1"/>
  <c r="G187" i="2" l="1"/>
  <c r="H187" i="2" s="1"/>
  <c r="I187" i="2"/>
  <c r="A188" i="2" s="1"/>
  <c r="C188" i="2" l="1"/>
  <c r="E188" i="2"/>
  <c r="D188" i="2" s="1"/>
  <c r="B188" i="2"/>
  <c r="F188" i="2" l="1"/>
  <c r="G188" i="2" s="1"/>
  <c r="H188" i="2" s="1"/>
  <c r="I188" i="2"/>
  <c r="A189" i="2" s="1"/>
  <c r="B189" i="2" l="1"/>
  <c r="C189" i="2"/>
  <c r="E189" i="2" s="1"/>
  <c r="D189" i="2" s="1"/>
  <c r="F189" i="2" l="1"/>
  <c r="H189" i="2"/>
  <c r="G189" i="2"/>
  <c r="I189" i="2" l="1"/>
  <c r="A190" i="2" s="1"/>
  <c r="B190" i="2" l="1"/>
  <c r="C190" i="2"/>
  <c r="E190" i="2" s="1"/>
  <c r="D190" i="2" l="1"/>
  <c r="F190" i="2" l="1"/>
  <c r="G190" i="2" l="1"/>
  <c r="H190" i="2" s="1"/>
  <c r="I190" i="2"/>
  <c r="A191" i="2" s="1"/>
  <c r="C191" i="2" l="1"/>
  <c r="D191" i="2" s="1"/>
  <c r="B191" i="2"/>
  <c r="E191" i="2"/>
  <c r="F191" i="2" l="1"/>
  <c r="G191" i="2" l="1"/>
  <c r="H191" i="2" s="1"/>
  <c r="I191" i="2" l="1"/>
  <c r="A192" i="2" s="1"/>
  <c r="C192" i="2" l="1"/>
  <c r="B192" i="2"/>
  <c r="E192" i="2" l="1"/>
  <c r="D192" i="2" s="1"/>
  <c r="F192" i="2" l="1"/>
  <c r="G192" i="2" l="1"/>
  <c r="H192" i="2" s="1"/>
  <c r="I192" i="2" l="1"/>
  <c r="A193" i="2" s="1"/>
  <c r="C193" i="2" l="1"/>
  <c r="E193" i="2" s="1"/>
  <c r="B193" i="2"/>
  <c r="D193" i="2" l="1"/>
  <c r="F193" i="2" l="1"/>
  <c r="G193" i="2" l="1"/>
  <c r="H193" i="2" s="1"/>
  <c r="I193" i="2"/>
  <c r="A194" i="2" s="1"/>
  <c r="C194" i="2" l="1"/>
  <c r="B194" i="2"/>
  <c r="E194" i="2" l="1"/>
  <c r="D194" i="2"/>
  <c r="F194" i="2" l="1"/>
  <c r="G194" i="2" l="1"/>
  <c r="H194" i="2" s="1"/>
  <c r="I194" i="2"/>
  <c r="A195" i="2" s="1"/>
  <c r="C195" i="2" l="1"/>
  <c r="B195" i="2"/>
  <c r="E195" i="2" l="1"/>
  <c r="D195" i="2"/>
  <c r="F195" i="2" l="1"/>
  <c r="G195" i="2" l="1"/>
  <c r="H195" i="2" s="1"/>
  <c r="I195" i="2" l="1"/>
  <c r="A196" i="2" s="1"/>
  <c r="B196" i="2" l="1"/>
  <c r="E196" i="2"/>
  <c r="C196" i="2"/>
  <c r="D196" i="2" l="1"/>
  <c r="F196" i="2" l="1"/>
  <c r="G196" i="2" l="1"/>
  <c r="H196" i="2" s="1"/>
  <c r="I196" i="2" l="1"/>
  <c r="A197" i="2" s="1"/>
  <c r="B197" i="2" l="1"/>
  <c r="C197" i="2"/>
  <c r="E197" i="2" l="1"/>
  <c r="D197" i="2" s="1"/>
  <c r="F197" i="2" l="1"/>
  <c r="G197" i="2" l="1"/>
  <c r="H197" i="2" s="1"/>
  <c r="I197" i="2" l="1"/>
  <c r="A198" i="2" s="1"/>
  <c r="C198" i="2" l="1"/>
  <c r="B198" i="2"/>
  <c r="E198" i="2" l="1"/>
  <c r="D198" i="2" s="1"/>
  <c r="F198" i="2" l="1"/>
  <c r="G198" i="2" l="1"/>
  <c r="H198" i="2" s="1"/>
  <c r="I198" i="2" l="1"/>
  <c r="A199" i="2" s="1"/>
  <c r="C199" i="2" l="1"/>
  <c r="B199" i="2"/>
  <c r="E199" i="2" l="1"/>
  <c r="D199" i="2" s="1"/>
  <c r="F199" i="2" l="1"/>
  <c r="G199" i="2" l="1"/>
  <c r="H199" i="2" s="1"/>
  <c r="I199" i="2" l="1"/>
  <c r="A200" i="2" s="1"/>
  <c r="C200" i="2" l="1"/>
  <c r="B200" i="2"/>
  <c r="E200" i="2"/>
  <c r="F200" i="2"/>
  <c r="D200" i="2"/>
  <c r="G200" i="2" l="1"/>
  <c r="H200" i="2" s="1"/>
  <c r="I200" i="2" l="1"/>
  <c r="A201" i="2" s="1"/>
  <c r="C201" i="2" l="1"/>
  <c r="D201" i="2" s="1"/>
  <c r="B201" i="2"/>
  <c r="E201" i="2"/>
  <c r="F201" i="2" l="1"/>
  <c r="G201" i="2" l="1"/>
  <c r="H201" i="2" s="1"/>
  <c r="I201" i="2" l="1"/>
  <c r="A202" i="2" s="1"/>
  <c r="C202" i="2" l="1"/>
  <c r="E202" i="2" s="1"/>
  <c r="D202" i="2" s="1"/>
  <c r="B202" i="2"/>
  <c r="F202" i="2" l="1"/>
  <c r="G202" i="2" l="1"/>
  <c r="H202" i="2" s="1"/>
  <c r="I202" i="2"/>
  <c r="A203" i="2" s="1"/>
  <c r="C203" i="2" l="1"/>
  <c r="E203" i="2"/>
  <c r="D203" i="2" s="1"/>
  <c r="B203" i="2"/>
  <c r="F203" i="2" l="1"/>
  <c r="G203" i="2" s="1"/>
  <c r="H203" i="2" s="1"/>
  <c r="I203" i="2" l="1"/>
  <c r="A204" i="2" s="1"/>
  <c r="C204" i="2" l="1"/>
  <c r="B204" i="2"/>
  <c r="E204" i="2" l="1"/>
  <c r="D204" i="2" s="1"/>
  <c r="F204" i="2" l="1"/>
  <c r="G204" i="2" l="1"/>
  <c r="H204" i="2" s="1"/>
  <c r="I204" i="2" l="1"/>
  <c r="A205" i="2" s="1"/>
  <c r="E205" i="2" l="1"/>
  <c r="C205" i="2"/>
  <c r="D205" i="2" s="1"/>
  <c r="B205" i="2"/>
  <c r="F205" i="2" l="1"/>
  <c r="G205" i="2" l="1"/>
  <c r="H205" i="2" s="1"/>
  <c r="I205" i="2"/>
  <c r="A206" i="2" s="1"/>
  <c r="B206" i="2" l="1"/>
  <c r="C206" i="2"/>
  <c r="E206" i="2" l="1"/>
  <c r="D206" i="2" s="1"/>
  <c r="F206" i="2" l="1"/>
  <c r="G206" i="2" l="1"/>
  <c r="H206" i="2" s="1"/>
  <c r="I206" i="2" l="1"/>
  <c r="A207" i="2" s="1"/>
  <c r="C207" i="2" l="1"/>
  <c r="E207" i="2" s="1"/>
  <c r="B207" i="2"/>
  <c r="D207" i="2" l="1"/>
  <c r="F207" i="2" l="1"/>
  <c r="G207" i="2" l="1"/>
  <c r="H207" i="2" s="1"/>
  <c r="I207" i="2"/>
  <c r="A208" i="2" s="1"/>
  <c r="C208" i="2" l="1"/>
  <c r="B208" i="2"/>
  <c r="E208" i="2"/>
  <c r="D208" i="2" s="1"/>
  <c r="F208" i="2" l="1"/>
  <c r="G208" i="2" s="1"/>
  <c r="H208" i="2" s="1"/>
  <c r="I208" i="2"/>
  <c r="A209" i="2" s="1"/>
  <c r="B209" i="2" l="1"/>
  <c r="C209" i="2"/>
  <c r="E209" i="2" l="1"/>
  <c r="D209" i="2" s="1"/>
  <c r="F209" i="2" l="1"/>
  <c r="G209" i="2" l="1"/>
  <c r="H209" i="2" s="1"/>
  <c r="I209" i="2" l="1"/>
  <c r="A210" i="2" s="1"/>
  <c r="C210" i="2" l="1"/>
  <c r="E210" i="2" s="1"/>
  <c r="D210" i="2" s="1"/>
  <c r="B210" i="2"/>
  <c r="F210" i="2" l="1"/>
  <c r="G210" i="2" l="1"/>
  <c r="H210" i="2" s="1"/>
  <c r="I210" i="2" l="1"/>
  <c r="A211" i="2" s="1"/>
  <c r="C211" i="2" l="1"/>
  <c r="D211" i="2" s="1"/>
  <c r="B211" i="2"/>
  <c r="E211" i="2"/>
  <c r="F211" i="2" l="1"/>
  <c r="G211" i="2" l="1"/>
  <c r="H211" i="2" s="1"/>
  <c r="I211" i="2"/>
  <c r="A212" i="2" s="1"/>
  <c r="B212" i="2" l="1"/>
  <c r="C212" i="2"/>
  <c r="E212" i="2"/>
  <c r="D212" i="2" s="1"/>
  <c r="F212" i="2" l="1"/>
  <c r="G212" i="2" s="1"/>
  <c r="H212" i="2" s="1"/>
  <c r="I212" i="2" l="1"/>
  <c r="A213" i="2" s="1"/>
  <c r="C213" i="2" l="1"/>
  <c r="B213" i="2"/>
  <c r="E213" i="2" l="1"/>
  <c r="D213" i="2" s="1"/>
  <c r="F213" i="2" l="1"/>
  <c r="G213" i="2" l="1"/>
  <c r="H213" i="2" s="1"/>
  <c r="I213" i="2" l="1"/>
  <c r="A214" i="2" s="1"/>
  <c r="C214" i="2" l="1"/>
  <c r="B214" i="2"/>
  <c r="E214" i="2"/>
  <c r="D214" i="2" s="1"/>
  <c r="F214" i="2" l="1"/>
  <c r="G214" i="2" s="1"/>
  <c r="H214" i="2" s="1"/>
  <c r="I214" i="2"/>
  <c r="A215" i="2" s="1"/>
  <c r="C215" i="2" l="1"/>
  <c r="E215" i="2" s="1"/>
  <c r="D215" i="2" s="1"/>
  <c r="B215" i="2"/>
  <c r="F215" i="2" l="1"/>
  <c r="G215" i="2" s="1"/>
  <c r="H215" i="2" l="1"/>
  <c r="I215" i="2"/>
  <c r="A216" i="2" s="1"/>
  <c r="C216" i="2" l="1"/>
  <c r="D216" i="2" s="1"/>
  <c r="B216" i="2"/>
  <c r="E216" i="2"/>
  <c r="F216" i="2" l="1"/>
  <c r="G216" i="2" l="1"/>
  <c r="H216" i="2" s="1"/>
  <c r="I216" i="2" l="1"/>
  <c r="A217" i="2" s="1"/>
  <c r="B217" i="2" l="1"/>
  <c r="C217" i="2"/>
  <c r="E217" i="2" l="1"/>
  <c r="D217" i="2" s="1"/>
  <c r="F217" i="2" l="1"/>
  <c r="G217" i="2" l="1"/>
  <c r="H217" i="2" s="1"/>
  <c r="I217" i="2" l="1"/>
  <c r="A218" i="2" s="1"/>
  <c r="C218" i="2" l="1"/>
  <c r="B218" i="2"/>
  <c r="E218" i="2"/>
  <c r="D218" i="2" l="1"/>
  <c r="F218" i="2" l="1"/>
  <c r="G218" i="2" l="1"/>
  <c r="H218" i="2" s="1"/>
  <c r="I218" i="2" l="1"/>
  <c r="A219" i="2" s="1"/>
  <c r="B219" i="2" l="1"/>
  <c r="C219" i="2"/>
  <c r="E219" i="2" l="1"/>
  <c r="D219" i="2"/>
  <c r="F219" i="2" l="1"/>
  <c r="G219" i="2" l="1"/>
  <c r="H219" i="2" s="1"/>
  <c r="I219" i="2"/>
  <c r="A220" i="2" s="1"/>
  <c r="C220" i="2" l="1"/>
  <c r="B220" i="2"/>
  <c r="E220" i="2"/>
  <c r="D220" i="2"/>
  <c r="F220" i="2"/>
  <c r="G220" i="2" l="1"/>
  <c r="I220" i="2" s="1"/>
  <c r="A221" i="2" s="1"/>
  <c r="B221" i="2" l="1"/>
  <c r="C221" i="2"/>
  <c r="H220" i="2"/>
  <c r="E221" i="2" l="1"/>
  <c r="D221" i="2"/>
  <c r="F221" i="2" l="1"/>
  <c r="G221" i="2" l="1"/>
  <c r="H221" i="2" s="1"/>
  <c r="I221" i="2" l="1"/>
  <c r="A222" i="2" s="1"/>
  <c r="C222" i="2" l="1"/>
  <c r="E222" i="2" s="1"/>
  <c r="D222" i="2" s="1"/>
  <c r="B222" i="2"/>
  <c r="F222" i="2" l="1"/>
  <c r="G222" i="2" l="1"/>
  <c r="H222" i="2" s="1"/>
  <c r="I222" i="2"/>
  <c r="A223" i="2" s="1"/>
  <c r="C223" i="2" l="1"/>
  <c r="B223" i="2"/>
  <c r="E223" i="2"/>
  <c r="D223" i="2" l="1"/>
  <c r="F223" i="2" l="1"/>
  <c r="G223" i="2" l="1"/>
  <c r="H223" i="2" s="1"/>
  <c r="I223" i="2" l="1"/>
  <c r="A224" i="2" s="1"/>
  <c r="C224" i="2" l="1"/>
  <c r="B224" i="2"/>
  <c r="E224" i="2" l="1"/>
  <c r="D224" i="2" s="1"/>
  <c r="F224" i="2" l="1"/>
  <c r="G224" i="2" l="1"/>
  <c r="H224" i="2" s="1"/>
  <c r="I224" i="2"/>
  <c r="A225" i="2" s="1"/>
  <c r="C225" i="2" l="1"/>
  <c r="B225" i="2"/>
  <c r="E225" i="2"/>
  <c r="D225" i="2"/>
  <c r="F225" i="2" l="1"/>
  <c r="G225" i="2" l="1"/>
  <c r="H225" i="2" s="1"/>
  <c r="I225" i="2"/>
  <c r="A226" i="2" s="1"/>
  <c r="C226" i="2" l="1"/>
  <c r="B226" i="2"/>
  <c r="E226" i="2" l="1"/>
  <c r="D226" i="2" s="1"/>
  <c r="F226" i="2" l="1"/>
  <c r="G226" i="2" l="1"/>
  <c r="H226" i="2" s="1"/>
  <c r="I226" i="2" l="1"/>
  <c r="A227" i="2" s="1"/>
  <c r="B227" i="2" l="1"/>
  <c r="C227" i="2"/>
  <c r="E227" i="2" l="1"/>
  <c r="D227" i="2" s="1"/>
  <c r="F227" i="2" l="1"/>
  <c r="G227" i="2" l="1"/>
  <c r="H227" i="2" s="1"/>
  <c r="I227" i="2" l="1"/>
  <c r="A228" i="2" s="1"/>
  <c r="C228" i="2" l="1"/>
  <c r="E228" i="2"/>
  <c r="D228" i="2" s="1"/>
  <c r="B228" i="2"/>
  <c r="F228" i="2" l="1"/>
  <c r="G228" i="2" s="1"/>
  <c r="H228" i="2" s="1"/>
  <c r="I228" i="2" l="1"/>
  <c r="A229" i="2" s="1"/>
  <c r="B229" i="2" l="1"/>
  <c r="C229" i="2"/>
  <c r="E229" i="2" l="1"/>
  <c r="D229" i="2" s="1"/>
  <c r="F229" i="2" l="1"/>
  <c r="G229" i="2" l="1"/>
  <c r="H229" i="2" s="1"/>
  <c r="I229" i="2"/>
  <c r="A230" i="2" s="1"/>
  <c r="C230" i="2" l="1"/>
  <c r="E230" i="2" s="1"/>
  <c r="B230" i="2"/>
  <c r="D230" i="2" l="1"/>
  <c r="F230" i="2" l="1"/>
  <c r="G230" i="2" l="1"/>
  <c r="H230" i="2" s="1"/>
  <c r="I230" i="2" l="1"/>
  <c r="A231" i="2" s="1"/>
  <c r="C231" i="2" l="1"/>
  <c r="D231" i="2" s="1"/>
  <c r="B231" i="2"/>
  <c r="E231" i="2"/>
  <c r="F231" i="2" l="1"/>
  <c r="G231" i="2" l="1"/>
  <c r="H231" i="2" s="1"/>
  <c r="I231" i="2" l="1"/>
  <c r="A232" i="2" s="1"/>
  <c r="C232" i="2" l="1"/>
  <c r="B232" i="2"/>
  <c r="E232" i="2"/>
  <c r="D232" i="2" l="1"/>
  <c r="F232" i="2" l="1"/>
  <c r="G232" i="2" l="1"/>
  <c r="H232" i="2" s="1"/>
  <c r="I232" i="2" l="1"/>
  <c r="A233" i="2" s="1"/>
  <c r="C233" i="2" l="1"/>
  <c r="E233" i="2" s="1"/>
  <c r="D233" i="2" s="1"/>
  <c r="B233" i="2"/>
  <c r="F233" i="2" l="1"/>
  <c r="G233" i="2" l="1"/>
  <c r="H233" i="2" s="1"/>
  <c r="I233" i="2"/>
  <c r="A234" i="2" s="1"/>
  <c r="B234" i="2" l="1"/>
  <c r="C234" i="2"/>
  <c r="E234" i="2" l="1"/>
  <c r="D234" i="2" s="1"/>
  <c r="F234" i="2" l="1"/>
  <c r="G234" i="2" l="1"/>
  <c r="H234" i="2" s="1"/>
  <c r="I234" i="2" l="1"/>
  <c r="A235" i="2" s="1"/>
  <c r="B235" i="2" l="1"/>
  <c r="C235" i="2"/>
  <c r="E235" i="2" l="1"/>
  <c r="D235" i="2" s="1"/>
  <c r="F235" i="2" l="1"/>
  <c r="I235" i="2" l="1"/>
  <c r="A236" i="2" s="1"/>
  <c r="G235" i="2"/>
  <c r="H235" i="2" s="1"/>
  <c r="B236" i="2" l="1"/>
  <c r="C236" i="2"/>
  <c r="E236" i="2" l="1"/>
  <c r="D236" i="2" s="1"/>
  <c r="F236" i="2" l="1"/>
  <c r="G236" i="2" l="1"/>
  <c r="H236" i="2" s="1"/>
  <c r="I236" i="2" l="1"/>
  <c r="A237" i="2" s="1"/>
  <c r="B237" i="2" l="1"/>
  <c r="C237" i="2"/>
  <c r="E237" i="2"/>
  <c r="D237" i="2" s="1"/>
  <c r="F237" i="2" l="1"/>
  <c r="G237" i="2" l="1"/>
  <c r="H237" i="2" s="1"/>
  <c r="I237" i="2" l="1"/>
  <c r="A238" i="2" s="1"/>
  <c r="B238" i="2" l="1"/>
  <c r="C238" i="2"/>
  <c r="E238" i="2" l="1"/>
  <c r="D238" i="2" s="1"/>
  <c r="F238" i="2" l="1"/>
  <c r="G238" i="2" l="1"/>
  <c r="H238" i="2" s="1"/>
  <c r="I238" i="2"/>
  <c r="A239" i="2" s="1"/>
  <c r="C239" i="2" l="1"/>
  <c r="B239" i="2"/>
  <c r="E239" i="2" l="1"/>
  <c r="D239" i="2"/>
  <c r="F239" i="2" l="1"/>
  <c r="G239" i="2" l="1"/>
  <c r="H239" i="2" s="1"/>
  <c r="I239" i="2" l="1"/>
  <c r="A240" i="2" s="1"/>
  <c r="C240" i="2" l="1"/>
  <c r="B240" i="2"/>
  <c r="E240" i="2"/>
  <c r="D240" i="2" s="1"/>
  <c r="F240" i="2" l="1"/>
  <c r="G240" i="2" l="1"/>
  <c r="H240" i="2" s="1"/>
  <c r="I240" i="2" l="1"/>
  <c r="A241" i="2" s="1"/>
  <c r="B241" i="2" l="1"/>
  <c r="C241" i="2"/>
  <c r="E241" i="2" l="1"/>
  <c r="D241" i="2" s="1"/>
  <c r="F241" i="2" l="1"/>
  <c r="G241" i="2" l="1"/>
  <c r="H241" i="2" s="1"/>
  <c r="I241" i="2"/>
  <c r="A242" i="2" s="1"/>
  <c r="C242" i="2" l="1"/>
  <c r="E242" i="2" s="1"/>
  <c r="B242" i="2"/>
  <c r="D242" i="2" l="1"/>
  <c r="F242" i="2" l="1"/>
  <c r="G242" i="2" l="1"/>
  <c r="H242" i="2" s="1"/>
  <c r="I242" i="2" l="1"/>
  <c r="A243" i="2" s="1"/>
  <c r="C243" i="2" l="1"/>
  <c r="B243" i="2"/>
  <c r="E243" i="2" l="1"/>
  <c r="D243" i="2"/>
  <c r="F243" i="2" l="1"/>
  <c r="G243" i="2" l="1"/>
  <c r="H243" i="2" s="1"/>
  <c r="I243" i="2" l="1"/>
  <c r="A244" i="2" s="1"/>
  <c r="B244" i="2" l="1"/>
  <c r="C244" i="2"/>
  <c r="E244" i="2" l="1"/>
  <c r="D244" i="2" s="1"/>
  <c r="F244" i="2" l="1"/>
  <c r="G244" i="2" l="1"/>
  <c r="H244" i="2" s="1"/>
  <c r="I244" i="2"/>
  <c r="A245" i="2" s="1"/>
  <c r="B245" i="2" l="1"/>
  <c r="C245" i="2"/>
  <c r="E245" i="2" l="1"/>
  <c r="D245" i="2" s="1"/>
  <c r="F245" i="2" l="1"/>
  <c r="G245" i="2" l="1"/>
  <c r="H245" i="2" s="1"/>
  <c r="I245" i="2"/>
  <c r="A246" i="2" s="1"/>
  <c r="C246" i="2" l="1"/>
  <c r="E246" i="2"/>
  <c r="B246" i="2"/>
  <c r="D246" i="2" l="1"/>
  <c r="F246" i="2" l="1"/>
  <c r="G246" i="2" l="1"/>
  <c r="H246" i="2" s="1"/>
  <c r="I246" i="2" l="1"/>
  <c r="A247" i="2" s="1"/>
  <c r="C247" i="2" l="1"/>
  <c r="B247" i="2"/>
  <c r="E247" i="2" l="1"/>
  <c r="D247" i="2" s="1"/>
  <c r="F247" i="2" l="1"/>
  <c r="G247" i="2" l="1"/>
  <c r="H247" i="2" s="1"/>
  <c r="I247" i="2" l="1"/>
  <c r="A248" i="2" s="1"/>
  <c r="C248" i="2" l="1"/>
  <c r="E248" i="2"/>
  <c r="D248" i="2"/>
  <c r="B248" i="2"/>
  <c r="F248" i="2" l="1"/>
  <c r="G248" i="2" s="1"/>
  <c r="H248" i="2" s="1"/>
  <c r="I248" i="2" l="1"/>
  <c r="A249" i="2" s="1"/>
  <c r="B249" i="2" l="1"/>
  <c r="C249" i="2"/>
  <c r="E249" i="2" s="1"/>
  <c r="D249" i="2" l="1"/>
  <c r="F249" i="2" l="1"/>
  <c r="G249" i="2" l="1"/>
  <c r="H249" i="2" s="1"/>
  <c r="I249" i="2" l="1"/>
  <c r="A250" i="2" s="1"/>
  <c r="C250" i="2" l="1"/>
  <c r="E250" i="2" s="1"/>
  <c r="D250" i="2" s="1"/>
  <c r="B250" i="2"/>
  <c r="F250" i="2" l="1"/>
  <c r="G250" i="2" l="1"/>
  <c r="H250" i="2" s="1"/>
  <c r="I250" i="2" l="1"/>
  <c r="A251" i="2" s="1"/>
  <c r="C251" i="2" l="1"/>
  <c r="D251" i="2" s="1"/>
  <c r="B251" i="2"/>
  <c r="E251" i="2"/>
  <c r="F251" i="2" l="1"/>
  <c r="G251" i="2" l="1"/>
  <c r="H251" i="2" s="1"/>
  <c r="I251" i="2" l="1"/>
  <c r="A252" i="2" s="1"/>
  <c r="C252" i="2" l="1"/>
  <c r="B252" i="2"/>
  <c r="E252" i="2"/>
  <c r="D252" i="2" l="1"/>
  <c r="F252" i="2" l="1"/>
  <c r="G252" i="2" l="1"/>
  <c r="H252" i="2" s="1"/>
  <c r="I252" i="2" l="1"/>
  <c r="A253" i="2" s="1"/>
  <c r="C253" i="2" l="1"/>
  <c r="B253" i="2"/>
  <c r="E253" i="2" l="1"/>
  <c r="D253" i="2" s="1"/>
  <c r="F253" i="2" l="1"/>
  <c r="G253" i="2" l="1"/>
  <c r="H253" i="2" s="1"/>
  <c r="I253" i="2"/>
  <c r="A254" i="2" s="1"/>
  <c r="C254" i="2" l="1"/>
  <c r="B254" i="2"/>
  <c r="E254" i="2" l="1"/>
  <c r="D254" i="2" s="1"/>
  <c r="F254" i="2" l="1"/>
  <c r="G254" i="2" l="1"/>
  <c r="H254" i="2" s="1"/>
  <c r="I254" i="2" l="1"/>
  <c r="A255" i="2" s="1"/>
  <c r="C255" i="2" l="1"/>
  <c r="B255" i="2"/>
  <c r="E255" i="2" l="1"/>
  <c r="D255" i="2" s="1"/>
  <c r="F255" i="2" l="1"/>
  <c r="G255" i="2" l="1"/>
  <c r="H255" i="2" s="1"/>
  <c r="I255" i="2"/>
  <c r="A256" i="2" s="1"/>
  <c r="C256" i="2" l="1"/>
  <c r="D256" i="2" s="1"/>
  <c r="B256" i="2"/>
  <c r="E256" i="2"/>
  <c r="F256" i="2" l="1"/>
  <c r="G256" i="2" l="1"/>
  <c r="H256" i="2" s="1"/>
  <c r="I256" i="2" l="1"/>
  <c r="A257" i="2" s="1"/>
  <c r="B257" i="2" l="1"/>
  <c r="C257" i="2"/>
  <c r="E257" i="2" l="1"/>
  <c r="D257" i="2" s="1"/>
  <c r="F257" i="2" l="1"/>
  <c r="G257" i="2" l="1"/>
  <c r="H257" i="2" s="1"/>
  <c r="I257" i="2" l="1"/>
  <c r="A258" i="2" s="1"/>
  <c r="C258" i="2" l="1"/>
  <c r="B258" i="2"/>
  <c r="E258" i="2"/>
  <c r="D258" i="2" s="1"/>
  <c r="F258" i="2" l="1"/>
  <c r="I258" i="2"/>
  <c r="A259" i="2" s="1"/>
  <c r="G258" i="2"/>
  <c r="H258" i="2" s="1"/>
  <c r="C259" i="2" l="1"/>
  <c r="B259" i="2"/>
  <c r="E259" i="2" l="1"/>
  <c r="D259" i="2"/>
  <c r="F259" i="2" l="1"/>
  <c r="G259" i="2" l="1"/>
  <c r="H259" i="2" s="1"/>
  <c r="I259" i="2"/>
  <c r="A260" i="2" s="1"/>
  <c r="C260" i="2" l="1"/>
  <c r="B260" i="2"/>
  <c r="E260" i="2"/>
  <c r="D260" i="2"/>
  <c r="F260" i="2" l="1"/>
  <c r="G260" i="2" l="1"/>
  <c r="H260" i="2" s="1"/>
  <c r="I260" i="2"/>
  <c r="A261" i="2" s="1"/>
  <c r="C261" i="2" l="1"/>
  <c r="E261" i="2"/>
  <c r="D261" i="2" s="1"/>
  <c r="B261" i="2"/>
  <c r="F261" i="2" l="1"/>
  <c r="G261" i="2"/>
  <c r="H261" i="2" s="1"/>
  <c r="I261" i="2" l="1"/>
  <c r="A262" i="2" s="1"/>
  <c r="C262" i="2" l="1"/>
  <c r="E262" i="2" s="1"/>
  <c r="B262" i="2"/>
  <c r="D262" i="2" l="1"/>
  <c r="F262" i="2" l="1"/>
  <c r="G262" i="2" l="1"/>
  <c r="H262" i="2" s="1"/>
  <c r="I262" i="2"/>
  <c r="A263" i="2" s="1"/>
  <c r="C263" i="2" l="1"/>
  <c r="E263" i="2" s="1"/>
  <c r="B263" i="2"/>
  <c r="D263" i="2" l="1"/>
  <c r="F263" i="2" l="1"/>
  <c r="G263" i="2" l="1"/>
  <c r="H263" i="2" s="1"/>
  <c r="I263" i="2"/>
  <c r="A264" i="2" s="1"/>
  <c r="C264" i="2" l="1"/>
  <c r="B264" i="2"/>
  <c r="E264" i="2" l="1"/>
  <c r="D264" i="2" s="1"/>
  <c r="F264" i="2" l="1"/>
  <c r="G264" i="2" l="1"/>
  <c r="H264" i="2" s="1"/>
  <c r="I264" i="2" l="1"/>
  <c r="A265" i="2" s="1"/>
  <c r="C265" i="2" l="1"/>
  <c r="B265" i="2"/>
  <c r="E265" i="2" l="1"/>
  <c r="D265" i="2" s="1"/>
  <c r="F265" i="2" l="1"/>
  <c r="G265" i="2" l="1"/>
  <c r="H265" i="2" s="1"/>
  <c r="I265" i="2" l="1"/>
  <c r="A266" i="2" s="1"/>
  <c r="C266" i="2" l="1"/>
  <c r="B266" i="2"/>
  <c r="E266" i="2" l="1"/>
  <c r="D266" i="2"/>
  <c r="F266" i="2" l="1"/>
  <c r="G266" i="2" l="1"/>
  <c r="H266" i="2" s="1"/>
  <c r="I266" i="2" l="1"/>
  <c r="A267" i="2" s="1"/>
  <c r="C267" i="2" l="1"/>
  <c r="B267" i="2"/>
  <c r="E267" i="2" l="1"/>
  <c r="D267" i="2" s="1"/>
  <c r="F267" i="2" l="1"/>
  <c r="G267" i="2" l="1"/>
  <c r="H267" i="2" s="1"/>
  <c r="I267" i="2" l="1"/>
  <c r="A268" i="2" s="1"/>
  <c r="C268" i="2" l="1"/>
  <c r="B268" i="2"/>
  <c r="E268" i="2" l="1"/>
  <c r="D268" i="2" s="1"/>
  <c r="F268" i="2" l="1"/>
  <c r="G268" i="2" l="1"/>
  <c r="H268" i="2" s="1"/>
  <c r="I268" i="2" l="1"/>
  <c r="A269" i="2" s="1"/>
  <c r="B269" i="2" l="1"/>
  <c r="C269" i="2"/>
  <c r="E269" i="2" s="1"/>
  <c r="D269" i="2" l="1"/>
  <c r="F269" i="2" l="1"/>
  <c r="G269" i="2" l="1"/>
  <c r="H269" i="2" s="1"/>
  <c r="I269" i="2" l="1"/>
  <c r="A270" i="2" s="1"/>
  <c r="C270" i="2" l="1"/>
  <c r="E270" i="2" s="1"/>
  <c r="B270" i="2"/>
  <c r="D270" i="2" l="1"/>
  <c r="F270" i="2" l="1"/>
  <c r="G270" i="2" l="1"/>
  <c r="H270" i="2" s="1"/>
  <c r="I270" i="2"/>
  <c r="A271" i="2" s="1"/>
  <c r="C271" i="2" l="1"/>
  <c r="D271" i="2" s="1"/>
  <c r="B271" i="2"/>
  <c r="E271" i="2"/>
  <c r="F271" i="2" l="1"/>
  <c r="G271" i="2" l="1"/>
  <c r="H271" i="2" s="1"/>
  <c r="I271" i="2"/>
  <c r="A272" i="2" s="1"/>
  <c r="C272" i="2" l="1"/>
  <c r="B272" i="2"/>
  <c r="E272" i="2" l="1"/>
  <c r="D272" i="2" s="1"/>
  <c r="F272" i="2" l="1"/>
  <c r="G272" i="2" l="1"/>
  <c r="H272" i="2" s="1"/>
  <c r="I272" i="2" l="1"/>
  <c r="A273" i="2" s="1"/>
  <c r="C273" i="2" l="1"/>
  <c r="E273" i="2" s="1"/>
  <c r="B273" i="2"/>
  <c r="D273" i="2" l="1"/>
  <c r="F273" i="2" l="1"/>
  <c r="G273" i="2" l="1"/>
  <c r="H273" i="2" s="1"/>
  <c r="I273" i="2"/>
  <c r="A274" i="2" s="1"/>
  <c r="C274" i="2" l="1"/>
  <c r="B274" i="2"/>
  <c r="E274" i="2" l="1"/>
  <c r="D274" i="2" s="1"/>
  <c r="F274" i="2" l="1"/>
  <c r="G274" i="2" l="1"/>
  <c r="H274" i="2" s="1"/>
  <c r="I274" i="2"/>
  <c r="A275" i="2" s="1"/>
  <c r="C275" i="2" l="1"/>
  <c r="B275" i="2"/>
  <c r="E275" i="2" l="1"/>
  <c r="D275" i="2" s="1"/>
  <c r="F275" i="2" l="1"/>
  <c r="G275" i="2" l="1"/>
  <c r="H275" i="2" s="1"/>
  <c r="I275" i="2"/>
  <c r="A276" i="2" s="1"/>
  <c r="C276" i="2" l="1"/>
  <c r="E276" i="2" s="1"/>
  <c r="D276" i="2" s="1"/>
  <c r="B276" i="2"/>
  <c r="F276" i="2" l="1"/>
  <c r="G276" i="2" l="1"/>
  <c r="H276" i="2" s="1"/>
  <c r="I276" i="2" l="1"/>
  <c r="A277" i="2" s="1"/>
  <c r="B277" i="2" l="1"/>
  <c r="E277" i="2"/>
  <c r="C277" i="2"/>
  <c r="D277" i="2" l="1"/>
  <c r="F277" i="2" l="1"/>
  <c r="G277" i="2" l="1"/>
  <c r="H277" i="2" s="1"/>
  <c r="I277" i="2" l="1"/>
  <c r="A278" i="2" s="1"/>
  <c r="B278" i="2" l="1"/>
  <c r="C278" i="2"/>
  <c r="E278" i="2" l="1"/>
  <c r="D278" i="2" s="1"/>
  <c r="F278" i="2" l="1"/>
  <c r="G278" i="2" l="1"/>
  <c r="H278" i="2" s="1"/>
  <c r="I278" i="2" l="1"/>
  <c r="A279" i="2" s="1"/>
  <c r="C279" i="2" l="1"/>
  <c r="E279" i="2"/>
  <c r="B279" i="2"/>
  <c r="D279" i="2" l="1"/>
  <c r="F279" i="2" l="1"/>
  <c r="G279" i="2" l="1"/>
  <c r="H279" i="2" s="1"/>
  <c r="I279" i="2"/>
  <c r="A280" i="2" s="1"/>
  <c r="C280" i="2" l="1"/>
  <c r="B280" i="2"/>
  <c r="E280" i="2"/>
  <c r="D280" i="2" s="1"/>
  <c r="F280" i="2" l="1"/>
  <c r="G280" i="2" l="1"/>
  <c r="H280" i="2" s="1"/>
  <c r="I280" i="2" l="1"/>
  <c r="A281" i="2" s="1"/>
  <c r="C281" i="2" l="1"/>
  <c r="E281" i="2" s="1"/>
  <c r="B281" i="2"/>
  <c r="D281" i="2" l="1"/>
  <c r="F281" i="2" l="1"/>
  <c r="G281" i="2" l="1"/>
  <c r="H281" i="2" s="1"/>
  <c r="I281" i="2"/>
  <c r="A282" i="2" s="1"/>
  <c r="C282" i="2" l="1"/>
  <c r="E282" i="2" s="1"/>
  <c r="B282" i="2"/>
  <c r="D282" i="2" l="1"/>
  <c r="F282" i="2" l="1"/>
  <c r="G282" i="2" l="1"/>
  <c r="H282" i="2" s="1"/>
  <c r="I282" i="2" l="1"/>
  <c r="A283" i="2" s="1"/>
  <c r="C283" i="2" l="1"/>
  <c r="B283" i="2"/>
  <c r="E283" i="2" l="1"/>
  <c r="D283" i="2" s="1"/>
  <c r="F283" i="2" l="1"/>
  <c r="G283" i="2" l="1"/>
  <c r="H283" i="2" s="1"/>
  <c r="I283" i="2"/>
  <c r="A284" i="2" s="1"/>
  <c r="C284" i="2" l="1"/>
  <c r="B284" i="2"/>
  <c r="E284" i="2" l="1"/>
  <c r="D284" i="2" s="1"/>
  <c r="F284" i="2" l="1"/>
  <c r="G284" i="2" l="1"/>
  <c r="H284" i="2" s="1"/>
  <c r="I284" i="2"/>
  <c r="A285" i="2" s="1"/>
  <c r="C285" i="2" l="1"/>
  <c r="B285" i="2"/>
  <c r="E285" i="2"/>
  <c r="D285" i="2" l="1"/>
  <c r="F285" i="2" l="1"/>
  <c r="G285" i="2" l="1"/>
  <c r="H285" i="2" s="1"/>
  <c r="I285" i="2"/>
  <c r="A286" i="2" s="1"/>
  <c r="C286" i="2" l="1"/>
  <c r="B286" i="2"/>
  <c r="E286" i="2" l="1"/>
  <c r="D286" i="2" s="1"/>
  <c r="F286" i="2" l="1"/>
  <c r="G286" i="2" l="1"/>
  <c r="H286" i="2" s="1"/>
  <c r="I286" i="2" l="1"/>
  <c r="A287" i="2" s="1"/>
  <c r="B287" i="2" l="1"/>
  <c r="C287" i="2"/>
  <c r="E287" i="2"/>
  <c r="D287" i="2" l="1"/>
  <c r="F287" i="2" l="1"/>
  <c r="G287" i="2" l="1"/>
  <c r="H287" i="2" s="1"/>
  <c r="I287" i="2" l="1"/>
  <c r="A288" i="2" s="1"/>
  <c r="C288" i="2" l="1"/>
  <c r="B288" i="2"/>
  <c r="E288" i="2"/>
  <c r="D288" i="2" s="1"/>
  <c r="F288" i="2" l="1"/>
  <c r="G288" i="2" s="1"/>
  <c r="H288" i="2" s="1"/>
  <c r="I288" i="2" l="1"/>
  <c r="A289" i="2" s="1"/>
  <c r="B289" i="2" l="1"/>
  <c r="C289" i="2"/>
  <c r="E289" i="2"/>
  <c r="D289" i="2" s="1"/>
  <c r="F289" i="2" l="1"/>
  <c r="G289" i="2" l="1"/>
  <c r="H289" i="2" s="1"/>
  <c r="I289" i="2" l="1"/>
  <c r="A290" i="2" s="1"/>
  <c r="C290" i="2" l="1"/>
  <c r="E290" i="2" s="1"/>
  <c r="B290" i="2"/>
  <c r="D290" i="2" l="1"/>
  <c r="F290" i="2" l="1"/>
  <c r="G290" i="2" l="1"/>
  <c r="H290" i="2" s="1"/>
  <c r="I290" i="2"/>
  <c r="A291" i="2" s="1"/>
  <c r="C291" i="2" l="1"/>
  <c r="D291" i="2" s="1"/>
  <c r="B291" i="2"/>
  <c r="E291" i="2"/>
  <c r="F291" i="2" l="1"/>
  <c r="G291" i="2" l="1"/>
  <c r="H291" i="2" s="1"/>
  <c r="I291" i="2" l="1"/>
  <c r="A292" i="2" s="1"/>
  <c r="C292" i="2" l="1"/>
  <c r="B292" i="2"/>
  <c r="D292" i="2" l="1"/>
  <c r="E292" i="2"/>
  <c r="F292" i="2" l="1"/>
  <c r="G292" i="2" l="1"/>
  <c r="H292" i="2" s="1"/>
  <c r="I292" i="2" l="1"/>
  <c r="A293" i="2" s="1"/>
  <c r="C293" i="2" l="1"/>
  <c r="B293" i="2"/>
  <c r="E293" i="2" l="1"/>
  <c r="D293" i="2" s="1"/>
  <c r="F293" i="2" l="1"/>
  <c r="G293" i="2" l="1"/>
  <c r="H293" i="2" s="1"/>
  <c r="I293" i="2"/>
  <c r="A294" i="2" s="1"/>
  <c r="C294" i="2" l="1"/>
  <c r="B294" i="2"/>
  <c r="E294" i="2" l="1"/>
  <c r="D294" i="2" s="1"/>
  <c r="F294" i="2" l="1"/>
  <c r="G294" i="2" l="1"/>
  <c r="H294" i="2" s="1"/>
  <c r="I294" i="2" l="1"/>
  <c r="A295" i="2" s="1"/>
  <c r="C295" i="2" l="1"/>
  <c r="B295" i="2"/>
  <c r="E295" i="2" l="1"/>
  <c r="D295" i="2" s="1"/>
  <c r="F295" i="2" l="1"/>
  <c r="G295" i="2" l="1"/>
  <c r="H295" i="2" s="1"/>
  <c r="I295" i="2"/>
  <c r="A296" i="2" s="1"/>
  <c r="C296" i="2" l="1"/>
  <c r="B296" i="2"/>
  <c r="E296" i="2"/>
  <c r="D296" i="2" s="1"/>
  <c r="F296" i="2" l="1"/>
  <c r="G296" i="2" s="1"/>
  <c r="H296" i="2" s="1"/>
  <c r="I296" i="2" l="1"/>
  <c r="A297" i="2" s="1"/>
  <c r="B297" i="2" l="1"/>
  <c r="C297" i="2"/>
  <c r="E297" i="2" l="1"/>
  <c r="D297" i="2" s="1"/>
  <c r="F297" i="2" l="1"/>
  <c r="G297" i="2" l="1"/>
  <c r="H297" i="2" s="1"/>
  <c r="I297" i="2" l="1"/>
  <c r="A298" i="2" s="1"/>
  <c r="C298" i="2" l="1"/>
  <c r="B298" i="2"/>
  <c r="E298" i="2"/>
  <c r="D298" i="2" s="1"/>
  <c r="F298" i="2" l="1"/>
  <c r="G298" i="2" l="1"/>
  <c r="H298" i="2" s="1"/>
  <c r="I298" i="2" l="1"/>
  <c r="A299" i="2" s="1"/>
  <c r="C299" i="2" l="1"/>
  <c r="E299" i="2"/>
  <c r="B299" i="2"/>
  <c r="D299" i="2" l="1"/>
  <c r="F299" i="2" l="1"/>
  <c r="G299" i="2" l="1"/>
  <c r="H299" i="2" s="1"/>
  <c r="I299" i="2"/>
  <c r="A300" i="2" s="1"/>
  <c r="C300" i="2" l="1"/>
  <c r="B300" i="2"/>
  <c r="E300" i="2"/>
  <c r="D300" i="2" s="1"/>
  <c r="F300" i="2" l="1"/>
  <c r="G300" i="2" l="1"/>
  <c r="H300" i="2" s="1"/>
  <c r="I300" i="2" l="1"/>
  <c r="A301" i="2" s="1"/>
  <c r="B301" i="2" l="1"/>
  <c r="C301" i="2"/>
  <c r="E301" i="2" s="1"/>
  <c r="D301" i="2" s="1"/>
  <c r="F301" i="2" l="1"/>
  <c r="G301" i="2" s="1"/>
  <c r="H301" i="2"/>
  <c r="I301" i="2"/>
  <c r="A302" i="2" s="1"/>
  <c r="C302" i="2" l="1"/>
  <c r="E302" i="2" s="1"/>
  <c r="D302" i="2" s="1"/>
  <c r="B302" i="2"/>
  <c r="F302" i="2" l="1"/>
  <c r="G302" i="2" l="1"/>
  <c r="H302" i="2" s="1"/>
  <c r="I302" i="2"/>
  <c r="A303" i="2" s="1"/>
  <c r="B303" i="2" l="1"/>
  <c r="C303" i="2"/>
  <c r="E303" i="2"/>
  <c r="D303" i="2" l="1"/>
  <c r="F303" i="2" l="1"/>
  <c r="G303" i="2" l="1"/>
  <c r="H303" i="2" s="1"/>
  <c r="I303" i="2"/>
  <c r="A304" i="2" s="1"/>
  <c r="C304" i="2" l="1"/>
  <c r="B304" i="2"/>
  <c r="E304" i="2" l="1"/>
  <c r="D304" i="2" s="1"/>
  <c r="F304" i="2" l="1"/>
  <c r="G304" i="2" l="1"/>
  <c r="H304" i="2" s="1"/>
  <c r="I304" i="2" l="1"/>
  <c r="A305" i="2" s="1"/>
  <c r="C305" i="2" l="1"/>
  <c r="B305" i="2"/>
  <c r="E305" i="2"/>
  <c r="D305" i="2" l="1"/>
  <c r="F305" i="2" l="1"/>
  <c r="G305" i="2" l="1"/>
  <c r="H305" i="2" s="1"/>
  <c r="I305" i="2"/>
  <c r="A306" i="2" s="1"/>
  <c r="C306" i="2" l="1"/>
  <c r="E306" i="2"/>
  <c r="D306" i="2" s="1"/>
  <c r="B306" i="2"/>
  <c r="F306" i="2" l="1"/>
  <c r="G306" i="2"/>
  <c r="H306" i="2" s="1"/>
  <c r="I306" i="2" l="1"/>
  <c r="A307" i="2" s="1"/>
  <c r="C307" i="2" l="1"/>
  <c r="E307" i="2" s="1"/>
  <c r="D307" i="2" s="1"/>
  <c r="B307" i="2"/>
  <c r="F307" i="2" l="1"/>
  <c r="G307" i="2" l="1"/>
  <c r="H307" i="2" s="1"/>
  <c r="I307" i="2" l="1"/>
  <c r="A308" i="2" s="1"/>
  <c r="C308" i="2" l="1"/>
  <c r="B308" i="2"/>
  <c r="E308" i="2"/>
  <c r="D308" i="2" s="1"/>
  <c r="F308" i="2" l="1"/>
  <c r="G308" i="2" s="1"/>
  <c r="H308" i="2" s="1"/>
  <c r="I308" i="2" l="1"/>
  <c r="A309" i="2" s="1"/>
  <c r="B309" i="2" l="1"/>
  <c r="C309" i="2"/>
  <c r="E309" i="2" s="1"/>
  <c r="D309" i="2" l="1"/>
  <c r="F309" i="2" l="1"/>
  <c r="G309" i="2" l="1"/>
  <c r="H309" i="2" s="1"/>
  <c r="I309" i="2" l="1"/>
  <c r="A310" i="2" s="1"/>
  <c r="C310" i="2" l="1"/>
  <c r="E310" i="2" s="1"/>
  <c r="B310" i="2"/>
  <c r="D310" i="2" l="1"/>
  <c r="F310" i="2" l="1"/>
  <c r="G310" i="2" l="1"/>
  <c r="H310" i="2" s="1"/>
  <c r="I310" i="2" l="1"/>
  <c r="A311" i="2" s="1"/>
  <c r="C311" i="2" l="1"/>
  <c r="D311" i="2" s="1"/>
  <c r="B311" i="2"/>
  <c r="E311" i="2"/>
  <c r="F311" i="2" l="1"/>
  <c r="G311" i="2" l="1"/>
  <c r="H311" i="2" s="1"/>
  <c r="I311" i="2"/>
  <c r="A312" i="2" s="1"/>
  <c r="C312" i="2" l="1"/>
  <c r="B312" i="2"/>
  <c r="E312" i="2" l="1"/>
  <c r="D312" i="2" s="1"/>
  <c r="F312" i="2" l="1"/>
  <c r="G312" i="2" l="1"/>
  <c r="H312" i="2" s="1"/>
  <c r="I312" i="2" l="1"/>
  <c r="A313" i="2" s="1"/>
  <c r="C313" i="2" l="1"/>
  <c r="E313" i="2" s="1"/>
  <c r="B313" i="2"/>
  <c r="D313" i="2" l="1"/>
  <c r="F313" i="2" l="1"/>
  <c r="G313" i="2" l="1"/>
  <c r="H313" i="2" s="1"/>
  <c r="I313" i="2"/>
  <c r="A314" i="2" s="1"/>
  <c r="C314" i="2" l="1"/>
  <c r="B314" i="2"/>
  <c r="E314" i="2" l="1"/>
  <c r="D314" i="2" s="1"/>
  <c r="F314" i="2" l="1"/>
  <c r="G314" i="2" l="1"/>
  <c r="H314" i="2" s="1"/>
  <c r="I314" i="2"/>
  <c r="A315" i="2" s="1"/>
  <c r="C315" i="2" l="1"/>
  <c r="B315" i="2"/>
  <c r="E315" i="2" l="1"/>
  <c r="D315" i="2" s="1"/>
  <c r="F315" i="2" l="1"/>
  <c r="G315" i="2" l="1"/>
  <c r="H315" i="2" s="1"/>
  <c r="I315" i="2"/>
  <c r="A316" i="2" s="1"/>
  <c r="C316" i="2" l="1"/>
  <c r="B316" i="2"/>
  <c r="E316" i="2" l="1"/>
  <c r="D316" i="2" s="1"/>
  <c r="F316" i="2" l="1"/>
  <c r="G316" i="2" l="1"/>
  <c r="H316" i="2" s="1"/>
  <c r="I316" i="2" l="1"/>
  <c r="A317" i="2" s="1"/>
  <c r="B317" i="2" l="1"/>
  <c r="C317" i="2"/>
  <c r="E317" i="2" l="1"/>
  <c r="D317" i="2"/>
  <c r="F317" i="2" l="1"/>
  <c r="G317" i="2" l="1"/>
  <c r="H317" i="2" s="1"/>
  <c r="I317" i="2" l="1"/>
  <c r="A318" i="2" s="1"/>
  <c r="B318" i="2" l="1"/>
  <c r="C318" i="2"/>
  <c r="E318" i="2" l="1"/>
  <c r="D318" i="2" s="1"/>
  <c r="F318" i="2" l="1"/>
  <c r="G318" i="2" l="1"/>
  <c r="H318" i="2" s="1"/>
  <c r="I318" i="2" l="1"/>
  <c r="A319" i="2" s="1"/>
  <c r="C319" i="2" l="1"/>
  <c r="E319" i="2"/>
  <c r="B319" i="2"/>
  <c r="D319" i="2" l="1"/>
  <c r="F319" i="2" l="1"/>
  <c r="G319" i="2" l="1"/>
  <c r="H319" i="2" s="1"/>
  <c r="I319" i="2"/>
  <c r="A320" i="2" s="1"/>
  <c r="C320" i="2" l="1"/>
  <c r="B320" i="2"/>
  <c r="E320" i="2"/>
  <c r="D320" i="2" s="1"/>
  <c r="F320" i="2" l="1"/>
  <c r="G320" i="2" l="1"/>
  <c r="H320" i="2" s="1"/>
  <c r="I320" i="2" l="1"/>
  <c r="A321" i="2" s="1"/>
  <c r="B321" i="2" l="1"/>
  <c r="C321" i="2"/>
  <c r="E321" i="2" s="1"/>
  <c r="D321" i="2" l="1"/>
  <c r="F321" i="2" l="1"/>
  <c r="G321" i="2" l="1"/>
  <c r="H321" i="2" s="1"/>
  <c r="I321" i="2" l="1"/>
  <c r="A322" i="2" s="1"/>
  <c r="C322" i="2" l="1"/>
  <c r="E322" i="2" s="1"/>
  <c r="B322" i="2"/>
  <c r="D322" i="2" l="1"/>
  <c r="F322" i="2" l="1"/>
  <c r="G322" i="2" l="1"/>
  <c r="H322" i="2" s="1"/>
  <c r="I322" i="2" l="1"/>
  <c r="A323" i="2" s="1"/>
  <c r="C323" i="2" l="1"/>
  <c r="D323" i="2" s="1"/>
  <c r="B323" i="2"/>
  <c r="E323" i="2"/>
  <c r="F323" i="2" l="1"/>
  <c r="G323" i="2"/>
  <c r="H323" i="2" s="1"/>
  <c r="I323" i="2" l="1"/>
  <c r="A324" i="2" s="1"/>
  <c r="B324" i="2" l="1"/>
  <c r="C324" i="2"/>
  <c r="E324" i="2" l="1"/>
  <c r="D324" i="2" s="1"/>
  <c r="F324" i="2" l="1"/>
  <c r="G324" i="2" l="1"/>
  <c r="H324" i="2" s="1"/>
  <c r="I324" i="2" l="1"/>
  <c r="A325" i="2" s="1"/>
  <c r="C325" i="2" l="1"/>
  <c r="B325" i="2"/>
  <c r="E325" i="2" l="1"/>
  <c r="D325" i="2" s="1"/>
  <c r="F325" i="2" l="1"/>
  <c r="G325" i="2" l="1"/>
  <c r="H325" i="2" s="1"/>
  <c r="I325" i="2"/>
  <c r="A326" i="2" s="1"/>
  <c r="C326" i="2" l="1"/>
  <c r="B326" i="2"/>
  <c r="E326" i="2"/>
  <c r="D326" i="2" s="1"/>
  <c r="F326" i="2" l="1"/>
  <c r="G326" i="2" l="1"/>
  <c r="H326" i="2" s="1"/>
  <c r="I326" i="2" l="1"/>
  <c r="A327" i="2" s="1"/>
  <c r="B327" i="2" l="1"/>
  <c r="C327" i="2"/>
  <c r="E327" i="2" l="1"/>
  <c r="D327" i="2" s="1"/>
  <c r="F327" i="2" l="1"/>
  <c r="G327" i="2" l="1"/>
  <c r="H327" i="2" s="1"/>
  <c r="I327" i="2" l="1"/>
  <c r="A328" i="2" s="1"/>
  <c r="C328" i="2" l="1"/>
  <c r="E328" i="2" s="1"/>
  <c r="B328" i="2"/>
  <c r="D328" i="2" l="1"/>
  <c r="F328" i="2" l="1"/>
  <c r="G328" i="2" l="1"/>
  <c r="H328" i="2" s="1"/>
  <c r="I328" i="2"/>
  <c r="A329" i="2" s="1"/>
  <c r="C329" i="2" l="1"/>
  <c r="D329" i="2" s="1"/>
  <c r="E329" i="2"/>
  <c r="B329" i="2"/>
  <c r="F329" i="2" l="1"/>
  <c r="G329" i="2" l="1"/>
  <c r="H329" i="2" s="1"/>
  <c r="I329" i="2" l="1"/>
  <c r="A330" i="2" s="1"/>
  <c r="B330" i="2" l="1"/>
  <c r="C330" i="2"/>
  <c r="E330" i="2" l="1"/>
  <c r="D330" i="2"/>
  <c r="F330" i="2" l="1"/>
  <c r="G330" i="2" l="1"/>
  <c r="H330" i="2" s="1"/>
  <c r="I330" i="2"/>
  <c r="A331" i="2" s="1"/>
  <c r="C331" i="2" l="1"/>
  <c r="E331" i="2" s="1"/>
  <c r="B331" i="2"/>
  <c r="D331" i="2" l="1"/>
  <c r="F331" i="2" l="1"/>
  <c r="G331" i="2" l="1"/>
  <c r="H331" i="2" s="1"/>
  <c r="I331" i="2"/>
  <c r="A332" i="2" s="1"/>
  <c r="B332" i="2" l="1"/>
  <c r="C332" i="2"/>
  <c r="E332" i="2" l="1"/>
  <c r="D332" i="2" s="1"/>
  <c r="F332" i="2" l="1"/>
  <c r="G332" i="2" l="1"/>
  <c r="H332" i="2" s="1"/>
  <c r="I332" i="2" l="1"/>
  <c r="A333" i="2" s="1"/>
  <c r="C333" i="2" l="1"/>
  <c r="B333" i="2"/>
  <c r="E333" i="2" l="1"/>
  <c r="D333" i="2" s="1"/>
  <c r="F333" i="2" l="1"/>
  <c r="G333" i="2" l="1"/>
  <c r="H333" i="2" s="1"/>
  <c r="I333" i="2"/>
  <c r="A334" i="2" s="1"/>
  <c r="C334" i="2" l="1"/>
  <c r="B334" i="2"/>
  <c r="E334" i="2" l="1"/>
  <c r="D334" i="2"/>
  <c r="F334" i="2" l="1"/>
  <c r="G334" i="2" l="1"/>
  <c r="H334" i="2" s="1"/>
  <c r="I334" i="2"/>
  <c r="A335" i="2" s="1"/>
  <c r="B335" i="2" l="1"/>
  <c r="E335" i="2"/>
  <c r="C335" i="2"/>
  <c r="D335" i="2" l="1"/>
  <c r="F335" i="2" l="1"/>
  <c r="G335" i="2" l="1"/>
  <c r="H335" i="2" s="1"/>
  <c r="I335" i="2"/>
  <c r="A336" i="2" s="1"/>
  <c r="B336" i="2" l="1"/>
  <c r="C336" i="2"/>
  <c r="E336" i="2"/>
  <c r="D336" i="2"/>
  <c r="F336" i="2" l="1"/>
  <c r="G336" i="2" l="1"/>
  <c r="H336" i="2" s="1"/>
  <c r="I336" i="2" l="1"/>
  <c r="A337" i="2" s="1"/>
  <c r="B337" i="2" l="1"/>
  <c r="C337" i="2"/>
  <c r="E337" i="2" s="1"/>
  <c r="D337" i="2" l="1"/>
  <c r="F337" i="2" l="1"/>
  <c r="G337" i="2" l="1"/>
  <c r="H337" i="2" s="1"/>
  <c r="I337" i="2"/>
  <c r="A338" i="2" s="1"/>
  <c r="B338" i="2" l="1"/>
  <c r="C338" i="2"/>
  <c r="E338" i="2" s="1"/>
  <c r="D338" i="2" l="1"/>
  <c r="F338" i="2" l="1"/>
  <c r="G338" i="2" l="1"/>
  <c r="H338" i="2" s="1"/>
  <c r="I338" i="2" l="1"/>
  <c r="A339" i="2" s="1"/>
  <c r="B339" i="2" l="1"/>
  <c r="C339" i="2"/>
  <c r="E339" i="2" l="1"/>
  <c r="D339" i="2"/>
  <c r="F339" i="2" l="1"/>
  <c r="G339" i="2" l="1"/>
  <c r="H339" i="2" s="1"/>
  <c r="I339" i="2" l="1"/>
  <c r="A340" i="2" s="1"/>
  <c r="C340" i="2" l="1"/>
  <c r="E340" i="2"/>
  <c r="D340" i="2"/>
  <c r="B340" i="2"/>
  <c r="F340" i="2" l="1"/>
  <c r="G340" i="2" l="1"/>
  <c r="H340" i="2" s="1"/>
  <c r="I340" i="2"/>
  <c r="A341" i="2" s="1"/>
  <c r="B341" i="2" l="1"/>
  <c r="C341" i="2"/>
  <c r="E341" i="2" l="1"/>
  <c r="D341" i="2" s="1"/>
  <c r="F341" i="2" l="1"/>
  <c r="G341" i="2" l="1"/>
  <c r="H341" i="2" s="1"/>
  <c r="I341" i="2" l="1"/>
  <c r="A342" i="2" s="1"/>
  <c r="B342" i="2" l="1"/>
  <c r="C342" i="2"/>
  <c r="E342" i="2" s="1"/>
  <c r="D342" i="2" s="1"/>
  <c r="F342" i="2" l="1"/>
  <c r="G342" i="2" l="1"/>
  <c r="H342" i="2" s="1"/>
  <c r="I342" i="2" l="1"/>
  <c r="A343" i="2" s="1"/>
  <c r="B343" i="2" l="1"/>
  <c r="C343" i="2"/>
  <c r="E343" i="2" l="1"/>
  <c r="D343" i="2"/>
  <c r="F343" i="2" l="1"/>
  <c r="G343" i="2" l="1"/>
  <c r="H343" i="2" s="1"/>
  <c r="I343" i="2"/>
  <c r="A344" i="2" s="1"/>
  <c r="C344" i="2" l="1"/>
  <c r="B344" i="2"/>
  <c r="E344" i="2" l="1"/>
  <c r="D344" i="2" s="1"/>
  <c r="F344" i="2" l="1"/>
  <c r="G344" i="2" l="1"/>
  <c r="H344" i="2" s="1"/>
  <c r="I344" i="2"/>
  <c r="A345" i="2" s="1"/>
  <c r="B345" i="2" l="1"/>
  <c r="C345" i="2"/>
  <c r="E345" i="2" s="1"/>
  <c r="D345" i="2" l="1"/>
  <c r="F345" i="2" l="1"/>
  <c r="G345" i="2" l="1"/>
  <c r="H345" i="2" s="1"/>
  <c r="I345" i="2"/>
  <c r="A346" i="2" s="1"/>
  <c r="C346" i="2" l="1"/>
  <c r="B346" i="2"/>
  <c r="E346" i="2" l="1"/>
  <c r="D346" i="2" s="1"/>
  <c r="F346" i="2" l="1"/>
  <c r="G346" i="2" l="1"/>
  <c r="H346" i="2" s="1"/>
  <c r="I346" i="2" l="1"/>
  <c r="A347" i="2" s="1"/>
  <c r="C347" i="2" l="1"/>
  <c r="B347" i="2"/>
  <c r="E347" i="2" l="1"/>
  <c r="D347" i="2" s="1"/>
  <c r="F347" i="2" l="1"/>
  <c r="G347" i="2" l="1"/>
  <c r="H347" i="2" s="1"/>
  <c r="I347" i="2" l="1"/>
  <c r="A348" i="2" s="1"/>
  <c r="C348" i="2" l="1"/>
  <c r="E348" i="2" s="1"/>
  <c r="B348" i="2"/>
  <c r="D348" i="2" l="1"/>
  <c r="F348" i="2" l="1"/>
  <c r="G348" i="2" l="1"/>
  <c r="H348" i="2" s="1"/>
  <c r="I348" i="2"/>
  <c r="A349" i="2" s="1"/>
  <c r="B349" i="2" l="1"/>
  <c r="C349" i="2"/>
  <c r="E349" i="2"/>
  <c r="D349" i="2" s="1"/>
  <c r="F349" i="2" l="1"/>
  <c r="G349" i="2" l="1"/>
  <c r="H349" i="2" s="1"/>
  <c r="I349" i="2"/>
  <c r="A350" i="2" s="1"/>
  <c r="B350" i="2" l="1"/>
  <c r="C350" i="2"/>
  <c r="E350" i="2" l="1"/>
  <c r="D350" i="2" s="1"/>
  <c r="F350" i="2" l="1"/>
  <c r="G350" i="2" l="1"/>
  <c r="H350" i="2" s="1"/>
  <c r="I350" i="2"/>
  <c r="A351" i="2" s="1"/>
  <c r="E351" i="2" l="1"/>
  <c r="C351" i="2"/>
  <c r="D351" i="2" s="1"/>
  <c r="B351" i="2"/>
  <c r="F351" i="2" l="1"/>
  <c r="G351" i="2"/>
  <c r="H351" i="2" s="1"/>
  <c r="I351" i="2" l="1"/>
  <c r="A352" i="2" s="1"/>
  <c r="B352" i="2" l="1"/>
  <c r="C352" i="2"/>
  <c r="E352" i="2" s="1"/>
  <c r="D352" i="2" l="1"/>
  <c r="F352" i="2" l="1"/>
  <c r="G352" i="2" l="1"/>
  <c r="H352" i="2" s="1"/>
  <c r="I352" i="2"/>
  <c r="A353" i="2" s="1"/>
  <c r="C353" i="2" l="1"/>
  <c r="E353" i="2"/>
  <c r="B353" i="2"/>
  <c r="D353" i="2" l="1"/>
  <c r="F353" i="2" l="1"/>
  <c r="G353" i="2" l="1"/>
  <c r="H353" i="2" s="1"/>
  <c r="I353" i="2"/>
  <c r="A354" i="2" s="1"/>
  <c r="C354" i="2" l="1"/>
  <c r="E354" i="2" s="1"/>
  <c r="B354" i="2"/>
  <c r="D354" i="2" l="1"/>
  <c r="F354" i="2" l="1"/>
  <c r="G354" i="2" l="1"/>
  <c r="H354" i="2" s="1"/>
  <c r="I354" i="2"/>
  <c r="A355" i="2" s="1"/>
  <c r="E355" i="2" l="1"/>
  <c r="B355" i="2"/>
  <c r="C355" i="2"/>
  <c r="D355" i="2" l="1"/>
  <c r="F355" i="2" l="1"/>
  <c r="G355" i="2" l="1"/>
  <c r="H355" i="2" s="1"/>
  <c r="I355" i="2" l="1"/>
  <c r="A356" i="2" s="1"/>
  <c r="C356" i="2" l="1"/>
  <c r="B356" i="2"/>
  <c r="E356" i="2"/>
  <c r="D356" i="2"/>
  <c r="F356" i="2" l="1"/>
  <c r="G356" i="2" l="1"/>
  <c r="H356" i="2" s="1"/>
  <c r="I356" i="2" l="1"/>
  <c r="A357" i="2" s="1"/>
  <c r="B357" i="2" l="1"/>
  <c r="C357" i="2"/>
  <c r="E357" i="2" l="1"/>
  <c r="D357" i="2" s="1"/>
  <c r="F357" i="2" l="1"/>
  <c r="G357" i="2" l="1"/>
  <c r="H357" i="2" s="1"/>
  <c r="I357" i="2" l="1"/>
  <c r="A358" i="2" s="1"/>
  <c r="B358" i="2" l="1"/>
  <c r="C358" i="2"/>
  <c r="E358" i="2" s="1"/>
  <c r="D358" i="2" l="1"/>
  <c r="F358" i="2" l="1"/>
  <c r="G358" i="2" l="1"/>
  <c r="H358" i="2" s="1"/>
  <c r="I358" i="2" l="1"/>
  <c r="A359" i="2" s="1"/>
  <c r="B359" i="2" l="1"/>
  <c r="C359" i="2"/>
  <c r="E359" i="2" s="1"/>
  <c r="D359" i="2" l="1"/>
  <c r="F359" i="2" l="1"/>
  <c r="G359" i="2" l="1"/>
  <c r="H359" i="2" s="1"/>
  <c r="I359" i="2" l="1"/>
  <c r="A360" i="2" s="1"/>
  <c r="C360" i="2" l="1"/>
  <c r="E360" i="2"/>
  <c r="D360" i="2"/>
  <c r="B360" i="2"/>
  <c r="F360" i="2" l="1"/>
  <c r="G360" i="2" l="1"/>
  <c r="H360" i="2" s="1"/>
  <c r="I360" i="2" l="1"/>
  <c r="A361" i="2" s="1"/>
  <c r="C361" i="2" l="1"/>
  <c r="B361" i="2"/>
  <c r="E361" i="2" l="1"/>
  <c r="D361" i="2" s="1"/>
  <c r="F361" i="2" l="1"/>
  <c r="G361" i="2" l="1"/>
  <c r="H361" i="2" s="1"/>
  <c r="I361" i="2"/>
  <c r="A362" i="2" s="1"/>
  <c r="B362" i="2" l="1"/>
  <c r="C362" i="2"/>
  <c r="E362" i="2" s="1"/>
  <c r="D362" i="2" l="1"/>
  <c r="F362" i="2" l="1"/>
  <c r="G362" i="2" l="1"/>
  <c r="H362" i="2" s="1"/>
  <c r="I362" i="2" l="1"/>
  <c r="A363" i="2" s="1"/>
  <c r="C363" i="2" l="1"/>
  <c r="B363" i="2"/>
  <c r="E363" i="2"/>
  <c r="D363" i="2" s="1"/>
  <c r="F363" i="2" l="1"/>
  <c r="G363" i="2" l="1"/>
  <c r="H363" i="2" s="1"/>
  <c r="I363" i="2"/>
  <c r="A364" i="2" s="1"/>
  <c r="B364" i="2" l="1"/>
  <c r="C364" i="2"/>
  <c r="E364" i="2"/>
  <c r="D364" i="2" s="1"/>
  <c r="F364" i="2" l="1"/>
  <c r="G364" i="2"/>
  <c r="H364" i="2" s="1"/>
  <c r="I364" i="2" l="1"/>
  <c r="A365" i="2" s="1"/>
  <c r="C365" i="2" l="1"/>
  <c r="E365" i="2" s="1"/>
  <c r="D365" i="2" s="1"/>
  <c r="B365" i="2"/>
  <c r="F365" i="2" l="1"/>
  <c r="G365" i="2"/>
  <c r="H365" i="2" s="1"/>
  <c r="I365" i="2"/>
  <c r="A366" i="2" s="1"/>
  <c r="B366" i="2" l="1"/>
  <c r="C366" i="2"/>
  <c r="E366" i="2" l="1"/>
  <c r="D366" i="2" s="1"/>
  <c r="F366" i="2" l="1"/>
  <c r="G366" i="2" l="1"/>
  <c r="H366" i="2" s="1"/>
  <c r="I366" i="2"/>
  <c r="A367" i="2" s="1"/>
  <c r="C367" i="2" l="1"/>
  <c r="B367" i="2"/>
  <c r="E367" i="2"/>
  <c r="D367" i="2" s="1"/>
  <c r="F367" i="2" l="1"/>
  <c r="G367" i="2" s="1"/>
  <c r="H367" i="2" s="1"/>
  <c r="I367" i="2"/>
  <c r="A368" i="2" s="1"/>
  <c r="H368" i="2" l="1"/>
  <c r="G368" i="2"/>
  <c r="E368" i="2"/>
  <c r="I368" i="2"/>
  <c r="A369" i="2" s="1"/>
  <c r="F368" i="2"/>
  <c r="D368" i="2"/>
  <c r="C368" i="2"/>
  <c r="B368" i="2"/>
  <c r="B369" i="2" l="1"/>
  <c r="I369" i="2"/>
  <c r="A370" i="2" s="1"/>
  <c r="H369" i="2"/>
  <c r="C369" i="2"/>
  <c r="G369" i="2"/>
  <c r="F369" i="2"/>
  <c r="D369" i="2"/>
  <c r="E369" i="2"/>
  <c r="H370" i="2" l="1"/>
  <c r="C370" i="2"/>
  <c r="B370" i="2"/>
  <c r="D370" i="2"/>
  <c r="I370" i="2"/>
  <c r="A371" i="2" s="1"/>
  <c r="G370" i="2"/>
  <c r="F370" i="2"/>
  <c r="E370" i="2"/>
  <c r="D371" i="2" l="1"/>
  <c r="B371" i="2"/>
  <c r="G371" i="2"/>
  <c r="I371" i="2"/>
  <c r="A372" i="2" s="1"/>
  <c r="H371" i="2"/>
  <c r="E371" i="2"/>
  <c r="C371" i="2"/>
  <c r="F371" i="2"/>
  <c r="F372" i="2" l="1"/>
  <c r="E372" i="2"/>
  <c r="I372" i="2"/>
  <c r="A373" i="2" s="1"/>
  <c r="B372" i="2"/>
  <c r="D372" i="2"/>
  <c r="C372" i="2"/>
  <c r="G372" i="2"/>
  <c r="H372" i="2"/>
  <c r="F373" i="2" l="1"/>
  <c r="E373" i="2"/>
  <c r="D373" i="2"/>
  <c r="B373" i="2"/>
  <c r="G373" i="2"/>
  <c r="C373" i="2"/>
  <c r="I373" i="2"/>
  <c r="A374" i="2" s="1"/>
  <c r="H373" i="2"/>
  <c r="I374" i="2" l="1"/>
  <c r="A375" i="2" s="1"/>
  <c r="H374" i="2"/>
  <c r="G374" i="2"/>
  <c r="F374" i="2"/>
  <c r="E374" i="2"/>
  <c r="D374" i="2"/>
  <c r="B374" i="2"/>
  <c r="C374" i="2"/>
  <c r="H375" i="2" l="1"/>
  <c r="I375" i="2"/>
  <c r="A376" i="2" s="1"/>
  <c r="G375" i="2"/>
  <c r="E375" i="2"/>
  <c r="C375" i="2"/>
  <c r="B375" i="2"/>
  <c r="F375" i="2"/>
  <c r="D375" i="2"/>
  <c r="F376" i="2" l="1"/>
  <c r="E376" i="2"/>
  <c r="D376" i="2"/>
  <c r="C376" i="2"/>
  <c r="H376" i="2"/>
  <c r="B376" i="2"/>
  <c r="G376" i="2"/>
  <c r="I376" i="2"/>
  <c r="A377" i="2" s="1"/>
  <c r="H377" i="2" l="1"/>
  <c r="C377" i="2"/>
  <c r="B377" i="2"/>
  <c r="G377" i="2"/>
  <c r="I377" i="2"/>
  <c r="A378" i="2" s="1"/>
  <c r="E377" i="2"/>
  <c r="F377" i="2"/>
  <c r="D377" i="2"/>
  <c r="C378" i="2" l="1"/>
  <c r="B378" i="2"/>
  <c r="F378" i="2"/>
  <c r="E378" i="2"/>
  <c r="I378" i="2"/>
  <c r="A379" i="2" s="1"/>
  <c r="H378" i="2"/>
  <c r="G378" i="2"/>
  <c r="D378" i="2"/>
  <c r="F379" i="2" l="1"/>
  <c r="E379" i="2"/>
  <c r="G379" i="2"/>
  <c r="D379" i="2"/>
  <c r="C379" i="2"/>
  <c r="B379" i="2"/>
  <c r="I379" i="2"/>
  <c r="A380" i="2" s="1"/>
  <c r="H379" i="2"/>
  <c r="C380" i="2" l="1"/>
  <c r="F380" i="2"/>
  <c r="E380" i="2"/>
  <c r="B380" i="2"/>
  <c r="I380" i="2"/>
  <c r="A381" i="2" s="1"/>
  <c r="H380" i="2"/>
  <c r="G380" i="2"/>
  <c r="D380" i="2"/>
  <c r="I381" i="2" l="1"/>
  <c r="A382" i="2" s="1"/>
  <c r="H381" i="2"/>
  <c r="E381" i="2"/>
  <c r="D381" i="2"/>
  <c r="G381" i="2"/>
  <c r="F381" i="2"/>
  <c r="B381" i="2"/>
  <c r="C381" i="2"/>
  <c r="E382" i="2" l="1"/>
  <c r="B382" i="2"/>
  <c r="I382" i="2"/>
  <c r="A383" i="2" s="1"/>
  <c r="G382" i="2"/>
  <c r="H382" i="2"/>
  <c r="F382" i="2"/>
  <c r="D382" i="2"/>
  <c r="C382" i="2"/>
  <c r="B383" i="2" l="1"/>
  <c r="I383" i="2"/>
  <c r="A384" i="2" s="1"/>
  <c r="H383" i="2"/>
  <c r="G383" i="2"/>
  <c r="F383" i="2"/>
  <c r="C383" i="2"/>
  <c r="E383" i="2"/>
  <c r="D383" i="2"/>
  <c r="G384" i="2" l="1"/>
  <c r="D384" i="2"/>
  <c r="E384" i="2"/>
  <c r="C384" i="2"/>
  <c r="I384" i="2"/>
  <c r="A385" i="2" s="1"/>
  <c r="H384" i="2"/>
  <c r="F384" i="2"/>
  <c r="B384" i="2"/>
  <c r="E385" i="2" l="1"/>
  <c r="D385" i="2"/>
  <c r="B385" i="2"/>
  <c r="I385" i="2"/>
  <c r="A386" i="2" s="1"/>
  <c r="H385" i="2"/>
  <c r="G385" i="2"/>
  <c r="F385" i="2"/>
  <c r="C385" i="2"/>
  <c r="I386" i="2" l="1"/>
  <c r="A387" i="2" s="1"/>
  <c r="F386" i="2"/>
  <c r="H386" i="2"/>
  <c r="B386" i="2"/>
  <c r="C386" i="2"/>
  <c r="G386" i="2"/>
  <c r="E386" i="2"/>
  <c r="D386" i="2"/>
  <c r="I387" i="2" l="1"/>
  <c r="A388" i="2" s="1"/>
  <c r="H387" i="2"/>
  <c r="G387" i="2"/>
  <c r="F387" i="2"/>
  <c r="C387" i="2"/>
  <c r="E387" i="2"/>
  <c r="B387" i="2"/>
  <c r="D387" i="2"/>
  <c r="H388" i="2" l="1"/>
  <c r="D388" i="2"/>
  <c r="C388" i="2"/>
  <c r="I388" i="2"/>
  <c r="A389" i="2" s="1"/>
  <c r="G388" i="2"/>
  <c r="F388" i="2"/>
  <c r="E388" i="2"/>
  <c r="B388" i="2"/>
  <c r="B389" i="2" l="1"/>
  <c r="E389" i="2"/>
  <c r="D389" i="2"/>
  <c r="G389" i="2"/>
  <c r="F389" i="2"/>
  <c r="C389" i="2"/>
  <c r="I389" i="2"/>
  <c r="A390" i="2" s="1"/>
  <c r="H389" i="2"/>
  <c r="D390" i="2" l="1"/>
  <c r="C390" i="2"/>
  <c r="B390" i="2"/>
  <c r="F390" i="2"/>
  <c r="E390" i="2"/>
  <c r="I390" i="2"/>
  <c r="A391" i="2" s="1"/>
  <c r="H390" i="2"/>
  <c r="G390" i="2"/>
  <c r="D391" i="2" l="1"/>
  <c r="I391" i="2"/>
  <c r="A392" i="2" s="1"/>
  <c r="H391" i="2"/>
  <c r="G391" i="2"/>
  <c r="F391" i="2"/>
  <c r="E391" i="2"/>
  <c r="B391" i="2"/>
  <c r="C391" i="2"/>
  <c r="H392" i="2" l="1"/>
  <c r="G392" i="2"/>
  <c r="F392" i="2"/>
  <c r="E392" i="2"/>
  <c r="I392" i="2"/>
  <c r="A393" i="2" s="1"/>
  <c r="B392" i="2"/>
  <c r="C392" i="2"/>
  <c r="D392" i="2"/>
  <c r="F393" i="2" l="1"/>
  <c r="D393" i="2"/>
  <c r="C393" i="2"/>
  <c r="E393" i="2"/>
  <c r="B393" i="2"/>
  <c r="I393" i="2"/>
  <c r="A394" i="2" s="1"/>
  <c r="H393" i="2"/>
  <c r="G393" i="2"/>
  <c r="E394" i="2" l="1"/>
  <c r="D394" i="2"/>
  <c r="C394" i="2"/>
  <c r="B394" i="2"/>
  <c r="H394" i="2"/>
  <c r="I394" i="2"/>
  <c r="A395" i="2" s="1"/>
  <c r="F394" i="2"/>
  <c r="G394" i="2"/>
  <c r="H395" i="2" l="1"/>
  <c r="F395" i="2"/>
  <c r="E395" i="2"/>
  <c r="D395" i="2"/>
  <c r="C395" i="2"/>
  <c r="B395" i="2"/>
  <c r="I395" i="2"/>
  <c r="A396" i="2" s="1"/>
  <c r="G395" i="2"/>
  <c r="I396" i="2" l="1"/>
  <c r="A397" i="2" s="1"/>
  <c r="H396" i="2"/>
  <c r="G396" i="2"/>
  <c r="F396" i="2"/>
  <c r="E396" i="2"/>
  <c r="D396" i="2"/>
  <c r="C396" i="2"/>
  <c r="B396" i="2"/>
  <c r="H397" i="2" l="1"/>
  <c r="G397" i="2"/>
  <c r="I397" i="2"/>
  <c r="A398" i="2" s="1"/>
  <c r="F397" i="2"/>
  <c r="E397" i="2"/>
  <c r="C397" i="2"/>
  <c r="B397" i="2"/>
  <c r="D397" i="2"/>
  <c r="C398" i="2" l="1"/>
  <c r="B398" i="2"/>
  <c r="I398" i="2"/>
  <c r="A399" i="2" s="1"/>
  <c r="H398" i="2"/>
  <c r="G398" i="2"/>
  <c r="F398" i="2"/>
  <c r="D398" i="2"/>
  <c r="E398" i="2"/>
  <c r="I399" i="2" l="1"/>
  <c r="A400" i="2" s="1"/>
  <c r="F399" i="2"/>
  <c r="E399" i="2"/>
  <c r="B399" i="2"/>
  <c r="D399" i="2"/>
  <c r="C399" i="2"/>
  <c r="H399" i="2"/>
  <c r="G399" i="2"/>
  <c r="C400" i="2" l="1"/>
  <c r="H400" i="2"/>
  <c r="G400" i="2"/>
  <c r="F400" i="2"/>
  <c r="E400" i="2"/>
  <c r="I400" i="2"/>
  <c r="A401" i="2" s="1"/>
  <c r="D400" i="2"/>
  <c r="B400" i="2"/>
  <c r="E401" i="2" l="1"/>
  <c r="C401" i="2"/>
  <c r="B401" i="2"/>
  <c r="I401" i="2"/>
  <c r="A402" i="2" s="1"/>
  <c r="H401" i="2"/>
  <c r="G401" i="2"/>
  <c r="F401" i="2"/>
  <c r="D401" i="2"/>
  <c r="E402" i="2" l="1"/>
  <c r="D402" i="2"/>
  <c r="C402" i="2"/>
  <c r="B402" i="2"/>
  <c r="G402" i="2"/>
  <c r="F402" i="2"/>
  <c r="I402" i="2"/>
  <c r="A403" i="2" s="1"/>
  <c r="H402" i="2"/>
  <c r="H403" i="2" l="1"/>
  <c r="G403" i="2"/>
  <c r="F403" i="2"/>
  <c r="E403" i="2"/>
  <c r="D403" i="2"/>
  <c r="C403" i="2"/>
  <c r="B403" i="2"/>
  <c r="I403" i="2"/>
  <c r="A404" i="2" s="1"/>
  <c r="G404" i="2" l="1"/>
  <c r="F404" i="2"/>
  <c r="E404" i="2"/>
  <c r="D404" i="2"/>
  <c r="I404" i="2"/>
  <c r="A405" i="2" s="1"/>
  <c r="H404" i="2"/>
  <c r="C404" i="2"/>
  <c r="B404" i="2"/>
  <c r="I405" i="2" l="1"/>
  <c r="A406" i="2" s="1"/>
  <c r="F405" i="2"/>
  <c r="E405" i="2"/>
  <c r="B405" i="2"/>
  <c r="H405" i="2"/>
  <c r="G405" i="2"/>
  <c r="D405" i="2"/>
  <c r="C405" i="2"/>
  <c r="I406" i="2" l="1"/>
  <c r="A407" i="2" s="1"/>
  <c r="H406" i="2"/>
  <c r="G406" i="2"/>
  <c r="F406" i="2"/>
  <c r="E406" i="2"/>
  <c r="D406" i="2"/>
  <c r="C406" i="2"/>
  <c r="B406" i="2"/>
  <c r="B407" i="2" l="1"/>
  <c r="H407" i="2"/>
  <c r="G407" i="2"/>
  <c r="F407" i="2"/>
  <c r="I407" i="2"/>
  <c r="A408" i="2" s="1"/>
  <c r="D407" i="2"/>
  <c r="C407" i="2"/>
  <c r="E407" i="2"/>
  <c r="I408" i="2" l="1"/>
  <c r="A409" i="2" s="1"/>
  <c r="H408" i="2"/>
  <c r="C408" i="2"/>
  <c r="B408" i="2"/>
  <c r="G408" i="2"/>
  <c r="F408" i="2"/>
  <c r="E408" i="2"/>
  <c r="D408" i="2"/>
  <c r="B409" i="2" l="1"/>
  <c r="I409" i="2"/>
  <c r="A410" i="2" s="1"/>
  <c r="H409" i="2"/>
  <c r="G409" i="2"/>
  <c r="F409" i="2"/>
  <c r="E409" i="2"/>
  <c r="D409" i="2"/>
  <c r="C409" i="2"/>
  <c r="E410" i="2" l="1"/>
  <c r="D410" i="2"/>
  <c r="I410" i="2"/>
  <c r="A411" i="2" s="1"/>
  <c r="C410" i="2"/>
  <c r="H410" i="2"/>
  <c r="B410" i="2"/>
  <c r="G410" i="2"/>
  <c r="F410" i="2"/>
  <c r="D411" i="2" l="1"/>
  <c r="C411" i="2"/>
  <c r="B411" i="2"/>
  <c r="I411" i="2"/>
  <c r="A412" i="2" s="1"/>
  <c r="H411" i="2"/>
  <c r="G411" i="2"/>
  <c r="F411" i="2"/>
  <c r="E411" i="2"/>
  <c r="G412" i="2" l="1"/>
  <c r="F412" i="2"/>
  <c r="I412" i="2"/>
  <c r="A413" i="2" s="1"/>
  <c r="H412" i="2"/>
  <c r="C412" i="2"/>
  <c r="B412" i="2"/>
  <c r="D412" i="2"/>
  <c r="E412" i="2"/>
  <c r="F413" i="2" l="1"/>
  <c r="E413" i="2"/>
  <c r="D413" i="2"/>
  <c r="C413" i="2"/>
  <c r="B413" i="2"/>
  <c r="I413" i="2"/>
  <c r="A414" i="2" s="1"/>
  <c r="H413" i="2"/>
  <c r="G413" i="2"/>
  <c r="I414" i="2" l="1"/>
  <c r="A415" i="2" s="1"/>
  <c r="H414" i="2"/>
  <c r="C414" i="2"/>
  <c r="B414" i="2"/>
  <c r="G414" i="2"/>
  <c r="E414" i="2"/>
  <c r="F414" i="2"/>
  <c r="D414" i="2"/>
  <c r="H415" i="2" l="1"/>
  <c r="G415" i="2"/>
  <c r="F415" i="2"/>
  <c r="E415" i="2"/>
  <c r="B415" i="2"/>
  <c r="C415" i="2"/>
  <c r="I415" i="2"/>
  <c r="A416" i="2" s="1"/>
  <c r="D415" i="2"/>
  <c r="E416" i="2" l="1"/>
  <c r="D416" i="2"/>
  <c r="C416" i="2"/>
  <c r="B416" i="2"/>
  <c r="I416" i="2"/>
  <c r="A417" i="2" s="1"/>
  <c r="H416" i="2"/>
  <c r="F416" i="2"/>
  <c r="G416" i="2"/>
  <c r="I417" i="2" l="1"/>
  <c r="A418" i="2" s="1"/>
  <c r="H417" i="2"/>
  <c r="G417" i="2"/>
  <c r="B417" i="2"/>
  <c r="F417" i="2"/>
  <c r="E417" i="2"/>
  <c r="D417" i="2"/>
  <c r="C417" i="2"/>
  <c r="E418" i="2" l="1"/>
  <c r="D418" i="2"/>
  <c r="G418" i="2"/>
  <c r="F418" i="2"/>
  <c r="C418" i="2"/>
  <c r="B418" i="2"/>
  <c r="I418" i="2"/>
  <c r="A419" i="2" s="1"/>
  <c r="H418" i="2"/>
  <c r="F419" i="2" l="1"/>
  <c r="D419" i="2"/>
  <c r="E419" i="2"/>
  <c r="C419" i="2"/>
  <c r="H419" i="2"/>
  <c r="G419" i="2"/>
  <c r="B419" i="2"/>
  <c r="I419" i="2"/>
  <c r="A420" i="2" s="1"/>
  <c r="C420" i="2" l="1"/>
  <c r="G420" i="2"/>
  <c r="F420" i="2"/>
  <c r="E420" i="2"/>
  <c r="D420" i="2"/>
  <c r="B420" i="2"/>
  <c r="I420" i="2"/>
  <c r="A421" i="2" s="1"/>
  <c r="H420" i="2"/>
  <c r="H421" i="2" l="1"/>
  <c r="F421" i="2"/>
  <c r="I421" i="2"/>
  <c r="A422" i="2" s="1"/>
  <c r="G421" i="2"/>
  <c r="E421" i="2"/>
  <c r="D421" i="2"/>
  <c r="C421" i="2"/>
  <c r="B421" i="2"/>
  <c r="E422" i="2" l="1"/>
  <c r="C422" i="2"/>
  <c r="D422" i="2"/>
  <c r="B422" i="2"/>
  <c r="I422" i="2"/>
  <c r="A423" i="2" s="1"/>
  <c r="H422" i="2"/>
  <c r="F422" i="2"/>
  <c r="G422" i="2"/>
  <c r="H423" i="2" l="1"/>
  <c r="D423" i="2"/>
  <c r="C423" i="2"/>
  <c r="B423" i="2"/>
  <c r="I423" i="2"/>
  <c r="A424" i="2" s="1"/>
  <c r="G423" i="2"/>
  <c r="F423" i="2"/>
  <c r="E423" i="2"/>
  <c r="G424" i="2" l="1"/>
  <c r="E424" i="2"/>
  <c r="F424" i="2"/>
  <c r="D424" i="2"/>
  <c r="C424" i="2"/>
  <c r="B424" i="2"/>
  <c r="H424" i="2"/>
  <c r="I424" i="2"/>
  <c r="A425" i="2" s="1"/>
  <c r="I425" i="2" l="1"/>
  <c r="A426" i="2" s="1"/>
  <c r="H425" i="2"/>
  <c r="G425" i="2"/>
  <c r="B425" i="2"/>
  <c r="F425" i="2"/>
  <c r="E425" i="2"/>
  <c r="D425" i="2"/>
  <c r="C425" i="2"/>
  <c r="I426" i="2" l="1"/>
  <c r="A427" i="2" s="1"/>
  <c r="G426" i="2"/>
  <c r="C426" i="2"/>
  <c r="B426" i="2"/>
  <c r="E426" i="2"/>
  <c r="D426" i="2"/>
  <c r="H426" i="2"/>
  <c r="F426" i="2"/>
  <c r="H427" i="2" l="1"/>
  <c r="G427" i="2"/>
  <c r="F427" i="2"/>
  <c r="E427" i="2"/>
  <c r="D427" i="2"/>
  <c r="C427" i="2"/>
  <c r="I427" i="2"/>
  <c r="A428" i="2" s="1"/>
  <c r="B427" i="2"/>
  <c r="I428" i="2" l="1"/>
  <c r="A429" i="2" s="1"/>
  <c r="E428" i="2"/>
  <c r="C428" i="2"/>
  <c r="H428" i="2"/>
  <c r="G428" i="2"/>
  <c r="F428" i="2"/>
  <c r="D428" i="2"/>
  <c r="B428" i="2"/>
  <c r="B429" i="2" l="1"/>
  <c r="I429" i="2"/>
  <c r="A430" i="2" s="1"/>
  <c r="H429" i="2"/>
  <c r="G429" i="2"/>
  <c r="F429" i="2"/>
  <c r="E429" i="2"/>
  <c r="D429" i="2"/>
  <c r="C429" i="2"/>
  <c r="G430" i="2" l="1"/>
  <c r="E430" i="2"/>
  <c r="F430" i="2"/>
  <c r="D430" i="2"/>
  <c r="C430" i="2"/>
  <c r="B430" i="2"/>
  <c r="H430" i="2"/>
  <c r="I430" i="2"/>
  <c r="A431" i="2" s="1"/>
  <c r="D431" i="2" l="1"/>
  <c r="B431" i="2"/>
  <c r="H431" i="2"/>
  <c r="G431" i="2"/>
  <c r="F431" i="2"/>
  <c r="E431" i="2"/>
  <c r="I431" i="2"/>
  <c r="A432" i="2" s="1"/>
  <c r="C431" i="2"/>
  <c r="I432" i="2" l="1"/>
  <c r="A433" i="2" s="1"/>
  <c r="G432" i="2"/>
  <c r="H432" i="2"/>
  <c r="C432" i="2"/>
  <c r="F432" i="2"/>
  <c r="B432" i="2"/>
  <c r="E432" i="2"/>
  <c r="D432" i="2"/>
  <c r="F433" i="2" l="1"/>
  <c r="D433" i="2"/>
  <c r="E433" i="2"/>
  <c r="C433" i="2"/>
  <c r="I433" i="2"/>
  <c r="A434" i="2" s="1"/>
  <c r="B433" i="2"/>
  <c r="H433" i="2"/>
  <c r="G433" i="2"/>
  <c r="I434" i="2" l="1"/>
  <c r="A435" i="2" s="1"/>
  <c r="E434" i="2"/>
  <c r="D434" i="2"/>
  <c r="C434" i="2"/>
  <c r="B434" i="2"/>
  <c r="H434" i="2"/>
  <c r="G434" i="2"/>
  <c r="F434" i="2"/>
  <c r="H435" i="2" l="1"/>
  <c r="F435" i="2"/>
  <c r="B435" i="2"/>
  <c r="G435" i="2"/>
  <c r="E435" i="2"/>
  <c r="D435" i="2"/>
  <c r="C435" i="2"/>
  <c r="I435" i="2"/>
  <c r="A436" i="2" s="1"/>
  <c r="I436" i="2" l="1"/>
  <c r="A437" i="2" s="1"/>
  <c r="H436" i="2"/>
  <c r="C436" i="2"/>
  <c r="B436" i="2"/>
  <c r="G436" i="2"/>
  <c r="F436" i="2"/>
  <c r="E436" i="2"/>
  <c r="D436" i="2"/>
  <c r="H437" i="2" l="1"/>
  <c r="D437" i="2"/>
  <c r="B437" i="2"/>
  <c r="C437" i="2"/>
  <c r="F437" i="2"/>
  <c r="E437" i="2"/>
  <c r="I437" i="2"/>
  <c r="A438" i="2" s="1"/>
  <c r="G437" i="2"/>
  <c r="I438" i="2" l="1"/>
  <c r="A439" i="2" s="1"/>
  <c r="H438" i="2"/>
  <c r="C438" i="2"/>
  <c r="B438" i="2"/>
  <c r="G438" i="2"/>
  <c r="F438" i="2"/>
  <c r="E438" i="2"/>
  <c r="D438" i="2"/>
  <c r="F439" i="2" l="1"/>
  <c r="D439" i="2"/>
  <c r="I439" i="2"/>
  <c r="A440" i="2" s="1"/>
  <c r="H439" i="2"/>
  <c r="G439" i="2"/>
  <c r="E439" i="2"/>
  <c r="C439" i="2"/>
  <c r="B439" i="2"/>
  <c r="C440" i="2" l="1"/>
  <c r="B440" i="2"/>
  <c r="I440" i="2"/>
  <c r="A441" i="2" s="1"/>
  <c r="H440" i="2"/>
  <c r="E440" i="2"/>
  <c r="G440" i="2"/>
  <c r="F440" i="2"/>
  <c r="D440" i="2"/>
  <c r="H441" i="2" l="1"/>
  <c r="F441" i="2"/>
  <c r="G441" i="2"/>
  <c r="E441" i="2"/>
  <c r="I441" i="2"/>
  <c r="A442" i="2" s="1"/>
  <c r="B441" i="2"/>
  <c r="D441" i="2"/>
  <c r="C441" i="2"/>
  <c r="E442" i="2" l="1"/>
  <c r="C442" i="2"/>
  <c r="I442" i="2"/>
  <c r="A443" i="2" s="1"/>
  <c r="H442" i="2"/>
  <c r="G442" i="2"/>
  <c r="F442" i="2"/>
  <c r="D442" i="2"/>
  <c r="B442" i="2"/>
  <c r="H443" i="2" l="1"/>
  <c r="F443" i="2"/>
  <c r="E443" i="2"/>
  <c r="D443" i="2"/>
  <c r="C443" i="2"/>
  <c r="B443" i="2"/>
  <c r="I443" i="2"/>
  <c r="A444" i="2" s="1"/>
  <c r="G443" i="2"/>
  <c r="G444" i="2" l="1"/>
  <c r="E444" i="2"/>
  <c r="F444" i="2"/>
  <c r="D444" i="2"/>
  <c r="I444" i="2"/>
  <c r="A445" i="2" s="1"/>
  <c r="H444" i="2"/>
  <c r="B444" i="2"/>
  <c r="C444" i="2"/>
  <c r="F445" i="2" l="1"/>
  <c r="E445" i="2"/>
  <c r="D445" i="2"/>
  <c r="C445" i="2"/>
  <c r="I445" i="2"/>
  <c r="A446" i="2" s="1"/>
  <c r="H445" i="2"/>
  <c r="G445" i="2"/>
  <c r="B445" i="2"/>
  <c r="I446" i="2" l="1"/>
  <c r="A447" i="2" s="1"/>
  <c r="G446" i="2"/>
  <c r="C446" i="2"/>
  <c r="B446" i="2"/>
  <c r="H446" i="2"/>
  <c r="F446" i="2"/>
  <c r="E446" i="2"/>
  <c r="D446" i="2"/>
  <c r="I447" i="2" l="1"/>
  <c r="A448" i="2" s="1"/>
  <c r="D447" i="2"/>
  <c r="C447" i="2"/>
  <c r="F447" i="2"/>
  <c r="E447" i="2"/>
  <c r="B447" i="2"/>
  <c r="H447" i="2"/>
  <c r="G447" i="2"/>
  <c r="I448" i="2" l="1"/>
  <c r="A449" i="2" s="1"/>
  <c r="E448" i="2"/>
  <c r="C448" i="2"/>
  <c r="D448" i="2"/>
  <c r="B448" i="2"/>
  <c r="G448" i="2"/>
  <c r="H448" i="2"/>
  <c r="F448" i="2"/>
  <c r="B449" i="2" l="1"/>
  <c r="I449" i="2"/>
  <c r="A450" i="2" s="1"/>
  <c r="H449" i="2"/>
  <c r="G449" i="2"/>
  <c r="F449" i="2"/>
  <c r="E449" i="2"/>
  <c r="D449" i="2"/>
  <c r="C449" i="2"/>
  <c r="G450" i="2" l="1"/>
  <c r="E450" i="2"/>
  <c r="I450" i="2"/>
  <c r="A451" i="2" s="1"/>
  <c r="H450" i="2"/>
  <c r="C450" i="2"/>
  <c r="B450" i="2"/>
  <c r="F450" i="2"/>
  <c r="D450" i="2"/>
  <c r="D451" i="2" l="1"/>
  <c r="B451" i="2"/>
  <c r="C451" i="2"/>
  <c r="H451" i="2"/>
  <c r="G451" i="2"/>
  <c r="F451" i="2"/>
  <c r="E451" i="2"/>
  <c r="I451" i="2"/>
  <c r="A452" i="2" s="1"/>
  <c r="I452" i="2" l="1"/>
  <c r="A453" i="2" s="1"/>
  <c r="G452" i="2"/>
  <c r="H452" i="2"/>
  <c r="F452" i="2"/>
  <c r="E452" i="2"/>
  <c r="D452" i="2"/>
  <c r="C452" i="2"/>
  <c r="B452" i="2"/>
  <c r="F453" i="2" l="1"/>
  <c r="D453" i="2"/>
  <c r="I453" i="2"/>
  <c r="A454" i="2" s="1"/>
  <c r="H453" i="2"/>
  <c r="G453" i="2"/>
  <c r="E453" i="2"/>
  <c r="C453" i="2"/>
  <c r="B453" i="2"/>
  <c r="I454" i="2" l="1"/>
  <c r="A455" i="2" s="1"/>
  <c r="H454" i="2"/>
  <c r="C454" i="2"/>
  <c r="B454" i="2"/>
  <c r="F454" i="2"/>
  <c r="D454" i="2"/>
  <c r="G454" i="2"/>
  <c r="E454" i="2"/>
  <c r="H455" i="2" l="1"/>
  <c r="F455" i="2"/>
  <c r="B455" i="2"/>
  <c r="G455" i="2"/>
  <c r="E455" i="2"/>
  <c r="D455" i="2"/>
  <c r="C455" i="2"/>
  <c r="I455" i="2"/>
  <c r="A456" i="2" s="1"/>
  <c r="G456" i="2" l="1"/>
  <c r="F456" i="2"/>
  <c r="E456" i="2"/>
  <c r="D456" i="2"/>
  <c r="C456" i="2"/>
  <c r="B456" i="2"/>
  <c r="I456" i="2"/>
  <c r="A457" i="2" s="1"/>
  <c r="H456" i="2"/>
  <c r="H457" i="2" l="1"/>
  <c r="D457" i="2"/>
  <c r="B457" i="2"/>
  <c r="I457" i="2"/>
  <c r="A458" i="2" s="1"/>
  <c r="G457" i="2"/>
  <c r="F457" i="2"/>
  <c r="E457" i="2"/>
  <c r="C457" i="2"/>
  <c r="E458" i="2" l="1"/>
  <c r="D458" i="2"/>
  <c r="I458" i="2"/>
  <c r="A459" i="2" s="1"/>
  <c r="H458" i="2"/>
  <c r="C458" i="2"/>
  <c r="B458" i="2"/>
  <c r="G458" i="2"/>
  <c r="F458" i="2"/>
  <c r="F459" i="2" l="1"/>
  <c r="D459" i="2"/>
  <c r="E459" i="2"/>
  <c r="C459" i="2"/>
  <c r="B459" i="2"/>
  <c r="H459" i="2"/>
  <c r="G459" i="2"/>
  <c r="I459" i="2"/>
  <c r="A460" i="2" s="1"/>
  <c r="C460" i="2" l="1"/>
  <c r="B460" i="2"/>
  <c r="G460" i="2"/>
  <c r="E460" i="2"/>
  <c r="F460" i="2"/>
  <c r="I460" i="2"/>
  <c r="A461" i="2" s="1"/>
  <c r="H460" i="2"/>
  <c r="D460" i="2"/>
  <c r="H461" i="2" l="1"/>
  <c r="F461" i="2"/>
  <c r="I461" i="2"/>
  <c r="A462" i="2" s="1"/>
  <c r="B461" i="2"/>
  <c r="G461" i="2"/>
  <c r="E461" i="2"/>
  <c r="D461" i="2"/>
  <c r="C461" i="2"/>
  <c r="E462" i="2" l="1"/>
  <c r="C462" i="2"/>
  <c r="D462" i="2"/>
  <c r="B462" i="2"/>
  <c r="I462" i="2"/>
  <c r="A463" i="2" s="1"/>
  <c r="G462" i="2"/>
  <c r="H462" i="2"/>
  <c r="F462" i="2"/>
  <c r="H463" i="2" l="1"/>
  <c r="I463" i="2"/>
  <c r="A464" i="2" s="1"/>
  <c r="G463" i="2"/>
  <c r="D463" i="2"/>
  <c r="C463" i="2"/>
  <c r="B463" i="2"/>
  <c r="F463" i="2"/>
  <c r="E463" i="2"/>
  <c r="G464" i="2" l="1"/>
  <c r="E464" i="2"/>
  <c r="I464" i="2"/>
  <c r="A465" i="2" s="1"/>
  <c r="H464" i="2"/>
  <c r="C464" i="2"/>
  <c r="B464" i="2"/>
  <c r="F464" i="2"/>
  <c r="D464" i="2"/>
  <c r="B465" i="2" l="1"/>
  <c r="H465" i="2"/>
  <c r="G465" i="2"/>
  <c r="I465" i="2"/>
  <c r="A466" i="2" s="1"/>
  <c r="F465" i="2"/>
  <c r="C465" i="2"/>
  <c r="D465" i="2"/>
  <c r="E465" i="2"/>
  <c r="I466" i="2" l="1"/>
  <c r="A467" i="2" s="1"/>
  <c r="G466" i="2"/>
  <c r="C466" i="2"/>
  <c r="H466" i="2"/>
  <c r="F466" i="2"/>
  <c r="E466" i="2"/>
  <c r="D466" i="2"/>
  <c r="B466" i="2"/>
  <c r="H467" i="2" l="1"/>
  <c r="G467" i="2"/>
  <c r="F467" i="2"/>
  <c r="E467" i="2"/>
  <c r="D467" i="2"/>
  <c r="C467" i="2"/>
  <c r="B467" i="2"/>
  <c r="I467" i="2"/>
  <c r="A468" i="2" s="1"/>
  <c r="I468" i="2" l="1"/>
  <c r="A469" i="2" s="1"/>
  <c r="E468" i="2"/>
  <c r="C468" i="2"/>
  <c r="H468" i="2"/>
  <c r="F468" i="2"/>
  <c r="D468" i="2"/>
  <c r="B468" i="2"/>
  <c r="G468" i="2"/>
  <c r="B469" i="2" l="1"/>
  <c r="F469" i="2"/>
  <c r="E469" i="2"/>
  <c r="H469" i="2"/>
  <c r="G469" i="2"/>
  <c r="D469" i="2"/>
  <c r="C469" i="2"/>
  <c r="I469" i="2"/>
  <c r="A470" i="2" s="1"/>
  <c r="G470" i="2" l="1"/>
  <c r="E470" i="2"/>
  <c r="F470" i="2"/>
  <c r="D470" i="2"/>
  <c r="C470" i="2"/>
  <c r="B470" i="2"/>
  <c r="I470" i="2"/>
  <c r="A471" i="2" s="1"/>
  <c r="H470" i="2"/>
  <c r="D471" i="2" l="1"/>
  <c r="B471" i="2"/>
  <c r="F471" i="2"/>
  <c r="E471" i="2"/>
  <c r="C471" i="2"/>
  <c r="H471" i="2"/>
  <c r="G471" i="2"/>
  <c r="I471" i="2"/>
  <c r="A472" i="2" s="1"/>
  <c r="I472" i="2" l="1"/>
  <c r="A473" i="2" s="1"/>
  <c r="G472" i="2"/>
  <c r="C472" i="2"/>
  <c r="B472" i="2"/>
  <c r="H472" i="2"/>
  <c r="F472" i="2"/>
  <c r="E472" i="2"/>
  <c r="D472" i="2"/>
  <c r="F473" i="2" l="1"/>
  <c r="D473" i="2"/>
  <c r="E473" i="2"/>
  <c r="C473" i="2"/>
  <c r="B473" i="2"/>
  <c r="I473" i="2"/>
  <c r="A474" i="2" s="1"/>
  <c r="H473" i="2"/>
  <c r="G473" i="2"/>
  <c r="I474" i="2" l="1"/>
  <c r="A475" i="2" s="1"/>
  <c r="H474" i="2"/>
  <c r="G474" i="2"/>
  <c r="F474" i="2"/>
  <c r="E474" i="2"/>
  <c r="D474" i="2"/>
  <c r="C474" i="2"/>
  <c r="B474" i="2"/>
  <c r="H475" i="2" l="1"/>
  <c r="F475" i="2"/>
  <c r="B475" i="2"/>
  <c r="I475" i="2"/>
  <c r="A476" i="2" s="1"/>
  <c r="D475" i="2"/>
  <c r="C475" i="2"/>
  <c r="G475" i="2"/>
  <c r="E475" i="2"/>
  <c r="C476" i="2" l="1"/>
  <c r="B476" i="2"/>
  <c r="E476" i="2"/>
  <c r="D476" i="2"/>
  <c r="I476" i="2"/>
  <c r="A477" i="2" s="1"/>
  <c r="H476" i="2"/>
  <c r="G476" i="2"/>
  <c r="F476" i="2"/>
  <c r="H477" i="2" l="1"/>
  <c r="D477" i="2"/>
  <c r="B477" i="2"/>
  <c r="I477" i="2"/>
  <c r="A478" i="2" s="1"/>
  <c r="G477" i="2"/>
  <c r="F477" i="2"/>
  <c r="E477" i="2"/>
  <c r="C477" i="2"/>
  <c r="I478" i="2" l="1"/>
  <c r="A479" i="2" s="1"/>
  <c r="H478" i="2"/>
  <c r="G478" i="2"/>
  <c r="F478" i="2"/>
  <c r="E478" i="2"/>
  <c r="D478" i="2"/>
  <c r="C478" i="2"/>
  <c r="B478" i="2"/>
  <c r="F479" i="2" l="1"/>
  <c r="D479" i="2"/>
  <c r="E479" i="2"/>
  <c r="C479" i="2"/>
  <c r="B479" i="2"/>
  <c r="H479" i="2"/>
  <c r="G479" i="2"/>
  <c r="I479" i="2"/>
  <c r="A480" i="2" s="1"/>
  <c r="C480" i="2" l="1"/>
  <c r="G480" i="2"/>
  <c r="F480" i="2"/>
  <c r="I480" i="2"/>
  <c r="A481" i="2" s="1"/>
  <c r="H480" i="2"/>
  <c r="E480" i="2"/>
  <c r="D480" i="2"/>
  <c r="B480" i="2"/>
  <c r="H481" i="2" l="1"/>
  <c r="F481" i="2"/>
  <c r="G481" i="2"/>
  <c r="E481" i="2"/>
  <c r="D481" i="2"/>
  <c r="C481" i="2"/>
  <c r="I481" i="2"/>
  <c r="A482" i="2" s="1"/>
  <c r="B481" i="2"/>
  <c r="E482" i="2" l="1"/>
  <c r="C482" i="2"/>
  <c r="I482" i="2"/>
  <c r="A483" i="2" s="1"/>
  <c r="H482" i="2"/>
  <c r="G482" i="2"/>
  <c r="F482" i="2"/>
  <c r="D482" i="2"/>
  <c r="B482" i="2"/>
  <c r="H483" i="2" l="1"/>
  <c r="D483" i="2"/>
  <c r="C483" i="2"/>
  <c r="B483" i="2"/>
  <c r="F483" i="2"/>
  <c r="E483" i="2"/>
  <c r="I483" i="2"/>
  <c r="A484" i="2" s="1"/>
  <c r="G483" i="2"/>
  <c r="G484" i="2" l="1"/>
  <c r="E484" i="2"/>
  <c r="F484" i="2"/>
  <c r="D484" i="2"/>
  <c r="C484" i="2"/>
  <c r="B484" i="2"/>
  <c r="I484" i="2"/>
  <c r="A485" i="2" s="1"/>
  <c r="H484" i="2"/>
  <c r="I485" i="2" l="1"/>
  <c r="A486" i="2" s="1"/>
  <c r="F485" i="2"/>
  <c r="E485" i="2"/>
  <c r="H485" i="2"/>
  <c r="G485" i="2"/>
  <c r="D485" i="2"/>
  <c r="C485" i="2"/>
  <c r="B485" i="2"/>
  <c r="I486" i="2" l="1"/>
  <c r="A487" i="2" s="1"/>
  <c r="G486" i="2"/>
  <c r="C486" i="2"/>
  <c r="B486" i="2"/>
  <c r="H486" i="2"/>
  <c r="F486" i="2"/>
  <c r="E486" i="2"/>
  <c r="D486" i="2"/>
  <c r="D487" i="2" l="1"/>
  <c r="C487" i="2"/>
  <c r="B487" i="2"/>
  <c r="F487" i="2"/>
  <c r="E487" i="2"/>
  <c r="I487" i="2"/>
  <c r="A488" i="2" s="1"/>
  <c r="H487" i="2"/>
  <c r="G487" i="2"/>
  <c r="I488" i="2" l="1"/>
  <c r="A489" i="2" s="1"/>
  <c r="E488" i="2"/>
  <c r="C488" i="2"/>
  <c r="H488" i="2"/>
  <c r="D488" i="2"/>
  <c r="G488" i="2"/>
  <c r="F488" i="2"/>
  <c r="B488" i="2"/>
  <c r="B489" i="2" l="1"/>
  <c r="I489" i="2"/>
  <c r="A490" i="2" s="1"/>
  <c r="H489" i="2"/>
  <c r="G489" i="2"/>
  <c r="F489" i="2"/>
  <c r="E489" i="2"/>
  <c r="D489" i="2"/>
  <c r="C489" i="2"/>
  <c r="G490" i="2" l="1"/>
  <c r="E490" i="2"/>
  <c r="I490" i="2"/>
  <c r="A491" i="2" s="1"/>
  <c r="H490" i="2"/>
  <c r="C490" i="2"/>
  <c r="B490" i="2"/>
  <c r="F490" i="2"/>
  <c r="D490" i="2"/>
  <c r="D491" i="2" l="1"/>
  <c r="B491" i="2"/>
  <c r="H491" i="2"/>
  <c r="G491" i="2"/>
  <c r="C491" i="2"/>
  <c r="I491" i="2"/>
  <c r="A492" i="2" s="1"/>
  <c r="F491" i="2"/>
  <c r="E491" i="2"/>
  <c r="I492" i="2" l="1"/>
  <c r="A493" i="2" s="1"/>
  <c r="G492" i="2"/>
  <c r="H492" i="2"/>
  <c r="F492" i="2"/>
  <c r="E492" i="2"/>
  <c r="D492" i="2"/>
  <c r="C492" i="2"/>
  <c r="B492" i="2"/>
  <c r="F493" i="2" l="1"/>
  <c r="D493" i="2"/>
  <c r="H493" i="2"/>
  <c r="G493" i="2"/>
  <c r="I493" i="2"/>
  <c r="A494" i="2" s="1"/>
  <c r="B493" i="2"/>
  <c r="C493" i="2"/>
  <c r="E493" i="2"/>
  <c r="I494" i="2" l="1"/>
  <c r="A495" i="2" s="1"/>
  <c r="E494" i="2"/>
  <c r="D494" i="2"/>
  <c r="H494" i="2"/>
  <c r="G494" i="2"/>
  <c r="F494" i="2"/>
  <c r="C494" i="2"/>
  <c r="B494" i="2"/>
  <c r="H495" i="2" l="1"/>
  <c r="F495" i="2"/>
  <c r="B495" i="2"/>
  <c r="G495" i="2"/>
  <c r="E495" i="2"/>
  <c r="D495" i="2"/>
  <c r="C495" i="2"/>
  <c r="I495" i="2"/>
  <c r="A496" i="2" s="1"/>
  <c r="I496" i="2" l="1"/>
  <c r="A497" i="2" s="1"/>
  <c r="H496" i="2"/>
  <c r="C496" i="2"/>
  <c r="B496" i="2"/>
  <c r="E496" i="2"/>
  <c r="G496" i="2"/>
  <c r="F496" i="2"/>
  <c r="D496" i="2"/>
  <c r="H497" i="2" l="1"/>
  <c r="D497" i="2"/>
  <c r="B497" i="2"/>
  <c r="C497" i="2"/>
  <c r="F497" i="2"/>
  <c r="E497" i="2"/>
  <c r="I497" i="2"/>
  <c r="A498" i="2" s="1"/>
  <c r="G497" i="2"/>
  <c r="E498" i="2" l="1"/>
  <c r="D498" i="2"/>
  <c r="C498" i="2"/>
  <c r="B498" i="2"/>
  <c r="I498" i="2"/>
  <c r="A499" i="2" s="1"/>
  <c r="H498" i="2"/>
  <c r="G498" i="2"/>
  <c r="F498" i="2"/>
  <c r="F499" i="2" l="1"/>
  <c r="D499" i="2"/>
  <c r="I499" i="2"/>
  <c r="A500" i="2" s="1"/>
  <c r="B499" i="2"/>
  <c r="H499" i="2"/>
  <c r="G499" i="2"/>
  <c r="E499" i="2"/>
  <c r="C499" i="2"/>
  <c r="C500" i="2" l="1"/>
  <c r="I500" i="2"/>
  <c r="A501" i="2" s="1"/>
  <c r="H500" i="2"/>
  <c r="B500" i="2"/>
  <c r="E500" i="2"/>
  <c r="D500" i="2"/>
  <c r="G500" i="2"/>
  <c r="F500" i="2"/>
  <c r="H501" i="2" l="1"/>
  <c r="F501" i="2"/>
  <c r="B501" i="2"/>
  <c r="G501" i="2"/>
  <c r="E501" i="2"/>
  <c r="D501" i="2"/>
  <c r="C501" i="2"/>
  <c r="I501" i="2"/>
  <c r="A502" i="2" s="1"/>
  <c r="E502" i="2" l="1"/>
  <c r="C502" i="2"/>
  <c r="I502" i="2"/>
  <c r="A503" i="2" s="1"/>
  <c r="H502" i="2"/>
  <c r="G502" i="2"/>
  <c r="F502" i="2"/>
  <c r="D502" i="2"/>
  <c r="B502" i="2"/>
  <c r="H503" i="2" l="1"/>
  <c r="I503" i="2"/>
  <c r="A504" i="2" s="1"/>
  <c r="G503" i="2"/>
  <c r="F503" i="2"/>
  <c r="E503" i="2"/>
  <c r="B503" i="2"/>
  <c r="D503" i="2"/>
  <c r="C503" i="2"/>
  <c r="G504" i="2" l="1"/>
  <c r="E504" i="2"/>
  <c r="C504" i="2"/>
  <c r="B504" i="2"/>
  <c r="I504" i="2"/>
  <c r="A505" i="2" s="1"/>
  <c r="F504" i="2"/>
  <c r="D504" i="2"/>
  <c r="H504" i="2"/>
  <c r="F505" i="2" l="1"/>
  <c r="E505" i="2"/>
  <c r="D505" i="2"/>
  <c r="C505" i="2"/>
  <c r="I505" i="2"/>
  <c r="A506" i="2" s="1"/>
  <c r="H505" i="2"/>
  <c r="G505" i="2"/>
  <c r="B505" i="2"/>
  <c r="I506" i="2" l="1"/>
  <c r="A507" i="2" s="1"/>
  <c r="G506" i="2"/>
  <c r="C506" i="2"/>
  <c r="H506" i="2"/>
  <c r="F506" i="2"/>
  <c r="E506" i="2"/>
  <c r="D506" i="2"/>
  <c r="B506" i="2"/>
  <c r="D507" i="2" l="1"/>
  <c r="C507" i="2"/>
  <c r="B507" i="2"/>
  <c r="F507" i="2"/>
  <c r="E507" i="2"/>
  <c r="H507" i="2"/>
  <c r="G507" i="2"/>
  <c r="I507" i="2"/>
  <c r="A508" i="2" s="1"/>
  <c r="I508" i="2" l="1"/>
  <c r="A509" i="2" s="1"/>
  <c r="E508" i="2"/>
  <c r="C508" i="2"/>
  <c r="D508" i="2"/>
  <c r="B508" i="2"/>
  <c r="H508" i="2"/>
  <c r="G508" i="2"/>
  <c r="F508" i="2"/>
  <c r="B509" i="2" l="1"/>
  <c r="F509" i="2"/>
  <c r="E509" i="2"/>
  <c r="D509" i="2"/>
  <c r="C509" i="2"/>
  <c r="H509" i="2"/>
  <c r="G509" i="2"/>
  <c r="I509" i="2"/>
  <c r="A510" i="2" s="1"/>
  <c r="G510" i="2" l="1"/>
  <c r="E510" i="2"/>
  <c r="I510" i="2"/>
  <c r="A511" i="2" s="1"/>
  <c r="H510" i="2"/>
  <c r="F510" i="2"/>
  <c r="D510" i="2"/>
  <c r="C510" i="2"/>
  <c r="B510" i="2"/>
  <c r="D511" i="2" l="1"/>
  <c r="B511" i="2"/>
  <c r="I511" i="2"/>
  <c r="A512" i="2" s="1"/>
  <c r="C511" i="2"/>
  <c r="F511" i="2"/>
  <c r="E511" i="2"/>
  <c r="H511" i="2"/>
  <c r="G511" i="2"/>
  <c r="I512" i="2" l="1"/>
  <c r="A513" i="2" s="1"/>
  <c r="G512" i="2"/>
  <c r="C512" i="2"/>
  <c r="B512" i="2"/>
  <c r="H512" i="2"/>
  <c r="F512" i="2"/>
  <c r="E512" i="2"/>
  <c r="D512" i="2"/>
  <c r="F513" i="2" l="1"/>
  <c r="D513" i="2"/>
  <c r="I513" i="2"/>
  <c r="A514" i="2" s="1"/>
  <c r="E513" i="2"/>
  <c r="C513" i="2"/>
  <c r="H513" i="2"/>
  <c r="G513" i="2"/>
  <c r="B513" i="2"/>
  <c r="I514" i="2" l="1"/>
  <c r="A515" i="2" s="1"/>
  <c r="H514" i="2"/>
  <c r="G514" i="2"/>
  <c r="F514" i="2"/>
  <c r="E514" i="2"/>
  <c r="D514" i="2"/>
  <c r="C514" i="2"/>
  <c r="B514" i="2"/>
  <c r="H515" i="2" l="1"/>
  <c r="F515" i="2"/>
  <c r="B515" i="2"/>
  <c r="D515" i="2"/>
  <c r="C515" i="2"/>
  <c r="G515" i="2"/>
  <c r="E515" i="2"/>
  <c r="I515" i="2"/>
  <c r="A516" i="2" s="1"/>
  <c r="G516" i="2" l="1"/>
  <c r="F516" i="2"/>
  <c r="C516" i="2"/>
  <c r="B516" i="2"/>
  <c r="I516" i="2"/>
  <c r="A517" i="2" s="1"/>
  <c r="H516" i="2"/>
  <c r="E516" i="2"/>
  <c r="D516" i="2"/>
  <c r="H517" i="2" l="1"/>
  <c r="D517" i="2"/>
  <c r="B517" i="2"/>
  <c r="I517" i="2"/>
  <c r="A518" i="2" s="1"/>
  <c r="G517" i="2"/>
  <c r="F517" i="2"/>
  <c r="E517" i="2"/>
  <c r="C517" i="2"/>
  <c r="I518" i="2" l="1"/>
  <c r="A519" i="2" s="1"/>
  <c r="H518" i="2"/>
  <c r="G518" i="2"/>
  <c r="F518" i="2"/>
  <c r="E518" i="2"/>
  <c r="D518" i="2"/>
  <c r="C518" i="2"/>
  <c r="B518" i="2"/>
  <c r="F519" i="2" l="1"/>
  <c r="D519" i="2"/>
  <c r="E519" i="2"/>
  <c r="C519" i="2"/>
  <c r="I519" i="2"/>
  <c r="A520" i="2" s="1"/>
  <c r="H519" i="2"/>
  <c r="G519" i="2"/>
  <c r="B519" i="2"/>
  <c r="C520" i="2" l="1"/>
  <c r="G520" i="2"/>
  <c r="F520" i="2"/>
  <c r="E520" i="2"/>
  <c r="D520" i="2"/>
  <c r="I520" i="2"/>
  <c r="A521" i="2" s="1"/>
  <c r="H520" i="2"/>
  <c r="B520" i="2"/>
  <c r="H521" i="2" l="1"/>
  <c r="F521" i="2"/>
  <c r="D521" i="2"/>
  <c r="C521" i="2"/>
  <c r="B521" i="2"/>
  <c r="I521" i="2"/>
  <c r="A522" i="2" s="1"/>
  <c r="G521" i="2"/>
  <c r="E521" i="2"/>
  <c r="E522" i="2" l="1"/>
  <c r="C522" i="2"/>
  <c r="D522" i="2"/>
  <c r="B522" i="2"/>
  <c r="I522" i="2"/>
  <c r="A523" i="2" s="1"/>
  <c r="H522" i="2"/>
  <c r="G522" i="2"/>
  <c r="F522" i="2"/>
  <c r="H523" i="2" l="1"/>
  <c r="D523" i="2"/>
  <c r="C523" i="2"/>
  <c r="B523" i="2"/>
  <c r="I523" i="2"/>
  <c r="A524" i="2" s="1"/>
  <c r="G523" i="2"/>
  <c r="F523" i="2"/>
  <c r="E523" i="2"/>
  <c r="G524" i="2" l="1"/>
  <c r="E524" i="2"/>
  <c r="C524" i="2"/>
  <c r="B524" i="2"/>
  <c r="I524" i="2"/>
  <c r="A525" i="2" s="1"/>
  <c r="H524" i="2"/>
  <c r="F524" i="2"/>
  <c r="D524" i="2"/>
  <c r="I525" i="2" l="1"/>
  <c r="A526" i="2" s="1"/>
  <c r="H525" i="2"/>
  <c r="G525" i="2"/>
  <c r="B525" i="2"/>
  <c r="D525" i="2"/>
  <c r="C525" i="2"/>
  <c r="F525" i="2"/>
  <c r="E525" i="2"/>
  <c r="I526" i="2" l="1"/>
  <c r="A527" i="2" s="1"/>
  <c r="G526" i="2"/>
  <c r="C526" i="2"/>
  <c r="B526" i="2"/>
  <c r="H526" i="2"/>
  <c r="F526" i="2"/>
  <c r="E526" i="2"/>
  <c r="D526" i="2"/>
  <c r="H527" i="2" l="1"/>
  <c r="G527" i="2"/>
  <c r="B527" i="2"/>
  <c r="D527" i="2"/>
  <c r="E527" i="2"/>
  <c r="C527" i="2"/>
  <c r="I527" i="2"/>
  <c r="A528" i="2" s="1"/>
  <c r="F527" i="2"/>
  <c r="I528" i="2" l="1"/>
  <c r="A529" i="2" s="1"/>
  <c r="E528" i="2"/>
  <c r="C528" i="2"/>
  <c r="H528" i="2"/>
  <c r="G528" i="2"/>
  <c r="F528" i="2"/>
  <c r="D528" i="2"/>
  <c r="B528" i="2"/>
  <c r="B529" i="2" l="1"/>
  <c r="F529" i="2"/>
  <c r="E529" i="2"/>
  <c r="H529" i="2"/>
  <c r="G529" i="2"/>
  <c r="C529" i="2"/>
  <c r="I529" i="2"/>
  <c r="A530" i="2" s="1"/>
  <c r="D529" i="2"/>
  <c r="G530" i="2" l="1"/>
  <c r="E530" i="2"/>
  <c r="F530" i="2"/>
  <c r="D530" i="2"/>
  <c r="I530" i="2"/>
  <c r="A531" i="2" s="1"/>
  <c r="H530" i="2"/>
  <c r="C530" i="2"/>
  <c r="B530" i="2"/>
  <c r="D531" i="2" l="1"/>
  <c r="B531" i="2"/>
  <c r="H531" i="2"/>
  <c r="G531" i="2"/>
  <c r="F531" i="2"/>
  <c r="E531" i="2"/>
  <c r="I531" i="2"/>
  <c r="A532" i="2" s="1"/>
  <c r="C531" i="2"/>
  <c r="I532" i="2" l="1"/>
  <c r="A533" i="2" s="1"/>
  <c r="G532" i="2"/>
  <c r="C532" i="2"/>
  <c r="B532" i="2"/>
  <c r="E532" i="2"/>
  <c r="D532" i="2"/>
  <c r="H532" i="2"/>
  <c r="F532" i="2"/>
  <c r="F533" i="2" l="1"/>
  <c r="D533" i="2"/>
  <c r="E533" i="2"/>
  <c r="C533" i="2"/>
  <c r="B533" i="2"/>
  <c r="I533" i="2"/>
  <c r="A534" i="2" s="1"/>
  <c r="H533" i="2"/>
  <c r="G533" i="2"/>
  <c r="I534" i="2" l="1"/>
  <c r="A535" i="2" s="1"/>
  <c r="E534" i="2"/>
  <c r="D534" i="2"/>
  <c r="C534" i="2"/>
  <c r="B534" i="2"/>
  <c r="H534" i="2"/>
  <c r="G534" i="2"/>
  <c r="F534" i="2"/>
  <c r="H535" i="2" l="1"/>
  <c r="F535" i="2"/>
  <c r="B535" i="2"/>
  <c r="G535" i="2"/>
  <c r="E535" i="2"/>
  <c r="I535" i="2"/>
  <c r="A536" i="2" s="1"/>
  <c r="D535" i="2"/>
  <c r="C535" i="2"/>
  <c r="I536" i="2" l="1"/>
  <c r="A537" i="2" s="1"/>
  <c r="H536" i="2"/>
  <c r="C536" i="2"/>
  <c r="B536" i="2"/>
  <c r="G536" i="2"/>
  <c r="F536" i="2"/>
  <c r="E536" i="2"/>
  <c r="D536" i="2"/>
  <c r="H537" i="2" l="1"/>
  <c r="D537" i="2"/>
  <c r="B537" i="2"/>
  <c r="C537" i="2"/>
  <c r="F537" i="2"/>
  <c r="E537" i="2"/>
  <c r="I537" i="2"/>
  <c r="A538" i="2" s="1"/>
  <c r="G537" i="2"/>
  <c r="I538" i="2" l="1"/>
  <c r="A539" i="2" s="1"/>
  <c r="H538" i="2"/>
  <c r="G538" i="2"/>
  <c r="F538" i="2"/>
  <c r="E538" i="2"/>
  <c r="D538" i="2"/>
  <c r="B538" i="2"/>
  <c r="C538" i="2"/>
  <c r="F539" i="2" l="1"/>
  <c r="D539" i="2"/>
  <c r="I539" i="2"/>
  <c r="A540" i="2" s="1"/>
  <c r="H539" i="2"/>
  <c r="G539" i="2"/>
  <c r="E539" i="2"/>
  <c r="C539" i="2"/>
  <c r="B539" i="2"/>
  <c r="C540" i="2" l="1"/>
  <c r="B540" i="2"/>
  <c r="I540" i="2"/>
  <c r="A541" i="2" s="1"/>
  <c r="H540" i="2"/>
  <c r="E540" i="2"/>
  <c r="D540" i="2"/>
  <c r="G540" i="2"/>
  <c r="F540" i="2"/>
  <c r="H541" i="2" l="1"/>
  <c r="F541" i="2"/>
  <c r="G541" i="2"/>
  <c r="E541" i="2"/>
  <c r="B541" i="2"/>
  <c r="D541" i="2"/>
  <c r="C541" i="2"/>
  <c r="I541" i="2"/>
  <c r="A542" i="2" s="1"/>
  <c r="E542" i="2" l="1"/>
  <c r="C542" i="2"/>
  <c r="I542" i="2"/>
  <c r="A543" i="2" s="1"/>
  <c r="H542" i="2"/>
  <c r="G542" i="2"/>
  <c r="F542" i="2"/>
  <c r="D542" i="2"/>
  <c r="B542" i="2"/>
  <c r="H543" i="2" l="1"/>
  <c r="B543" i="2"/>
  <c r="F543" i="2"/>
  <c r="E543" i="2"/>
  <c r="D543" i="2"/>
  <c r="C543" i="2"/>
  <c r="I543" i="2"/>
  <c r="A544" i="2" s="1"/>
  <c r="G543" i="2"/>
  <c r="G544" i="2" l="1"/>
  <c r="E544" i="2"/>
  <c r="F544" i="2"/>
  <c r="D544" i="2"/>
  <c r="I544" i="2"/>
  <c r="A545" i="2" s="1"/>
  <c r="H544" i="2"/>
  <c r="C544" i="2"/>
  <c r="B544" i="2"/>
  <c r="F545" i="2" l="1"/>
  <c r="E545" i="2"/>
  <c r="D545" i="2"/>
  <c r="C545" i="2"/>
  <c r="B545" i="2"/>
  <c r="G545" i="2"/>
  <c r="H545" i="2"/>
  <c r="I545" i="2"/>
  <c r="A546" i="2" s="1"/>
  <c r="I546" i="2" l="1"/>
  <c r="A547" i="2" s="1"/>
  <c r="G546" i="2"/>
  <c r="C546" i="2"/>
  <c r="H546" i="2"/>
  <c r="F546" i="2"/>
  <c r="E546" i="2"/>
  <c r="D546" i="2"/>
  <c r="B546" i="2"/>
  <c r="I547" i="2" l="1"/>
  <c r="A548" i="2" s="1"/>
  <c r="D547" i="2"/>
  <c r="C547" i="2"/>
  <c r="B547" i="2"/>
  <c r="H547" i="2"/>
  <c r="G547" i="2"/>
  <c r="F547" i="2"/>
  <c r="E547" i="2"/>
  <c r="I548" i="2" l="1"/>
  <c r="A549" i="2" s="1"/>
  <c r="E548" i="2"/>
  <c r="C548" i="2"/>
  <c r="D548" i="2"/>
  <c r="B548" i="2"/>
  <c r="H548" i="2"/>
  <c r="G548" i="2"/>
  <c r="F548" i="2"/>
  <c r="B549" i="2" l="1"/>
  <c r="I549" i="2"/>
  <c r="A550" i="2" s="1"/>
  <c r="D549" i="2"/>
  <c r="C549" i="2"/>
  <c r="H549" i="2"/>
  <c r="G549" i="2"/>
  <c r="F549" i="2"/>
  <c r="E549" i="2"/>
  <c r="G550" i="2" l="1"/>
  <c r="E550" i="2"/>
  <c r="I550" i="2"/>
  <c r="A551" i="2" s="1"/>
  <c r="H550" i="2"/>
  <c r="F550" i="2"/>
  <c r="D550" i="2"/>
  <c r="C550" i="2"/>
  <c r="B550" i="2"/>
  <c r="D551" i="2" l="1"/>
  <c r="B551" i="2"/>
  <c r="C551" i="2"/>
  <c r="H551" i="2"/>
  <c r="I551" i="2"/>
  <c r="A552" i="2" s="1"/>
  <c r="G551" i="2"/>
  <c r="F551" i="2"/>
  <c r="E551" i="2"/>
  <c r="I552" i="2" l="1"/>
  <c r="A553" i="2" s="1"/>
  <c r="G552" i="2"/>
  <c r="H552" i="2"/>
  <c r="F552" i="2"/>
  <c r="C552" i="2"/>
  <c r="B552" i="2"/>
  <c r="E552" i="2"/>
  <c r="D552" i="2"/>
  <c r="F553" i="2" l="1"/>
  <c r="D553" i="2"/>
  <c r="I553" i="2"/>
  <c r="A554" i="2" s="1"/>
  <c r="H553" i="2"/>
  <c r="G553" i="2"/>
  <c r="B553" i="2"/>
  <c r="E553" i="2"/>
  <c r="C553" i="2"/>
  <c r="I554" i="2" l="1"/>
  <c r="A555" i="2" s="1"/>
  <c r="G554" i="2"/>
  <c r="F554" i="2"/>
  <c r="E554" i="2"/>
  <c r="D554" i="2"/>
  <c r="H554" i="2"/>
  <c r="C554" i="2"/>
  <c r="B554" i="2"/>
  <c r="H555" i="2" l="1"/>
  <c r="F555" i="2"/>
  <c r="B555" i="2"/>
  <c r="G555" i="2"/>
  <c r="E555" i="2"/>
  <c r="I555" i="2"/>
  <c r="A556" i="2" s="1"/>
  <c r="D555" i="2"/>
  <c r="C555" i="2"/>
  <c r="G556" i="2" l="1"/>
  <c r="F556" i="2"/>
  <c r="E556" i="2"/>
  <c r="D556" i="2"/>
  <c r="C556" i="2"/>
  <c r="B556" i="2"/>
  <c r="I556" i="2"/>
  <c r="A557" i="2" s="1"/>
  <c r="H556" i="2"/>
  <c r="H557" i="2" l="1"/>
  <c r="D557" i="2"/>
  <c r="B557" i="2"/>
  <c r="C557" i="2"/>
  <c r="I557" i="2"/>
  <c r="A558" i="2" s="1"/>
  <c r="G557" i="2"/>
  <c r="F557" i="2"/>
  <c r="E557" i="2"/>
  <c r="E558" i="2" l="1"/>
  <c r="D558" i="2"/>
  <c r="G558" i="2"/>
  <c r="F558" i="2"/>
  <c r="C558" i="2"/>
  <c r="B558" i="2"/>
  <c r="I558" i="2"/>
  <c r="A559" i="2" s="1"/>
  <c r="H558" i="2"/>
  <c r="F559" i="2" l="1"/>
  <c r="D559" i="2"/>
  <c r="E559" i="2"/>
  <c r="C559" i="2"/>
  <c r="B559" i="2"/>
  <c r="I559" i="2"/>
  <c r="A560" i="2" s="1"/>
  <c r="H559" i="2"/>
  <c r="G559" i="2"/>
  <c r="C560" i="2" l="1"/>
  <c r="I560" i="2"/>
  <c r="A561" i="2" s="1"/>
  <c r="H560" i="2"/>
  <c r="E560" i="2"/>
  <c r="D560" i="2"/>
  <c r="B560" i="2"/>
  <c r="G560" i="2"/>
  <c r="F560" i="2"/>
  <c r="H561" i="2" l="1"/>
  <c r="F561" i="2"/>
  <c r="I561" i="2"/>
  <c r="A562" i="2" s="1"/>
  <c r="B561" i="2"/>
  <c r="D561" i="2"/>
  <c r="E561" i="2"/>
  <c r="C561" i="2"/>
  <c r="G561" i="2"/>
  <c r="E562" i="2" l="1"/>
  <c r="C562" i="2"/>
  <c r="D562" i="2"/>
  <c r="B562" i="2"/>
  <c r="I562" i="2"/>
  <c r="A563" i="2" s="1"/>
  <c r="H562" i="2"/>
  <c r="G562" i="2"/>
  <c r="F562" i="2"/>
  <c r="H563" i="2" l="1"/>
  <c r="I563" i="2"/>
  <c r="A564" i="2" s="1"/>
  <c r="G563" i="2"/>
  <c r="F563" i="2"/>
  <c r="E563" i="2"/>
  <c r="D563" i="2"/>
  <c r="C563" i="2"/>
  <c r="B563" i="2"/>
  <c r="G564" i="2" l="1"/>
  <c r="E564" i="2"/>
  <c r="I564" i="2"/>
  <c r="A565" i="2" s="1"/>
  <c r="H564" i="2"/>
  <c r="C564" i="2"/>
  <c r="B564" i="2"/>
  <c r="F564" i="2"/>
  <c r="D564" i="2"/>
  <c r="B565" i="2" l="1"/>
  <c r="I565" i="2"/>
  <c r="A566" i="2" s="1"/>
  <c r="D565" i="2"/>
  <c r="C565" i="2"/>
  <c r="H565" i="2"/>
  <c r="G565" i="2"/>
  <c r="F565" i="2"/>
  <c r="E565" i="2"/>
  <c r="I566" i="2" l="1"/>
  <c r="A567" i="2" s="1"/>
  <c r="G566" i="2"/>
  <c r="C566" i="2"/>
  <c r="H566" i="2"/>
  <c r="F566" i="2"/>
  <c r="E566" i="2"/>
  <c r="D566" i="2"/>
  <c r="B566" i="2"/>
  <c r="H567" i="2" l="1"/>
  <c r="G567" i="2"/>
  <c r="F567" i="2"/>
  <c r="E567" i="2"/>
  <c r="I567" i="2"/>
  <c r="A568" i="2" s="1"/>
  <c r="D567" i="2"/>
  <c r="C567" i="2"/>
  <c r="B567" i="2"/>
  <c r="I568" i="2" l="1"/>
  <c r="A569" i="2" s="1"/>
  <c r="E568" i="2"/>
  <c r="C568" i="2"/>
  <c r="H568" i="2"/>
  <c r="G568" i="2"/>
  <c r="D568" i="2"/>
  <c r="B568" i="2"/>
  <c r="F568" i="2"/>
  <c r="B569" i="2" l="1"/>
  <c r="F569" i="2"/>
  <c r="E569" i="2"/>
  <c r="I569" i="2"/>
  <c r="A570" i="2" s="1"/>
  <c r="D569" i="2"/>
  <c r="C569" i="2"/>
  <c r="H569" i="2"/>
  <c r="G569" i="2"/>
  <c r="G570" i="2" l="1"/>
  <c r="E570" i="2"/>
  <c r="F570" i="2"/>
  <c r="D570" i="2"/>
  <c r="C570" i="2"/>
  <c r="B570" i="2"/>
  <c r="I570" i="2"/>
  <c r="A571" i="2" s="1"/>
  <c r="H570" i="2"/>
  <c r="D571" i="2" l="1"/>
  <c r="B571" i="2"/>
  <c r="H571" i="2"/>
  <c r="G571" i="2"/>
  <c r="F571" i="2"/>
  <c r="E571" i="2"/>
  <c r="I571" i="2"/>
  <c r="A572" i="2" s="1"/>
  <c r="C571" i="2"/>
  <c r="I572" i="2" l="1"/>
  <c r="A573" i="2" s="1"/>
  <c r="G572" i="2"/>
  <c r="C572" i="2"/>
  <c r="B572" i="2"/>
  <c r="H572" i="2"/>
  <c r="F572" i="2"/>
  <c r="E572" i="2"/>
  <c r="D572" i="2"/>
  <c r="F573" i="2" l="1"/>
  <c r="D573" i="2"/>
  <c r="E573" i="2"/>
  <c r="C573" i="2"/>
  <c r="B573" i="2"/>
  <c r="I573" i="2"/>
  <c r="A574" i="2" s="1"/>
  <c r="H573" i="2"/>
  <c r="G573" i="2"/>
  <c r="I574" i="2" l="1"/>
  <c r="A575" i="2" s="1"/>
  <c r="H574" i="2"/>
  <c r="E574" i="2"/>
  <c r="D574" i="2"/>
  <c r="C574" i="2"/>
  <c r="B574" i="2"/>
  <c r="G574" i="2"/>
  <c r="F574" i="2"/>
  <c r="H575" i="2" l="1"/>
  <c r="F575" i="2"/>
  <c r="B575" i="2"/>
  <c r="I575" i="2"/>
  <c r="A576" i="2" s="1"/>
  <c r="D575" i="2"/>
  <c r="C575" i="2"/>
  <c r="G575" i="2"/>
  <c r="E575" i="2"/>
  <c r="C576" i="2" l="1"/>
  <c r="B576" i="2"/>
  <c r="I576" i="2"/>
  <c r="A577" i="2" s="1"/>
  <c r="H576" i="2"/>
  <c r="G576" i="2"/>
  <c r="F576" i="2"/>
  <c r="E576" i="2"/>
  <c r="D576" i="2"/>
  <c r="H577" i="2" l="1"/>
  <c r="D577" i="2"/>
  <c r="B577" i="2"/>
  <c r="I577" i="2"/>
  <c r="A578" i="2" s="1"/>
  <c r="G577" i="2"/>
  <c r="C577" i="2"/>
  <c r="F577" i="2"/>
  <c r="E577" i="2"/>
  <c r="I578" i="2" l="1"/>
  <c r="A579" i="2" s="1"/>
  <c r="H578" i="2"/>
  <c r="G578" i="2"/>
  <c r="F578" i="2"/>
  <c r="E578" i="2"/>
  <c r="D578" i="2"/>
  <c r="C578" i="2"/>
  <c r="B578" i="2"/>
  <c r="F579" i="2" l="1"/>
  <c r="D579" i="2"/>
  <c r="I579" i="2"/>
  <c r="A580" i="2" s="1"/>
  <c r="H579" i="2"/>
  <c r="G579" i="2"/>
  <c r="E579" i="2"/>
  <c r="C579" i="2"/>
  <c r="B579" i="2"/>
  <c r="C580" i="2" l="1"/>
  <c r="G580" i="2"/>
  <c r="F580" i="2"/>
  <c r="I580" i="2"/>
  <c r="A581" i="2" s="1"/>
  <c r="H580" i="2"/>
  <c r="E580" i="2"/>
  <c r="D580" i="2"/>
  <c r="B580" i="2"/>
  <c r="H581" i="2" l="1"/>
  <c r="F581" i="2"/>
  <c r="G581" i="2"/>
  <c r="E581" i="2"/>
  <c r="D581" i="2"/>
  <c r="C581" i="2"/>
  <c r="B581" i="2"/>
  <c r="I581" i="2"/>
  <c r="A582" i="2" s="1"/>
  <c r="E582" i="2" l="1"/>
  <c r="C582" i="2"/>
  <c r="G582" i="2"/>
  <c r="F582" i="2"/>
  <c r="D582" i="2"/>
  <c r="B582" i="2"/>
  <c r="I582" i="2"/>
  <c r="A583" i="2" s="1"/>
  <c r="H582" i="2"/>
  <c r="H583" i="2" l="1"/>
  <c r="D583" i="2"/>
  <c r="C583" i="2"/>
  <c r="B583" i="2"/>
  <c r="F583" i="2"/>
  <c r="E583" i="2"/>
  <c r="I583" i="2"/>
  <c r="A584" i="2" s="1"/>
  <c r="G583" i="2"/>
  <c r="G584" i="2" l="1"/>
  <c r="E584" i="2"/>
  <c r="F584" i="2"/>
  <c r="D584" i="2"/>
  <c r="C584" i="2"/>
  <c r="B584" i="2"/>
  <c r="H584" i="2"/>
  <c r="I584" i="2"/>
  <c r="A585" i="2" s="1"/>
  <c r="I585" i="2" l="1"/>
  <c r="A586" i="2" s="1"/>
  <c r="H585" i="2"/>
  <c r="G585" i="2"/>
  <c r="B585" i="2"/>
  <c r="D585" i="2"/>
  <c r="F585" i="2"/>
  <c r="E585" i="2"/>
  <c r="C585" i="2"/>
  <c r="I586" i="2" l="1"/>
  <c r="A587" i="2" s="1"/>
  <c r="G586" i="2"/>
  <c r="C586" i="2"/>
  <c r="B586" i="2"/>
  <c r="E586" i="2"/>
  <c r="D586" i="2"/>
  <c r="H586" i="2"/>
  <c r="F586" i="2"/>
  <c r="D587" i="2" l="1"/>
  <c r="C587" i="2"/>
  <c r="B587" i="2"/>
  <c r="I587" i="2"/>
  <c r="A588" i="2" s="1"/>
  <c r="H587" i="2"/>
  <c r="G587" i="2"/>
  <c r="F587" i="2"/>
  <c r="E587" i="2"/>
  <c r="I588" i="2" l="1"/>
  <c r="A589" i="2" s="1"/>
  <c r="E588" i="2"/>
  <c r="C588" i="2"/>
  <c r="H588" i="2"/>
  <c r="G588" i="2"/>
  <c r="F588" i="2"/>
  <c r="D588" i="2"/>
  <c r="B588" i="2"/>
  <c r="B589" i="2" l="1"/>
  <c r="I589" i="2"/>
  <c r="A590" i="2" s="1"/>
  <c r="H589" i="2"/>
  <c r="G589" i="2"/>
  <c r="D589" i="2"/>
  <c r="C589" i="2"/>
  <c r="F589" i="2"/>
  <c r="E589" i="2"/>
  <c r="G590" i="2" l="1"/>
  <c r="E590" i="2"/>
  <c r="F590" i="2"/>
  <c r="D590" i="2"/>
  <c r="C590" i="2"/>
  <c r="B590" i="2"/>
  <c r="I590" i="2"/>
  <c r="A591" i="2" s="1"/>
  <c r="H590" i="2"/>
  <c r="D591" i="2" l="1"/>
  <c r="B591" i="2"/>
  <c r="H591" i="2"/>
  <c r="G591" i="2"/>
  <c r="I591" i="2"/>
  <c r="A592" i="2" s="1"/>
  <c r="F591" i="2"/>
  <c r="E591" i="2"/>
  <c r="C591" i="2"/>
  <c r="I592" i="2" l="1"/>
  <c r="A593" i="2" s="1"/>
  <c r="G592" i="2"/>
  <c r="H592" i="2"/>
  <c r="F592" i="2"/>
  <c r="E592" i="2"/>
  <c r="D592" i="2"/>
  <c r="C592" i="2"/>
  <c r="B592" i="2"/>
  <c r="F593" i="2" l="1"/>
  <c r="D593" i="2"/>
  <c r="I593" i="2"/>
  <c r="A594" i="2" s="1"/>
  <c r="B593" i="2"/>
  <c r="H593" i="2"/>
  <c r="G593" i="2"/>
  <c r="E593" i="2"/>
  <c r="C593" i="2"/>
  <c r="I594" i="2" l="1"/>
  <c r="A595" i="2" s="1"/>
  <c r="E594" i="2"/>
  <c r="D594" i="2"/>
  <c r="C594" i="2"/>
  <c r="B594" i="2"/>
  <c r="G594" i="2"/>
  <c r="F594" i="2"/>
  <c r="H594" i="2"/>
  <c r="H595" i="2" l="1"/>
  <c r="F595" i="2"/>
  <c r="B595" i="2"/>
  <c r="G595" i="2"/>
  <c r="E595" i="2"/>
  <c r="D595" i="2"/>
  <c r="C595" i="2"/>
  <c r="I595" i="2"/>
  <c r="A596" i="2" s="1"/>
  <c r="G596" i="2" l="1"/>
  <c r="F596" i="2"/>
  <c r="E596" i="2"/>
  <c r="D596" i="2"/>
  <c r="C596" i="2"/>
  <c r="B596" i="2"/>
  <c r="I596" i="2"/>
  <c r="A597" i="2" s="1"/>
  <c r="H596" i="2"/>
  <c r="H597" i="2" l="1"/>
  <c r="D597" i="2"/>
  <c r="B597" i="2"/>
  <c r="C597" i="2"/>
  <c r="I597" i="2"/>
  <c r="A598" i="2" s="1"/>
  <c r="G597" i="2"/>
  <c r="F597" i="2"/>
  <c r="E597" i="2"/>
  <c r="E598" i="2" l="1"/>
  <c r="D598" i="2"/>
  <c r="C598" i="2"/>
  <c r="B598" i="2"/>
  <c r="G598" i="2"/>
  <c r="F598" i="2"/>
  <c r="I598" i="2"/>
  <c r="A599" i="2" s="1"/>
  <c r="H598" i="2"/>
  <c r="F599" i="2" l="1"/>
  <c r="D599" i="2"/>
  <c r="I599" i="2"/>
  <c r="A600" i="2" s="1"/>
  <c r="H599" i="2"/>
  <c r="G599" i="2"/>
  <c r="E599" i="2"/>
  <c r="C599" i="2"/>
  <c r="B599" i="2"/>
  <c r="C600" i="2" l="1"/>
  <c r="I600" i="2"/>
  <c r="A601" i="2" s="1"/>
  <c r="H600" i="2"/>
  <c r="B600" i="2"/>
  <c r="G600" i="2"/>
  <c r="F600" i="2"/>
  <c r="E600" i="2"/>
  <c r="D600" i="2"/>
  <c r="H601" i="2" l="1"/>
  <c r="F601" i="2"/>
  <c r="B601" i="2"/>
  <c r="I601" i="2"/>
  <c r="A602" i="2" s="1"/>
  <c r="G601" i="2"/>
  <c r="D601" i="2"/>
  <c r="E601" i="2"/>
  <c r="C601" i="2"/>
  <c r="E602" i="2" l="1"/>
  <c r="C602" i="2"/>
  <c r="I602" i="2"/>
  <c r="A603" i="2" s="1"/>
  <c r="H602" i="2"/>
  <c r="D602" i="2"/>
  <c r="B602" i="2"/>
  <c r="G602" i="2"/>
  <c r="F602" i="2"/>
  <c r="H603" i="2" l="1"/>
  <c r="I603" i="2"/>
  <c r="A604" i="2" s="1"/>
  <c r="G603" i="2"/>
  <c r="F603" i="2"/>
  <c r="E603" i="2"/>
  <c r="D603" i="2"/>
  <c r="C603" i="2"/>
  <c r="B603" i="2"/>
  <c r="G604" i="2" l="1"/>
  <c r="E604" i="2"/>
  <c r="I604" i="2"/>
  <c r="A605" i="2" s="1"/>
  <c r="H604" i="2"/>
  <c r="F604" i="2"/>
  <c r="D604" i="2"/>
  <c r="C604" i="2"/>
  <c r="B604" i="2"/>
  <c r="F605" i="2" l="1"/>
  <c r="E605" i="2"/>
  <c r="I605" i="2"/>
  <c r="A606" i="2" s="1"/>
  <c r="H605" i="2"/>
  <c r="G605" i="2"/>
  <c r="D605" i="2"/>
  <c r="C605" i="2"/>
  <c r="B605" i="2"/>
  <c r="I606" i="2" l="1"/>
  <c r="G606" i="2"/>
  <c r="C606" i="2"/>
  <c r="H606" i="2"/>
  <c r="H11" i="1" s="1"/>
  <c r="F606" i="2"/>
  <c r="H10" i="1" s="1"/>
  <c r="E606" i="2"/>
  <c r="H9" i="1" s="1"/>
  <c r="D606" i="2"/>
  <c r="B606" i="2"/>
  <c r="H12" i="1"/>
  <c r="H8" i="1"/>
  <c r="H7" i="1"/>
</calcChain>
</file>

<file path=xl/sharedStrings.xml><?xml version="1.0" encoding="utf-8"?>
<sst xmlns="http://schemas.openxmlformats.org/spreadsheetml/2006/main" count="30" uniqueCount="30">
  <si>
    <t>Tilgungsplan Rechner</t>
  </si>
  <si>
    <t>Parameter anpassen. Der Tilgungsplan und die Grafik aktualisieren sich automatisch.</t>
  </si>
  <si>
    <t>Eingaben</t>
  </si>
  <si>
    <t>Übersicht</t>
  </si>
  <si>
    <t>Darlehensbetrag</t>
  </si>
  <si>
    <t>Voraussichtliches Enddatum</t>
  </si>
  <si>
    <t>Jährlicher Zinssatz</t>
  </si>
  <si>
    <t>Anzahl Zahlungen</t>
  </si>
  <si>
    <t>Laufzeit (Jahre)</t>
  </si>
  <si>
    <t>Gesamtzinsen</t>
  </si>
  <si>
    <t>Zahlungen pro Jahr</t>
  </si>
  <si>
    <t>Gesamttilgung</t>
  </si>
  <si>
    <t>Startdatum der ersten Zahlung</t>
  </si>
  <si>
    <t>Gesamtzahlung</t>
  </si>
  <si>
    <t>Sondertilgung pro Jahr</t>
  </si>
  <si>
    <t>Restschuld am Ende</t>
  </si>
  <si>
    <t>Monatliche / periodische Rate</t>
  </si>
  <si>
    <t>Effektive Zahlung inkl. Sondertilgung</t>
  </si>
  <si>
    <t>Hinweis: Die Sondertilgung wird gleichmäßig auf die Perioden des Jahres verteilt. Die letzte Rate wird automatisch reduziert, damit keine negative Restschuld entsteht.</t>
  </si>
  <si>
    <t>Tilgungsplan</t>
  </si>
  <si>
    <t>Der Plan endet automatisch, sobald die Restschuld 0 € erreicht.</t>
  </si>
  <si>
    <t>Periode</t>
  </si>
  <si>
    <t>Zahlungsdatum</t>
  </si>
  <si>
    <t>Anfangssaldo (€)</t>
  </si>
  <si>
    <t>Regelrate (€)</t>
  </si>
  <si>
    <t>Zinsen (€)</t>
  </si>
  <si>
    <t>Tilgungsanteil (€)</t>
  </si>
  <si>
    <t>Sondertilgung (€)</t>
  </si>
  <si>
    <t>Gesamtzahlung (€)</t>
  </si>
  <si>
    <t>Restschuld (€)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</si>
</sst>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\ [$€-409]"/>
    <numFmt numFmtId="165" formatCode="dd\.mm\.yyyy"/>
  </numFmts>
  <fonts count="9" x14ac:knownFonts="1">
    <font>
      <sz val="11"/>
      <color theme="1"/>
      <name val="Calibri"/>
      <family val="2"/>
    </font>
    <font>
      <i/>
      <sz val="11"/>
      <color theme="1"/>
      <name val="Cambria"/>
    </font>
    <font>
      <b/>
      <sz val="12"/>
      <color theme="1"/>
      <name val="Calibri"/>
    </font>
    <font>
      <b/>
      <sz val="11"/>
      <color theme="1"/>
      <name val="Cambria"/>
    </font>
    <font>
      <sz val="11"/>
      <color theme="1"/>
      <name val="Cambria"/>
    </font>
    <font>
      <b/>
      <sz val="11"/>
      <color theme="1"/>
      <name val="Cambria"/>
    </font>
    <font>
      <b/>
      <sz val="16"/>
      <color theme="0"/>
      <name val="Calibri"/>
      <family val="2"/>
    </font>
    <font>
      <b/>
      <sz val="12"/>
      <color theme="0"/>
      <name val="Calibri"/>
      <family val="2"/>
    </font>
    <font>
      <b/>
      <sz val="16"/>
      <color theme="0"/>
      <name val="Cambria"/>
      <family val="1"/>
    </font>
  </fonts>
  <fills count="8">
    <fill>
      <patternFill patternType="none"/>
    </fill>
    <fill>
      <patternFill patternType="gray125"/>
    </fill>
    <fill>
      <patternFill patternType="solid">
        <fgColor rgb="FF1F415A"/>
        <bgColor rgb="FF00484E"/>
      </patternFill>
    </fill>
    <fill>
      <patternFill patternType="solid">
        <fgColor rgb="FF00484E"/>
        <bgColor rgb="FF1F415A"/>
      </patternFill>
    </fill>
    <fill>
      <patternFill patternType="solid">
        <fgColor rgb="FFF7FAFB"/>
        <bgColor rgb="FFFFFFFF"/>
      </patternFill>
    </fill>
    <fill>
      <patternFill patternType="solid">
        <fgColor rgb="FFFFF7E8"/>
        <bgColor rgb="FFF7FAFB"/>
      </patternFill>
    </fill>
    <fill>
      <patternFill patternType="solid">
        <fgColor rgb="FFEAF1F4"/>
        <bgColor rgb="FFF7FAFB"/>
      </patternFill>
    </fill>
    <fill>
      <patternFill patternType="solid">
        <fgColor rgb="FFDCE6EC"/>
        <bgColor rgb="FFEAF1F4"/>
      </patternFill>
    </fill>
  </fills>
  <borders count="2">
    <border>
      <left/>
      <right/>
      <top/>
      <bottom/>
      <diagonal/>
    </border>
    <border>
      <left style="thin">
        <color rgb="FFB7C4CC"/>
      </left>
      <right style="thin">
        <color rgb="FFB7C4CC"/>
      </right>
      <top style="thin">
        <color rgb="FFB7C4CC"/>
      </top>
      <bottom style="thin">
        <color rgb="FFB7C4CC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/>
    <xf numFmtId="0" fontId="1" fillId="7" borderId="1" xfId="0" applyFont="1" applyFill="1" applyBorder="1" applyAlignment="1">
      <alignment vertical="center" wrapText="1"/>
    </xf>
    <xf numFmtId="0" fontId="2" fillId="3" borderId="1" xfId="0" applyFont="1" applyFill="1" applyBorder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3" fillId="4" borderId="1" xfId="0" applyFont="1" applyFill="1" applyBorder="1" applyAlignment="1">
      <alignment horizontal="left" vertical="center"/>
    </xf>
    <xf numFmtId="164" fontId="4" fillId="5" borderId="1" xfId="0" applyNumberFormat="1" applyFont="1" applyFill="1" applyBorder="1" applyAlignment="1">
      <alignment horizontal="right" vertical="center"/>
    </xf>
    <xf numFmtId="0" fontId="0" fillId="0" borderId="1" xfId="0" applyBorder="1"/>
    <xf numFmtId="165" fontId="5" fillId="6" borderId="1" xfId="0" applyNumberFormat="1" applyFont="1" applyFill="1" applyBorder="1" applyAlignment="1">
      <alignment horizontal="right" vertical="center"/>
    </xf>
    <xf numFmtId="10" fontId="4" fillId="5" borderId="1" xfId="0" applyNumberFormat="1" applyFont="1" applyFill="1" applyBorder="1" applyAlignment="1">
      <alignment horizontal="right" vertical="center"/>
    </xf>
    <xf numFmtId="1" fontId="5" fillId="6" borderId="1" xfId="0" applyNumberFormat="1" applyFont="1" applyFill="1" applyBorder="1" applyAlignment="1">
      <alignment horizontal="right" vertical="center"/>
    </xf>
    <xf numFmtId="1" fontId="4" fillId="5" borderId="1" xfId="0" applyNumberFormat="1" applyFont="1" applyFill="1" applyBorder="1" applyAlignment="1">
      <alignment horizontal="right" vertical="center"/>
    </xf>
    <xf numFmtId="164" fontId="5" fillId="6" borderId="1" xfId="0" applyNumberFormat="1" applyFont="1" applyFill="1" applyBorder="1" applyAlignment="1">
      <alignment horizontal="right" vertical="center"/>
    </xf>
    <xf numFmtId="165" fontId="4" fillId="5" borderId="1" xfId="0" applyNumberFormat="1" applyFont="1" applyFill="1" applyBorder="1" applyAlignment="1">
      <alignment horizontal="right" vertical="center"/>
    </xf>
    <xf numFmtId="1" fontId="0" fillId="0" borderId="1" xfId="0" applyNumberFormat="1" applyBorder="1" applyAlignment="1">
      <alignment horizontal="center"/>
    </xf>
    <xf numFmtId="165" fontId="0" fillId="0" borderId="1" xfId="0" applyNumberFormat="1" applyBorder="1" applyAlignment="1">
      <alignment horizontal="center"/>
    </xf>
    <xf numFmtId="164" fontId="0" fillId="0" borderId="1" xfId="0" applyNumberFormat="1" applyBorder="1" applyAlignment="1">
      <alignment horizontal="right"/>
    </xf>
    <xf numFmtId="0" fontId="6" fillId="2" borderId="1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left" vertical="center"/>
    </xf>
    <xf numFmtId="0" fontId="8" fillId="2" borderId="1" xfId="0" applyFont="1" applyFill="1" applyBorder="1" applyAlignment="1">
      <alignment horizontal="center"/>
    </xf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7C4CC"/>
      <rgbColor rgb="FF878787"/>
      <rgbColor rgb="FF9999FF"/>
      <rgbColor rgb="FFBE4B48"/>
      <rgbColor rgb="FFFFF7E8"/>
      <rgbColor rgb="FFEAF1F4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DCE6EC"/>
      <rgbColor rgb="FFF7FAFB"/>
      <rgbColor rgb="FFFFFF99"/>
      <rgbColor rgb="FF99CCFF"/>
      <rgbColor rgb="FFFF99CC"/>
      <rgbColor rgb="FFCC99FF"/>
      <rgbColor rgb="FFFFCC99"/>
      <rgbColor rgb="FF3366FF"/>
      <rgbColor rgb="FF33CCCC"/>
      <rgbColor rgb="FF98B855"/>
      <rgbColor rgb="FFFFCC00"/>
      <rgbColor rgb="FFFF9900"/>
      <rgbColor rgb="FFFF6600"/>
      <rgbColor rgb="FF4A7EBB"/>
      <rgbColor rgb="FF969696"/>
      <rgbColor rgb="FF00484E"/>
      <rgbColor rgb="FF339966"/>
      <rgbColor rgb="FF003300"/>
      <rgbColor rgb="FF333300"/>
      <rgbColor rgb="FF993300"/>
      <rgbColor rgb="FF993366"/>
      <rgbColor rgb="FF1F415A"/>
      <rgbColor rgb="FF1F1F1F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c:style val="2"/>
  <c:chart>
    <c:title>
      <c:tx>
        <c:rich>
          <a:bodyPr rot="0"/>
          <a:lstStyle/>
          <a:p>
            <a:pPr>
              <a:defRPr sz="1300" b="0" u="none" strike="noStrike">
                <a:uFillTx/>
                <a:latin typeface="Arial"/>
              </a:defRPr>
            </a:pPr>
            <a:r>
              <a:rPr lang="de-DE" sz="1800" b="1" u="none" strike="noStrike">
                <a:solidFill>
                  <a:srgbClr val="000000"/>
                </a:solidFill>
                <a:uFillTx/>
                <a:latin typeface="Calibri"/>
              </a:rPr>
              <a:t>Zins-, Tilgungs- und Restschuldverlauf</a:t>
            </a:r>
          </a:p>
        </c:rich>
      </c:tx>
      <c:overlay val="0"/>
      <c:spPr>
        <a:noFill/>
        <a:ln w="0">
          <a:noFill/>
        </a:ln>
      </c:sp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Tilgungsplan!$E$6</c:f>
              <c:strCache>
                <c:ptCount val="1"/>
                <c:pt idx="0">
                  <c:v>Zinsen (€)</c:v>
                </c:pt>
              </c:strCache>
            </c:strRef>
          </c:tx>
          <c:spPr>
            <a:ln w="28440">
              <a:solidFill>
                <a:srgbClr val="4A7EBB"/>
              </a:solidFill>
              <a:round/>
            </a:ln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wrap="none"/>
              <a:lstStyle/>
              <a:p>
                <a:pPr>
                  <a:defRPr sz="1000" b="0" u="none" strike="noStrike">
                    <a:uFillTx/>
                    <a:latin typeface="Arial"/>
                  </a:defRPr>
                </a:pPr>
                <a:endParaRPr lang="de-DE"/>
              </a:p>
            </c:txPr>
            <c:showLegendKey val="0"/>
            <c:showVal val="0"/>
            <c:showCatName val="0"/>
            <c:showSerName val="0"/>
            <c:showPercent val="0"/>
            <c:showBubbleSize val="1"/>
            <c:separator> </c:separator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28440">
                      <a:solidFill>
                        <a:srgbClr val="000000"/>
                      </a:solidFill>
                    </a:ln>
                  </c:spPr>
                </c15:leaderLines>
              </c:ext>
            </c:extLst>
          </c:dLbls>
          <c:cat>
            <c:numRef>
              <c:f>Tilgungsplan!$A$7:$A$366</c:f>
              <c:numCache>
                <c:formatCode>0</c:formatCode>
                <c:ptCount val="36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  <c:pt idx="100">
                  <c:v>101</c:v>
                </c:pt>
                <c:pt idx="101">
                  <c:v>102</c:v>
                </c:pt>
                <c:pt idx="102">
                  <c:v>103</c:v>
                </c:pt>
                <c:pt idx="103">
                  <c:v>104</c:v>
                </c:pt>
                <c:pt idx="104">
                  <c:v>105</c:v>
                </c:pt>
                <c:pt idx="105">
                  <c:v>106</c:v>
                </c:pt>
                <c:pt idx="106">
                  <c:v>107</c:v>
                </c:pt>
                <c:pt idx="107">
                  <c:v>108</c:v>
                </c:pt>
                <c:pt idx="108">
                  <c:v>109</c:v>
                </c:pt>
                <c:pt idx="109">
                  <c:v>110</c:v>
                </c:pt>
                <c:pt idx="110">
                  <c:v>111</c:v>
                </c:pt>
                <c:pt idx="111">
                  <c:v>112</c:v>
                </c:pt>
                <c:pt idx="112">
                  <c:v>113</c:v>
                </c:pt>
                <c:pt idx="113">
                  <c:v>114</c:v>
                </c:pt>
                <c:pt idx="114">
                  <c:v>115</c:v>
                </c:pt>
                <c:pt idx="115">
                  <c:v>116</c:v>
                </c:pt>
                <c:pt idx="116">
                  <c:v>117</c:v>
                </c:pt>
                <c:pt idx="117">
                  <c:v>118</c:v>
                </c:pt>
                <c:pt idx="118">
                  <c:v>119</c:v>
                </c:pt>
                <c:pt idx="119">
                  <c:v>120</c:v>
                </c:pt>
                <c:pt idx="120">
                  <c:v>121</c:v>
                </c:pt>
                <c:pt idx="121">
                  <c:v>122</c:v>
                </c:pt>
                <c:pt idx="122">
                  <c:v>123</c:v>
                </c:pt>
                <c:pt idx="123">
                  <c:v>124</c:v>
                </c:pt>
                <c:pt idx="124">
                  <c:v>125</c:v>
                </c:pt>
                <c:pt idx="125">
                  <c:v>126</c:v>
                </c:pt>
                <c:pt idx="126">
                  <c:v>127</c:v>
                </c:pt>
                <c:pt idx="127">
                  <c:v>128</c:v>
                </c:pt>
                <c:pt idx="128">
                  <c:v>129</c:v>
                </c:pt>
                <c:pt idx="129">
                  <c:v>130</c:v>
                </c:pt>
                <c:pt idx="130">
                  <c:v>131</c:v>
                </c:pt>
                <c:pt idx="131">
                  <c:v>132</c:v>
                </c:pt>
                <c:pt idx="132">
                  <c:v>133</c:v>
                </c:pt>
                <c:pt idx="133">
                  <c:v>134</c:v>
                </c:pt>
                <c:pt idx="134">
                  <c:v>135</c:v>
                </c:pt>
                <c:pt idx="135">
                  <c:v>136</c:v>
                </c:pt>
                <c:pt idx="136">
                  <c:v>137</c:v>
                </c:pt>
                <c:pt idx="137">
                  <c:v>138</c:v>
                </c:pt>
                <c:pt idx="138">
                  <c:v>139</c:v>
                </c:pt>
                <c:pt idx="139">
                  <c:v>140</c:v>
                </c:pt>
                <c:pt idx="140">
                  <c:v>141</c:v>
                </c:pt>
                <c:pt idx="141">
                  <c:v>142</c:v>
                </c:pt>
                <c:pt idx="142">
                  <c:v>143</c:v>
                </c:pt>
                <c:pt idx="143">
                  <c:v>144</c:v>
                </c:pt>
                <c:pt idx="144">
                  <c:v>145</c:v>
                </c:pt>
                <c:pt idx="145">
                  <c:v>146</c:v>
                </c:pt>
                <c:pt idx="146">
                  <c:v>147</c:v>
                </c:pt>
                <c:pt idx="147">
                  <c:v>148</c:v>
                </c:pt>
                <c:pt idx="148">
                  <c:v>149</c:v>
                </c:pt>
                <c:pt idx="149">
                  <c:v>150</c:v>
                </c:pt>
                <c:pt idx="150">
                  <c:v>151</c:v>
                </c:pt>
                <c:pt idx="151">
                  <c:v>152</c:v>
                </c:pt>
                <c:pt idx="152">
                  <c:v>153</c:v>
                </c:pt>
                <c:pt idx="153">
                  <c:v>154</c:v>
                </c:pt>
                <c:pt idx="154">
                  <c:v>155</c:v>
                </c:pt>
                <c:pt idx="155">
                  <c:v>156</c:v>
                </c:pt>
                <c:pt idx="156">
                  <c:v>157</c:v>
                </c:pt>
                <c:pt idx="157">
                  <c:v>158</c:v>
                </c:pt>
                <c:pt idx="158">
                  <c:v>159</c:v>
                </c:pt>
                <c:pt idx="159">
                  <c:v>160</c:v>
                </c:pt>
                <c:pt idx="160">
                  <c:v>161</c:v>
                </c:pt>
                <c:pt idx="161">
                  <c:v>162</c:v>
                </c:pt>
                <c:pt idx="162">
                  <c:v>163</c:v>
                </c:pt>
                <c:pt idx="163">
                  <c:v>164</c:v>
                </c:pt>
                <c:pt idx="164">
                  <c:v>165</c:v>
                </c:pt>
                <c:pt idx="165">
                  <c:v>166</c:v>
                </c:pt>
                <c:pt idx="166">
                  <c:v>167</c:v>
                </c:pt>
                <c:pt idx="167">
                  <c:v>168</c:v>
                </c:pt>
                <c:pt idx="168">
                  <c:v>169</c:v>
                </c:pt>
                <c:pt idx="169">
                  <c:v>170</c:v>
                </c:pt>
                <c:pt idx="170">
                  <c:v>171</c:v>
                </c:pt>
                <c:pt idx="171">
                  <c:v>172</c:v>
                </c:pt>
                <c:pt idx="172">
                  <c:v>173</c:v>
                </c:pt>
                <c:pt idx="173">
                  <c:v>174</c:v>
                </c:pt>
                <c:pt idx="174">
                  <c:v>175</c:v>
                </c:pt>
                <c:pt idx="175">
                  <c:v>176</c:v>
                </c:pt>
                <c:pt idx="176">
                  <c:v>177</c:v>
                </c:pt>
                <c:pt idx="177">
                  <c:v>178</c:v>
                </c:pt>
                <c:pt idx="178">
                  <c:v>179</c:v>
                </c:pt>
                <c:pt idx="179">
                  <c:v>180</c:v>
                </c:pt>
                <c:pt idx="180">
                  <c:v>181</c:v>
                </c:pt>
                <c:pt idx="181">
                  <c:v>182</c:v>
                </c:pt>
                <c:pt idx="182">
                  <c:v>183</c:v>
                </c:pt>
                <c:pt idx="183">
                  <c:v>184</c:v>
                </c:pt>
                <c:pt idx="184">
                  <c:v>185</c:v>
                </c:pt>
                <c:pt idx="185">
                  <c:v>186</c:v>
                </c:pt>
                <c:pt idx="186">
                  <c:v>187</c:v>
                </c:pt>
                <c:pt idx="187">
                  <c:v>188</c:v>
                </c:pt>
                <c:pt idx="188">
                  <c:v>189</c:v>
                </c:pt>
                <c:pt idx="189">
                  <c:v>190</c:v>
                </c:pt>
                <c:pt idx="190">
                  <c:v>191</c:v>
                </c:pt>
                <c:pt idx="191">
                  <c:v>192</c:v>
                </c:pt>
                <c:pt idx="192">
                  <c:v>193</c:v>
                </c:pt>
                <c:pt idx="193">
                  <c:v>194</c:v>
                </c:pt>
                <c:pt idx="194">
                  <c:v>195</c:v>
                </c:pt>
                <c:pt idx="195">
                  <c:v>196</c:v>
                </c:pt>
                <c:pt idx="196">
                  <c:v>197</c:v>
                </c:pt>
                <c:pt idx="197">
                  <c:v>198</c:v>
                </c:pt>
                <c:pt idx="198">
                  <c:v>199</c:v>
                </c:pt>
                <c:pt idx="199">
                  <c:v>200</c:v>
                </c:pt>
                <c:pt idx="200">
                  <c:v>201</c:v>
                </c:pt>
                <c:pt idx="201">
                  <c:v>202</c:v>
                </c:pt>
                <c:pt idx="202">
                  <c:v>203</c:v>
                </c:pt>
                <c:pt idx="203">
                  <c:v>204</c:v>
                </c:pt>
                <c:pt idx="204">
                  <c:v>205</c:v>
                </c:pt>
                <c:pt idx="205">
                  <c:v>206</c:v>
                </c:pt>
                <c:pt idx="206">
                  <c:v>207</c:v>
                </c:pt>
                <c:pt idx="207">
                  <c:v>208</c:v>
                </c:pt>
                <c:pt idx="208">
                  <c:v>209</c:v>
                </c:pt>
                <c:pt idx="209">
                  <c:v>210</c:v>
                </c:pt>
                <c:pt idx="210">
                  <c:v>211</c:v>
                </c:pt>
                <c:pt idx="211">
                  <c:v>212</c:v>
                </c:pt>
                <c:pt idx="212">
                  <c:v>213</c:v>
                </c:pt>
                <c:pt idx="213">
                  <c:v>214</c:v>
                </c:pt>
                <c:pt idx="214">
                  <c:v>215</c:v>
                </c:pt>
                <c:pt idx="215">
                  <c:v>216</c:v>
                </c:pt>
                <c:pt idx="216">
                  <c:v>217</c:v>
                </c:pt>
                <c:pt idx="217">
                  <c:v>218</c:v>
                </c:pt>
                <c:pt idx="218">
                  <c:v>219</c:v>
                </c:pt>
                <c:pt idx="219">
                  <c:v>220</c:v>
                </c:pt>
                <c:pt idx="220">
                  <c:v>221</c:v>
                </c:pt>
                <c:pt idx="221">
                  <c:v>222</c:v>
                </c:pt>
                <c:pt idx="222">
                  <c:v>223</c:v>
                </c:pt>
                <c:pt idx="223">
                  <c:v>224</c:v>
                </c:pt>
                <c:pt idx="224">
                  <c:v>225</c:v>
                </c:pt>
                <c:pt idx="225">
                  <c:v>226</c:v>
                </c:pt>
                <c:pt idx="226">
                  <c:v>227</c:v>
                </c:pt>
                <c:pt idx="227">
                  <c:v>228</c:v>
                </c:pt>
                <c:pt idx="228">
                  <c:v>229</c:v>
                </c:pt>
                <c:pt idx="229">
                  <c:v>230</c:v>
                </c:pt>
                <c:pt idx="230">
                  <c:v>231</c:v>
                </c:pt>
                <c:pt idx="231">
                  <c:v>232</c:v>
                </c:pt>
                <c:pt idx="232">
                  <c:v>233</c:v>
                </c:pt>
                <c:pt idx="233">
                  <c:v>234</c:v>
                </c:pt>
                <c:pt idx="234">
                  <c:v>235</c:v>
                </c:pt>
                <c:pt idx="235">
                  <c:v>236</c:v>
                </c:pt>
                <c:pt idx="236">
                  <c:v>237</c:v>
                </c:pt>
                <c:pt idx="237">
                  <c:v>238</c:v>
                </c:pt>
                <c:pt idx="238">
                  <c:v>239</c:v>
                </c:pt>
                <c:pt idx="239">
                  <c:v>240</c:v>
                </c:pt>
                <c:pt idx="240">
                  <c:v>241</c:v>
                </c:pt>
                <c:pt idx="241">
                  <c:v>242</c:v>
                </c:pt>
                <c:pt idx="242">
                  <c:v>243</c:v>
                </c:pt>
                <c:pt idx="243">
                  <c:v>244</c:v>
                </c:pt>
                <c:pt idx="244">
                  <c:v>245</c:v>
                </c:pt>
                <c:pt idx="245">
                  <c:v>246</c:v>
                </c:pt>
                <c:pt idx="246">
                  <c:v>247</c:v>
                </c:pt>
                <c:pt idx="247">
                  <c:v>248</c:v>
                </c:pt>
                <c:pt idx="248">
                  <c:v>249</c:v>
                </c:pt>
                <c:pt idx="249">
                  <c:v>250</c:v>
                </c:pt>
                <c:pt idx="250">
                  <c:v>251</c:v>
                </c:pt>
                <c:pt idx="251">
                  <c:v>252</c:v>
                </c:pt>
                <c:pt idx="252">
                  <c:v>253</c:v>
                </c:pt>
                <c:pt idx="253">
                  <c:v>254</c:v>
                </c:pt>
                <c:pt idx="254">
                  <c:v>255</c:v>
                </c:pt>
                <c:pt idx="255">
                  <c:v>256</c:v>
                </c:pt>
                <c:pt idx="256">
                  <c:v>257</c:v>
                </c:pt>
                <c:pt idx="257">
                  <c:v>258</c:v>
                </c:pt>
                <c:pt idx="258">
                  <c:v>259</c:v>
                </c:pt>
                <c:pt idx="259">
                  <c:v>260</c:v>
                </c:pt>
                <c:pt idx="260">
                  <c:v>261</c:v>
                </c:pt>
                <c:pt idx="261">
                  <c:v>262</c:v>
                </c:pt>
                <c:pt idx="262">
                  <c:v>263</c:v>
                </c:pt>
                <c:pt idx="263">
                  <c:v>264</c:v>
                </c:pt>
                <c:pt idx="264">
                  <c:v>265</c:v>
                </c:pt>
                <c:pt idx="265">
                  <c:v>266</c:v>
                </c:pt>
                <c:pt idx="266">
                  <c:v>267</c:v>
                </c:pt>
                <c:pt idx="267">
                  <c:v>268</c:v>
                </c:pt>
                <c:pt idx="268">
                  <c:v>269</c:v>
                </c:pt>
                <c:pt idx="269">
                  <c:v>270</c:v>
                </c:pt>
                <c:pt idx="270">
                  <c:v>271</c:v>
                </c:pt>
                <c:pt idx="271">
                  <c:v>272</c:v>
                </c:pt>
                <c:pt idx="272">
                  <c:v>273</c:v>
                </c:pt>
                <c:pt idx="273">
                  <c:v>274</c:v>
                </c:pt>
                <c:pt idx="274">
                  <c:v>275</c:v>
                </c:pt>
                <c:pt idx="275">
                  <c:v>276</c:v>
                </c:pt>
                <c:pt idx="276">
                  <c:v>277</c:v>
                </c:pt>
                <c:pt idx="277">
                  <c:v>278</c:v>
                </c:pt>
                <c:pt idx="278">
                  <c:v>279</c:v>
                </c:pt>
                <c:pt idx="279">
                  <c:v>280</c:v>
                </c:pt>
                <c:pt idx="280">
                  <c:v>281</c:v>
                </c:pt>
                <c:pt idx="281">
                  <c:v>282</c:v>
                </c:pt>
                <c:pt idx="282">
                  <c:v>283</c:v>
                </c:pt>
                <c:pt idx="283">
                  <c:v>284</c:v>
                </c:pt>
                <c:pt idx="284">
                  <c:v>285</c:v>
                </c:pt>
                <c:pt idx="285">
                  <c:v>286</c:v>
                </c:pt>
                <c:pt idx="286">
                  <c:v>287</c:v>
                </c:pt>
                <c:pt idx="287">
                  <c:v>288</c:v>
                </c:pt>
                <c:pt idx="288">
                  <c:v>289</c:v>
                </c:pt>
                <c:pt idx="289">
                  <c:v>290</c:v>
                </c:pt>
                <c:pt idx="290">
                  <c:v>291</c:v>
                </c:pt>
                <c:pt idx="291">
                  <c:v>292</c:v>
                </c:pt>
                <c:pt idx="292">
                  <c:v>293</c:v>
                </c:pt>
                <c:pt idx="293">
                  <c:v>294</c:v>
                </c:pt>
                <c:pt idx="294">
                  <c:v>295</c:v>
                </c:pt>
                <c:pt idx="295">
                  <c:v>296</c:v>
                </c:pt>
                <c:pt idx="296">
                  <c:v>297</c:v>
                </c:pt>
                <c:pt idx="297">
                  <c:v>298</c:v>
                </c:pt>
                <c:pt idx="298">
                  <c:v>299</c:v>
                </c:pt>
                <c:pt idx="299">
                  <c:v>300</c:v>
                </c:pt>
                <c:pt idx="300">
                  <c:v>301</c:v>
                </c:pt>
                <c:pt idx="301">
                  <c:v>302</c:v>
                </c:pt>
                <c:pt idx="302">
                  <c:v>303</c:v>
                </c:pt>
                <c:pt idx="303">
                  <c:v>304</c:v>
                </c:pt>
                <c:pt idx="304">
                  <c:v>305</c:v>
                </c:pt>
                <c:pt idx="305">
                  <c:v>306</c:v>
                </c:pt>
                <c:pt idx="306">
                  <c:v>307</c:v>
                </c:pt>
                <c:pt idx="307">
                  <c:v>308</c:v>
                </c:pt>
                <c:pt idx="308">
                  <c:v>309</c:v>
                </c:pt>
                <c:pt idx="309">
                  <c:v>310</c:v>
                </c:pt>
                <c:pt idx="310">
                  <c:v>311</c:v>
                </c:pt>
                <c:pt idx="311">
                  <c:v>312</c:v>
                </c:pt>
                <c:pt idx="312">
                  <c:v>313</c:v>
                </c:pt>
                <c:pt idx="313">
                  <c:v>314</c:v>
                </c:pt>
                <c:pt idx="314">
                  <c:v>315</c:v>
                </c:pt>
                <c:pt idx="315">
                  <c:v>316</c:v>
                </c:pt>
                <c:pt idx="316">
                  <c:v>317</c:v>
                </c:pt>
                <c:pt idx="317">
                  <c:v>318</c:v>
                </c:pt>
                <c:pt idx="318">
                  <c:v>319</c:v>
                </c:pt>
                <c:pt idx="319">
                  <c:v>320</c:v>
                </c:pt>
                <c:pt idx="320">
                  <c:v>321</c:v>
                </c:pt>
                <c:pt idx="321">
                  <c:v>322</c:v>
                </c:pt>
                <c:pt idx="322">
                  <c:v>323</c:v>
                </c:pt>
                <c:pt idx="323">
                  <c:v>324</c:v>
                </c:pt>
                <c:pt idx="324">
                  <c:v>325</c:v>
                </c:pt>
                <c:pt idx="325">
                  <c:v>326</c:v>
                </c:pt>
                <c:pt idx="326">
                  <c:v>327</c:v>
                </c:pt>
                <c:pt idx="327">
                  <c:v>328</c:v>
                </c:pt>
                <c:pt idx="328">
                  <c:v>329</c:v>
                </c:pt>
                <c:pt idx="329">
                  <c:v>330</c:v>
                </c:pt>
                <c:pt idx="330">
                  <c:v>331</c:v>
                </c:pt>
                <c:pt idx="331">
                  <c:v>332</c:v>
                </c:pt>
                <c:pt idx="332">
                  <c:v>333</c:v>
                </c:pt>
                <c:pt idx="333">
                  <c:v>334</c:v>
                </c:pt>
                <c:pt idx="334">
                  <c:v>335</c:v>
                </c:pt>
                <c:pt idx="335">
                  <c:v>336</c:v>
                </c:pt>
                <c:pt idx="336">
                  <c:v>337</c:v>
                </c:pt>
                <c:pt idx="337">
                  <c:v>338</c:v>
                </c:pt>
                <c:pt idx="338">
                  <c:v>339</c:v>
                </c:pt>
                <c:pt idx="339">
                  <c:v>340</c:v>
                </c:pt>
                <c:pt idx="340">
                  <c:v>341</c:v>
                </c:pt>
                <c:pt idx="341">
                  <c:v>342</c:v>
                </c:pt>
                <c:pt idx="342">
                  <c:v>343</c:v>
                </c:pt>
                <c:pt idx="343">
                  <c:v>344</c:v>
                </c:pt>
                <c:pt idx="344">
                  <c:v>345</c:v>
                </c:pt>
                <c:pt idx="345">
                  <c:v>346</c:v>
                </c:pt>
                <c:pt idx="346">
                  <c:v>347</c:v>
                </c:pt>
                <c:pt idx="347">
                  <c:v>348</c:v>
                </c:pt>
                <c:pt idx="348">
                  <c:v>349</c:v>
                </c:pt>
                <c:pt idx="349">
                  <c:v>350</c:v>
                </c:pt>
                <c:pt idx="350">
                  <c:v>351</c:v>
                </c:pt>
                <c:pt idx="351">
                  <c:v>352</c:v>
                </c:pt>
                <c:pt idx="352">
                  <c:v>353</c:v>
                </c:pt>
                <c:pt idx="353">
                  <c:v>354</c:v>
                </c:pt>
                <c:pt idx="354">
                  <c:v>355</c:v>
                </c:pt>
                <c:pt idx="355">
                  <c:v>356</c:v>
                </c:pt>
                <c:pt idx="356">
                  <c:v>357</c:v>
                </c:pt>
                <c:pt idx="357">
                  <c:v>358</c:v>
                </c:pt>
                <c:pt idx="358">
                  <c:v>359</c:v>
                </c:pt>
                <c:pt idx="359">
                  <c:v>360</c:v>
                </c:pt>
              </c:numCache>
            </c:numRef>
          </c:cat>
          <c:val>
            <c:numRef>
              <c:f>Tilgungsplan!$E$7:$E$366</c:f>
              <c:numCache>
                <c:formatCode>#,##0.00\ [$€-409]</c:formatCode>
                <c:ptCount val="360"/>
                <c:pt idx="0">
                  <c:v>729.17</c:v>
                </c:pt>
                <c:pt idx="1">
                  <c:v>728.02</c:v>
                </c:pt>
                <c:pt idx="2">
                  <c:v>726.87</c:v>
                </c:pt>
                <c:pt idx="3">
                  <c:v>725.71</c:v>
                </c:pt>
                <c:pt idx="4">
                  <c:v>724.56</c:v>
                </c:pt>
                <c:pt idx="5">
                  <c:v>723.4</c:v>
                </c:pt>
                <c:pt idx="6">
                  <c:v>722.23</c:v>
                </c:pt>
                <c:pt idx="7">
                  <c:v>721.06</c:v>
                </c:pt>
                <c:pt idx="8">
                  <c:v>719.89</c:v>
                </c:pt>
                <c:pt idx="9">
                  <c:v>718.72</c:v>
                </c:pt>
                <c:pt idx="10">
                  <c:v>717.54</c:v>
                </c:pt>
                <c:pt idx="11">
                  <c:v>716.36</c:v>
                </c:pt>
                <c:pt idx="12">
                  <c:v>715.17</c:v>
                </c:pt>
                <c:pt idx="13">
                  <c:v>713.98</c:v>
                </c:pt>
                <c:pt idx="14">
                  <c:v>712.79</c:v>
                </c:pt>
                <c:pt idx="15">
                  <c:v>711.6</c:v>
                </c:pt>
                <c:pt idx="16">
                  <c:v>710.4</c:v>
                </c:pt>
                <c:pt idx="17">
                  <c:v>709.2</c:v>
                </c:pt>
                <c:pt idx="18">
                  <c:v>707.99</c:v>
                </c:pt>
                <c:pt idx="19">
                  <c:v>706.78</c:v>
                </c:pt>
                <c:pt idx="20">
                  <c:v>705.57</c:v>
                </c:pt>
                <c:pt idx="21">
                  <c:v>704.35</c:v>
                </c:pt>
                <c:pt idx="22">
                  <c:v>703.13</c:v>
                </c:pt>
                <c:pt idx="23">
                  <c:v>701.91</c:v>
                </c:pt>
                <c:pt idx="24">
                  <c:v>700.68</c:v>
                </c:pt>
                <c:pt idx="25">
                  <c:v>699.45</c:v>
                </c:pt>
                <c:pt idx="26">
                  <c:v>698.22</c:v>
                </c:pt>
                <c:pt idx="27">
                  <c:v>696.98</c:v>
                </c:pt>
                <c:pt idx="28">
                  <c:v>695.74</c:v>
                </c:pt>
                <c:pt idx="29">
                  <c:v>694.49</c:v>
                </c:pt>
                <c:pt idx="30">
                  <c:v>693.24</c:v>
                </c:pt>
                <c:pt idx="31">
                  <c:v>691.99</c:v>
                </c:pt>
                <c:pt idx="32">
                  <c:v>690.74</c:v>
                </c:pt>
                <c:pt idx="33">
                  <c:v>689.48</c:v>
                </c:pt>
                <c:pt idx="34">
                  <c:v>688.21</c:v>
                </c:pt>
                <c:pt idx="35">
                  <c:v>686.95</c:v>
                </c:pt>
                <c:pt idx="36">
                  <c:v>685.68</c:v>
                </c:pt>
                <c:pt idx="37">
                  <c:v>684.4</c:v>
                </c:pt>
                <c:pt idx="38">
                  <c:v>683.12</c:v>
                </c:pt>
                <c:pt idx="39">
                  <c:v>681.84</c:v>
                </c:pt>
                <c:pt idx="40">
                  <c:v>680.56</c:v>
                </c:pt>
                <c:pt idx="41">
                  <c:v>679.27</c:v>
                </c:pt>
                <c:pt idx="42">
                  <c:v>677.97</c:v>
                </c:pt>
                <c:pt idx="43">
                  <c:v>676.68</c:v>
                </c:pt>
                <c:pt idx="44">
                  <c:v>675.38</c:v>
                </c:pt>
                <c:pt idx="45">
                  <c:v>674.07</c:v>
                </c:pt>
                <c:pt idx="46">
                  <c:v>672.76</c:v>
                </c:pt>
                <c:pt idx="47">
                  <c:v>671.45</c:v>
                </c:pt>
                <c:pt idx="48">
                  <c:v>670.13</c:v>
                </c:pt>
                <c:pt idx="49">
                  <c:v>668.81</c:v>
                </c:pt>
                <c:pt idx="50">
                  <c:v>667.49</c:v>
                </c:pt>
                <c:pt idx="51">
                  <c:v>666.16</c:v>
                </c:pt>
                <c:pt idx="52">
                  <c:v>664.83</c:v>
                </c:pt>
                <c:pt idx="53">
                  <c:v>663.5</c:v>
                </c:pt>
                <c:pt idx="54">
                  <c:v>662.16</c:v>
                </c:pt>
                <c:pt idx="55">
                  <c:v>660.82</c:v>
                </c:pt>
                <c:pt idx="56">
                  <c:v>659.47</c:v>
                </c:pt>
                <c:pt idx="57">
                  <c:v>658.12</c:v>
                </c:pt>
                <c:pt idx="58">
                  <c:v>656.76</c:v>
                </c:pt>
                <c:pt idx="59">
                  <c:v>655.4</c:v>
                </c:pt>
                <c:pt idx="60">
                  <c:v>654.04</c:v>
                </c:pt>
                <c:pt idx="61">
                  <c:v>652.66999999999996</c:v>
                </c:pt>
                <c:pt idx="62">
                  <c:v>651.29999999999995</c:v>
                </c:pt>
                <c:pt idx="63">
                  <c:v>649.92999999999995</c:v>
                </c:pt>
                <c:pt idx="64">
                  <c:v>648.54999999999995</c:v>
                </c:pt>
                <c:pt idx="65">
                  <c:v>647.16999999999996</c:v>
                </c:pt>
                <c:pt idx="66">
                  <c:v>645.78</c:v>
                </c:pt>
                <c:pt idx="67">
                  <c:v>644.39</c:v>
                </c:pt>
                <c:pt idx="68">
                  <c:v>643</c:v>
                </c:pt>
                <c:pt idx="69">
                  <c:v>641.6</c:v>
                </c:pt>
                <c:pt idx="70">
                  <c:v>640.19000000000005</c:v>
                </c:pt>
                <c:pt idx="71">
                  <c:v>638.79</c:v>
                </c:pt>
                <c:pt idx="72">
                  <c:v>637.38</c:v>
                </c:pt>
                <c:pt idx="73">
                  <c:v>635.96</c:v>
                </c:pt>
                <c:pt idx="74">
                  <c:v>634.54</c:v>
                </c:pt>
                <c:pt idx="75">
                  <c:v>633.12</c:v>
                </c:pt>
                <c:pt idx="76">
                  <c:v>631.69000000000005</c:v>
                </c:pt>
                <c:pt idx="77">
                  <c:v>630.26</c:v>
                </c:pt>
                <c:pt idx="78">
                  <c:v>628.82000000000005</c:v>
                </c:pt>
                <c:pt idx="79">
                  <c:v>627.38</c:v>
                </c:pt>
                <c:pt idx="80">
                  <c:v>625.94000000000005</c:v>
                </c:pt>
                <c:pt idx="81">
                  <c:v>624.49</c:v>
                </c:pt>
                <c:pt idx="82">
                  <c:v>623.04</c:v>
                </c:pt>
                <c:pt idx="83">
                  <c:v>621.58000000000004</c:v>
                </c:pt>
                <c:pt idx="84">
                  <c:v>620.12</c:v>
                </c:pt>
                <c:pt idx="85">
                  <c:v>618.65</c:v>
                </c:pt>
                <c:pt idx="86">
                  <c:v>617.17999999999995</c:v>
                </c:pt>
                <c:pt idx="87">
                  <c:v>615.71</c:v>
                </c:pt>
                <c:pt idx="88">
                  <c:v>614.23</c:v>
                </c:pt>
                <c:pt idx="89">
                  <c:v>612.75</c:v>
                </c:pt>
                <c:pt idx="90">
                  <c:v>611.26</c:v>
                </c:pt>
                <c:pt idx="91">
                  <c:v>609.77</c:v>
                </c:pt>
                <c:pt idx="92">
                  <c:v>608.27</c:v>
                </c:pt>
                <c:pt idx="93">
                  <c:v>606.77</c:v>
                </c:pt>
                <c:pt idx="94">
                  <c:v>605.27</c:v>
                </c:pt>
                <c:pt idx="95">
                  <c:v>603.76</c:v>
                </c:pt>
                <c:pt idx="96">
                  <c:v>602.25</c:v>
                </c:pt>
                <c:pt idx="97">
                  <c:v>600.73</c:v>
                </c:pt>
                <c:pt idx="98">
                  <c:v>599.21</c:v>
                </c:pt>
                <c:pt idx="99">
                  <c:v>597.67999999999995</c:v>
                </c:pt>
                <c:pt idx="100">
                  <c:v>596.15</c:v>
                </c:pt>
                <c:pt idx="101">
                  <c:v>594.61</c:v>
                </c:pt>
                <c:pt idx="102">
                  <c:v>593.07000000000005</c:v>
                </c:pt>
                <c:pt idx="103">
                  <c:v>591.53</c:v>
                </c:pt>
                <c:pt idx="104">
                  <c:v>589.98</c:v>
                </c:pt>
                <c:pt idx="105">
                  <c:v>588.42999999999995</c:v>
                </c:pt>
                <c:pt idx="106">
                  <c:v>586.87</c:v>
                </c:pt>
                <c:pt idx="107">
                  <c:v>585.29999999999995</c:v>
                </c:pt>
                <c:pt idx="108">
                  <c:v>583.74</c:v>
                </c:pt>
                <c:pt idx="109">
                  <c:v>582.16999999999996</c:v>
                </c:pt>
                <c:pt idx="110">
                  <c:v>580.59</c:v>
                </c:pt>
                <c:pt idx="111">
                  <c:v>579.01</c:v>
                </c:pt>
                <c:pt idx="112">
                  <c:v>577.41999999999996</c:v>
                </c:pt>
                <c:pt idx="113">
                  <c:v>575.83000000000004</c:v>
                </c:pt>
                <c:pt idx="114">
                  <c:v>574.24</c:v>
                </c:pt>
                <c:pt idx="115">
                  <c:v>572.64</c:v>
                </c:pt>
                <c:pt idx="116">
                  <c:v>571.04</c:v>
                </c:pt>
                <c:pt idx="117">
                  <c:v>569.42999999999995</c:v>
                </c:pt>
                <c:pt idx="118">
                  <c:v>567.80999999999995</c:v>
                </c:pt>
                <c:pt idx="119">
                  <c:v>566.19000000000005</c:v>
                </c:pt>
                <c:pt idx="120">
                  <c:v>564.57000000000005</c:v>
                </c:pt>
                <c:pt idx="121">
                  <c:v>562.94000000000005</c:v>
                </c:pt>
                <c:pt idx="122">
                  <c:v>561.30999999999995</c:v>
                </c:pt>
                <c:pt idx="123">
                  <c:v>559.66999999999996</c:v>
                </c:pt>
                <c:pt idx="124">
                  <c:v>558.03</c:v>
                </c:pt>
                <c:pt idx="125">
                  <c:v>556.39</c:v>
                </c:pt>
                <c:pt idx="126">
                  <c:v>554.73</c:v>
                </c:pt>
                <c:pt idx="127">
                  <c:v>553.08000000000004</c:v>
                </c:pt>
                <c:pt idx="128">
                  <c:v>551.41999999999996</c:v>
                </c:pt>
                <c:pt idx="129">
                  <c:v>549.75</c:v>
                </c:pt>
                <c:pt idx="130">
                  <c:v>548.08000000000004</c:v>
                </c:pt>
                <c:pt idx="131">
                  <c:v>546.4</c:v>
                </c:pt>
                <c:pt idx="132">
                  <c:v>544.72</c:v>
                </c:pt>
                <c:pt idx="133">
                  <c:v>543.04</c:v>
                </c:pt>
                <c:pt idx="134">
                  <c:v>541.35</c:v>
                </c:pt>
                <c:pt idx="135">
                  <c:v>539.65</c:v>
                </c:pt>
                <c:pt idx="136">
                  <c:v>537.95000000000005</c:v>
                </c:pt>
                <c:pt idx="137">
                  <c:v>536.25</c:v>
                </c:pt>
                <c:pt idx="138">
                  <c:v>534.54</c:v>
                </c:pt>
                <c:pt idx="139">
                  <c:v>532.82000000000005</c:v>
                </c:pt>
                <c:pt idx="140">
                  <c:v>531.1</c:v>
                </c:pt>
                <c:pt idx="141">
                  <c:v>529.38</c:v>
                </c:pt>
                <c:pt idx="142">
                  <c:v>527.65</c:v>
                </c:pt>
                <c:pt idx="143">
                  <c:v>525.91</c:v>
                </c:pt>
                <c:pt idx="144">
                  <c:v>524.16999999999996</c:v>
                </c:pt>
                <c:pt idx="145">
                  <c:v>522.41999999999996</c:v>
                </c:pt>
                <c:pt idx="146">
                  <c:v>520.66999999999996</c:v>
                </c:pt>
                <c:pt idx="147">
                  <c:v>518.91999999999996</c:v>
                </c:pt>
                <c:pt idx="148">
                  <c:v>517.16</c:v>
                </c:pt>
                <c:pt idx="149">
                  <c:v>515.39</c:v>
                </c:pt>
                <c:pt idx="150">
                  <c:v>513.62</c:v>
                </c:pt>
                <c:pt idx="151">
                  <c:v>511.84</c:v>
                </c:pt>
                <c:pt idx="152">
                  <c:v>510.06</c:v>
                </c:pt>
                <c:pt idx="153">
                  <c:v>508.28</c:v>
                </c:pt>
                <c:pt idx="154">
                  <c:v>506.48</c:v>
                </c:pt>
                <c:pt idx="155">
                  <c:v>504.69</c:v>
                </c:pt>
                <c:pt idx="156">
                  <c:v>502.89</c:v>
                </c:pt>
                <c:pt idx="157">
                  <c:v>501.08</c:v>
                </c:pt>
                <c:pt idx="158">
                  <c:v>499.27</c:v>
                </c:pt>
                <c:pt idx="159">
                  <c:v>497.45</c:v>
                </c:pt>
                <c:pt idx="160">
                  <c:v>495.62</c:v>
                </c:pt>
                <c:pt idx="161">
                  <c:v>493.8</c:v>
                </c:pt>
                <c:pt idx="162">
                  <c:v>491.96</c:v>
                </c:pt>
                <c:pt idx="163">
                  <c:v>490.12</c:v>
                </c:pt>
                <c:pt idx="164">
                  <c:v>488.28</c:v>
                </c:pt>
                <c:pt idx="165">
                  <c:v>486.43</c:v>
                </c:pt>
                <c:pt idx="166">
                  <c:v>484.57</c:v>
                </c:pt>
                <c:pt idx="167">
                  <c:v>482.71</c:v>
                </c:pt>
                <c:pt idx="168">
                  <c:v>480.84</c:v>
                </c:pt>
                <c:pt idx="169">
                  <c:v>478.97</c:v>
                </c:pt>
                <c:pt idx="170">
                  <c:v>477.09</c:v>
                </c:pt>
                <c:pt idx="171">
                  <c:v>475.21</c:v>
                </c:pt>
                <c:pt idx="172">
                  <c:v>473.32</c:v>
                </c:pt>
                <c:pt idx="173">
                  <c:v>471.43</c:v>
                </c:pt>
                <c:pt idx="174">
                  <c:v>469.53</c:v>
                </c:pt>
                <c:pt idx="175">
                  <c:v>467.63</c:v>
                </c:pt>
                <c:pt idx="176">
                  <c:v>465.72</c:v>
                </c:pt>
                <c:pt idx="177">
                  <c:v>463.8</c:v>
                </c:pt>
                <c:pt idx="178">
                  <c:v>461.88</c:v>
                </c:pt>
                <c:pt idx="179">
                  <c:v>459.95</c:v>
                </c:pt>
                <c:pt idx="180">
                  <c:v>458.02</c:v>
                </c:pt>
                <c:pt idx="181">
                  <c:v>456.08</c:v>
                </c:pt>
                <c:pt idx="182">
                  <c:v>454.14</c:v>
                </c:pt>
                <c:pt idx="183">
                  <c:v>452.19</c:v>
                </c:pt>
                <c:pt idx="184">
                  <c:v>450.23</c:v>
                </c:pt>
                <c:pt idx="185">
                  <c:v>448.27</c:v>
                </c:pt>
                <c:pt idx="186">
                  <c:v>446.3</c:v>
                </c:pt>
                <c:pt idx="187">
                  <c:v>444.33</c:v>
                </c:pt>
                <c:pt idx="188">
                  <c:v>442.35</c:v>
                </c:pt>
                <c:pt idx="189">
                  <c:v>440.37</c:v>
                </c:pt>
                <c:pt idx="190">
                  <c:v>438.38</c:v>
                </c:pt>
                <c:pt idx="191">
                  <c:v>436.38</c:v>
                </c:pt>
                <c:pt idx="192">
                  <c:v>434.38</c:v>
                </c:pt>
                <c:pt idx="193">
                  <c:v>432.37</c:v>
                </c:pt>
                <c:pt idx="194">
                  <c:v>430.36</c:v>
                </c:pt>
                <c:pt idx="195">
                  <c:v>428.34</c:v>
                </c:pt>
                <c:pt idx="196">
                  <c:v>426.32</c:v>
                </c:pt>
                <c:pt idx="197">
                  <c:v>424.29</c:v>
                </c:pt>
                <c:pt idx="198">
                  <c:v>422.25</c:v>
                </c:pt>
                <c:pt idx="199">
                  <c:v>420.21</c:v>
                </c:pt>
                <c:pt idx="200">
                  <c:v>418.16</c:v>
                </c:pt>
                <c:pt idx="201">
                  <c:v>416.1</c:v>
                </c:pt>
                <c:pt idx="202">
                  <c:v>414.04</c:v>
                </c:pt>
                <c:pt idx="203">
                  <c:v>411.98</c:v>
                </c:pt>
                <c:pt idx="204">
                  <c:v>409.9</c:v>
                </c:pt>
                <c:pt idx="205">
                  <c:v>407.82</c:v>
                </c:pt>
                <c:pt idx="206">
                  <c:v>405.74</c:v>
                </c:pt>
                <c:pt idx="207">
                  <c:v>403.65</c:v>
                </c:pt>
                <c:pt idx="208">
                  <c:v>401.55</c:v>
                </c:pt>
                <c:pt idx="209">
                  <c:v>399.45</c:v>
                </c:pt>
                <c:pt idx="210">
                  <c:v>397.34</c:v>
                </c:pt>
                <c:pt idx="211">
                  <c:v>395.22</c:v>
                </c:pt>
                <c:pt idx="212">
                  <c:v>393.1</c:v>
                </c:pt>
                <c:pt idx="213">
                  <c:v>390.97</c:v>
                </c:pt>
                <c:pt idx="214">
                  <c:v>388.84</c:v>
                </c:pt>
                <c:pt idx="215">
                  <c:v>386.7</c:v>
                </c:pt>
                <c:pt idx="216">
                  <c:v>384.55</c:v>
                </c:pt>
                <c:pt idx="217">
                  <c:v>382.4</c:v>
                </c:pt>
                <c:pt idx="218">
                  <c:v>380.24</c:v>
                </c:pt>
                <c:pt idx="219">
                  <c:v>378.08</c:v>
                </c:pt>
                <c:pt idx="220">
                  <c:v>375.91</c:v>
                </c:pt>
                <c:pt idx="221">
                  <c:v>373.73</c:v>
                </c:pt>
                <c:pt idx="222">
                  <c:v>371.54</c:v>
                </c:pt>
                <c:pt idx="223">
                  <c:v>369.35</c:v>
                </c:pt>
                <c:pt idx="224">
                  <c:v>367.16</c:v>
                </c:pt>
                <c:pt idx="225">
                  <c:v>364.95</c:v>
                </c:pt>
                <c:pt idx="226">
                  <c:v>362.74</c:v>
                </c:pt>
                <c:pt idx="227">
                  <c:v>360.53</c:v>
                </c:pt>
                <c:pt idx="228">
                  <c:v>358.3</c:v>
                </c:pt>
                <c:pt idx="229">
                  <c:v>356.07</c:v>
                </c:pt>
                <c:pt idx="230">
                  <c:v>353.84</c:v>
                </c:pt>
                <c:pt idx="231">
                  <c:v>351.6</c:v>
                </c:pt>
                <c:pt idx="232">
                  <c:v>349.35</c:v>
                </c:pt>
                <c:pt idx="233">
                  <c:v>347.09</c:v>
                </c:pt>
                <c:pt idx="234">
                  <c:v>344.83</c:v>
                </c:pt>
                <c:pt idx="235">
                  <c:v>342.56</c:v>
                </c:pt>
                <c:pt idx="236">
                  <c:v>340.29</c:v>
                </c:pt>
                <c:pt idx="237">
                  <c:v>338</c:v>
                </c:pt>
                <c:pt idx="238">
                  <c:v>335.72</c:v>
                </c:pt>
                <c:pt idx="239">
                  <c:v>333.42</c:v>
                </c:pt>
                <c:pt idx="240">
                  <c:v>331.12</c:v>
                </c:pt>
                <c:pt idx="241">
                  <c:v>328.81</c:v>
                </c:pt>
                <c:pt idx="242">
                  <c:v>326.5</c:v>
                </c:pt>
                <c:pt idx="243">
                  <c:v>324.17</c:v>
                </c:pt>
                <c:pt idx="244">
                  <c:v>321.83999999999997</c:v>
                </c:pt>
                <c:pt idx="245">
                  <c:v>319.51</c:v>
                </c:pt>
                <c:pt idx="246">
                  <c:v>317.17</c:v>
                </c:pt>
                <c:pt idx="247">
                  <c:v>314.82</c:v>
                </c:pt>
                <c:pt idx="248">
                  <c:v>312.45999999999998</c:v>
                </c:pt>
                <c:pt idx="249">
                  <c:v>310.10000000000002</c:v>
                </c:pt>
                <c:pt idx="250">
                  <c:v>307.73</c:v>
                </c:pt>
                <c:pt idx="251">
                  <c:v>305.35000000000002</c:v>
                </c:pt>
                <c:pt idx="252">
                  <c:v>302.97000000000003</c:v>
                </c:pt>
                <c:pt idx="253">
                  <c:v>300.58</c:v>
                </c:pt>
                <c:pt idx="254">
                  <c:v>298.18</c:v>
                </c:pt>
                <c:pt idx="255">
                  <c:v>295.77999999999997</c:v>
                </c:pt>
                <c:pt idx="256">
                  <c:v>293.36</c:v>
                </c:pt>
                <c:pt idx="257">
                  <c:v>290.95</c:v>
                </c:pt>
                <c:pt idx="258">
                  <c:v>288.52</c:v>
                </c:pt>
                <c:pt idx="259">
                  <c:v>286.08999999999997</c:v>
                </c:pt>
                <c:pt idx="260">
                  <c:v>283.64999999999998</c:v>
                </c:pt>
                <c:pt idx="261">
                  <c:v>281.2</c:v>
                </c:pt>
                <c:pt idx="262">
                  <c:v>278.75</c:v>
                </c:pt>
                <c:pt idx="263">
                  <c:v>276.27999999999997</c:v>
                </c:pt>
                <c:pt idx="264">
                  <c:v>273.82</c:v>
                </c:pt>
                <c:pt idx="265">
                  <c:v>271.33999999999997</c:v>
                </c:pt>
                <c:pt idx="266">
                  <c:v>268.86</c:v>
                </c:pt>
                <c:pt idx="267">
                  <c:v>266.37</c:v>
                </c:pt>
                <c:pt idx="268">
                  <c:v>263.87</c:v>
                </c:pt>
                <c:pt idx="269">
                  <c:v>261.37</c:v>
                </c:pt>
                <c:pt idx="270">
                  <c:v>258.85000000000002</c:v>
                </c:pt>
                <c:pt idx="271">
                  <c:v>256.33</c:v>
                </c:pt>
                <c:pt idx="272">
                  <c:v>253.81</c:v>
                </c:pt>
                <c:pt idx="273">
                  <c:v>251.27</c:v>
                </c:pt>
                <c:pt idx="274">
                  <c:v>248.73</c:v>
                </c:pt>
                <c:pt idx="275">
                  <c:v>246.18</c:v>
                </c:pt>
                <c:pt idx="276">
                  <c:v>243.63</c:v>
                </c:pt>
                <c:pt idx="277">
                  <c:v>241.06</c:v>
                </c:pt>
                <c:pt idx="278">
                  <c:v>238.49</c:v>
                </c:pt>
                <c:pt idx="279">
                  <c:v>235.91</c:v>
                </c:pt>
                <c:pt idx="280">
                  <c:v>233.33</c:v>
                </c:pt>
                <c:pt idx="281">
                  <c:v>230.73</c:v>
                </c:pt>
                <c:pt idx="282">
                  <c:v>228.13</c:v>
                </c:pt>
                <c:pt idx="283">
                  <c:v>225.52</c:v>
                </c:pt>
                <c:pt idx="284">
                  <c:v>222.91</c:v>
                </c:pt>
                <c:pt idx="285">
                  <c:v>220.28</c:v>
                </c:pt>
                <c:pt idx="286">
                  <c:v>217.65</c:v>
                </c:pt>
                <c:pt idx="287">
                  <c:v>215.01</c:v>
                </c:pt>
                <c:pt idx="288">
                  <c:v>212.36</c:v>
                </c:pt>
                <c:pt idx="289">
                  <c:v>209.71</c:v>
                </c:pt>
                <c:pt idx="290">
                  <c:v>207.05</c:v>
                </c:pt>
                <c:pt idx="291">
                  <c:v>204.38</c:v>
                </c:pt>
                <c:pt idx="292">
                  <c:v>201.7</c:v>
                </c:pt>
                <c:pt idx="293">
                  <c:v>199.01</c:v>
                </c:pt>
                <c:pt idx="294">
                  <c:v>196.32</c:v>
                </c:pt>
                <c:pt idx="295">
                  <c:v>193.62</c:v>
                </c:pt>
                <c:pt idx="296">
                  <c:v>190.91</c:v>
                </c:pt>
                <c:pt idx="297">
                  <c:v>188.19</c:v>
                </c:pt>
                <c:pt idx="298">
                  <c:v>185.46</c:v>
                </c:pt>
                <c:pt idx="299">
                  <c:v>182.73</c:v>
                </c:pt>
                <c:pt idx="300">
                  <c:v>179.99</c:v>
                </c:pt>
                <c:pt idx="301">
                  <c:v>177.24</c:v>
                </c:pt>
                <c:pt idx="302">
                  <c:v>174.48</c:v>
                </c:pt>
                <c:pt idx="303">
                  <c:v>171.72</c:v>
                </c:pt>
                <c:pt idx="304">
                  <c:v>168.94</c:v>
                </c:pt>
                <c:pt idx="305">
                  <c:v>166.16</c:v>
                </c:pt>
                <c:pt idx="306">
                  <c:v>163.37</c:v>
                </c:pt>
                <c:pt idx="307">
                  <c:v>160.58000000000001</c:v>
                </c:pt>
                <c:pt idx="308">
                  <c:v>157.77000000000001</c:v>
                </c:pt>
                <c:pt idx="309">
                  <c:v>154.96</c:v>
                </c:pt>
                <c:pt idx="310">
                  <c:v>152.13</c:v>
                </c:pt>
                <c:pt idx="311">
                  <c:v>149.30000000000001</c:v>
                </c:pt>
                <c:pt idx="312">
                  <c:v>146.46</c:v>
                </c:pt>
                <c:pt idx="313">
                  <c:v>143.62</c:v>
                </c:pt>
                <c:pt idx="314">
                  <c:v>140.76</c:v>
                </c:pt>
                <c:pt idx="315">
                  <c:v>137.9</c:v>
                </c:pt>
                <c:pt idx="316">
                  <c:v>135.03</c:v>
                </c:pt>
                <c:pt idx="317">
                  <c:v>132.13999999999999</c:v>
                </c:pt>
                <c:pt idx="318">
                  <c:v>129.26</c:v>
                </c:pt>
                <c:pt idx="319">
                  <c:v>126.36</c:v>
                </c:pt>
                <c:pt idx="320">
                  <c:v>123.45</c:v>
                </c:pt>
                <c:pt idx="321">
                  <c:v>120.54</c:v>
                </c:pt>
                <c:pt idx="322">
                  <c:v>117.62</c:v>
                </c:pt>
                <c:pt idx="323">
                  <c:v>114.68</c:v>
                </c:pt>
                <c:pt idx="324">
                  <c:v>111.75</c:v>
                </c:pt>
                <c:pt idx="325">
                  <c:v>108.8</c:v>
                </c:pt>
                <c:pt idx="326">
                  <c:v>105.84</c:v>
                </c:pt>
                <c:pt idx="327">
                  <c:v>102.87</c:v>
                </c:pt>
                <c:pt idx="328">
                  <c:v>99.9</c:v>
                </c:pt>
                <c:pt idx="329">
                  <c:v>96.92</c:v>
                </c:pt>
                <c:pt idx="330">
                  <c:v>93.93</c:v>
                </c:pt>
                <c:pt idx="331">
                  <c:v>90.93</c:v>
                </c:pt>
                <c:pt idx="332">
                  <c:v>87.92</c:v>
                </c:pt>
                <c:pt idx="333">
                  <c:v>84.9</c:v>
                </c:pt>
                <c:pt idx="334">
                  <c:v>81.87</c:v>
                </c:pt>
                <c:pt idx="335">
                  <c:v>78.84</c:v>
                </c:pt>
                <c:pt idx="336">
                  <c:v>75.790000000000006</c:v>
                </c:pt>
                <c:pt idx="337">
                  <c:v>72.739999999999995</c:v>
                </c:pt>
                <c:pt idx="338">
                  <c:v>69.680000000000007</c:v>
                </c:pt>
                <c:pt idx="339">
                  <c:v>66.61</c:v>
                </c:pt>
                <c:pt idx="340">
                  <c:v>63.53</c:v>
                </c:pt>
                <c:pt idx="341">
                  <c:v>60.44</c:v>
                </c:pt>
                <c:pt idx="342">
                  <c:v>57.34</c:v>
                </c:pt>
                <c:pt idx="343">
                  <c:v>54.23</c:v>
                </c:pt>
                <c:pt idx="344">
                  <c:v>51.12</c:v>
                </c:pt>
                <c:pt idx="345">
                  <c:v>47.99</c:v>
                </c:pt>
                <c:pt idx="346">
                  <c:v>44.86</c:v>
                </c:pt>
                <c:pt idx="347">
                  <c:v>41.71</c:v>
                </c:pt>
                <c:pt idx="348">
                  <c:v>38.56</c:v>
                </c:pt>
                <c:pt idx="349">
                  <c:v>35.4</c:v>
                </c:pt>
                <c:pt idx="350">
                  <c:v>32.229999999999997</c:v>
                </c:pt>
                <c:pt idx="351">
                  <c:v>29.05</c:v>
                </c:pt>
                <c:pt idx="352">
                  <c:v>25.86</c:v>
                </c:pt>
                <c:pt idx="353">
                  <c:v>22.66</c:v>
                </c:pt>
                <c:pt idx="354">
                  <c:v>19.45</c:v>
                </c:pt>
                <c:pt idx="355">
                  <c:v>16.23</c:v>
                </c:pt>
                <c:pt idx="356">
                  <c:v>13.01</c:v>
                </c:pt>
                <c:pt idx="357">
                  <c:v>9.77</c:v>
                </c:pt>
                <c:pt idx="358">
                  <c:v>6.52</c:v>
                </c:pt>
                <c:pt idx="359">
                  <c:v>3.27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65C5-4872-B2D0-5BDBE4CEC501}"/>
            </c:ext>
          </c:extLst>
        </c:ser>
        <c:ser>
          <c:idx val="1"/>
          <c:order val="1"/>
          <c:tx>
            <c:strRef>
              <c:f>Tilgungsplan!$F$6</c:f>
              <c:strCache>
                <c:ptCount val="1"/>
                <c:pt idx="0">
                  <c:v>Tilgungsanteil (€)</c:v>
                </c:pt>
              </c:strCache>
            </c:strRef>
          </c:tx>
          <c:spPr>
            <a:ln w="28440">
              <a:solidFill>
                <a:srgbClr val="BE4B48"/>
              </a:solidFill>
              <a:round/>
            </a:ln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wrap="none"/>
              <a:lstStyle/>
              <a:p>
                <a:pPr>
                  <a:defRPr sz="1000" b="0" u="none" strike="noStrike">
                    <a:uFillTx/>
                    <a:latin typeface="Arial"/>
                  </a:defRPr>
                </a:pPr>
                <a:endParaRPr lang="de-DE"/>
              </a:p>
            </c:txPr>
            <c:showLegendKey val="0"/>
            <c:showVal val="0"/>
            <c:showCatName val="0"/>
            <c:showSerName val="0"/>
            <c:showPercent val="0"/>
            <c:showBubbleSize val="1"/>
            <c:separator> </c:separator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28440">
                      <a:solidFill>
                        <a:srgbClr val="000000"/>
                      </a:solidFill>
                    </a:ln>
                  </c:spPr>
                </c15:leaderLines>
              </c:ext>
            </c:extLst>
          </c:dLbls>
          <c:cat>
            <c:numRef>
              <c:f>Tilgungsplan!$A$7:$A$366</c:f>
              <c:numCache>
                <c:formatCode>0</c:formatCode>
                <c:ptCount val="36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  <c:pt idx="100">
                  <c:v>101</c:v>
                </c:pt>
                <c:pt idx="101">
                  <c:v>102</c:v>
                </c:pt>
                <c:pt idx="102">
                  <c:v>103</c:v>
                </c:pt>
                <c:pt idx="103">
                  <c:v>104</c:v>
                </c:pt>
                <c:pt idx="104">
                  <c:v>105</c:v>
                </c:pt>
                <c:pt idx="105">
                  <c:v>106</c:v>
                </c:pt>
                <c:pt idx="106">
                  <c:v>107</c:v>
                </c:pt>
                <c:pt idx="107">
                  <c:v>108</c:v>
                </c:pt>
                <c:pt idx="108">
                  <c:v>109</c:v>
                </c:pt>
                <c:pt idx="109">
                  <c:v>110</c:v>
                </c:pt>
                <c:pt idx="110">
                  <c:v>111</c:v>
                </c:pt>
                <c:pt idx="111">
                  <c:v>112</c:v>
                </c:pt>
                <c:pt idx="112">
                  <c:v>113</c:v>
                </c:pt>
                <c:pt idx="113">
                  <c:v>114</c:v>
                </c:pt>
                <c:pt idx="114">
                  <c:v>115</c:v>
                </c:pt>
                <c:pt idx="115">
                  <c:v>116</c:v>
                </c:pt>
                <c:pt idx="116">
                  <c:v>117</c:v>
                </c:pt>
                <c:pt idx="117">
                  <c:v>118</c:v>
                </c:pt>
                <c:pt idx="118">
                  <c:v>119</c:v>
                </c:pt>
                <c:pt idx="119">
                  <c:v>120</c:v>
                </c:pt>
                <c:pt idx="120">
                  <c:v>121</c:v>
                </c:pt>
                <c:pt idx="121">
                  <c:v>122</c:v>
                </c:pt>
                <c:pt idx="122">
                  <c:v>123</c:v>
                </c:pt>
                <c:pt idx="123">
                  <c:v>124</c:v>
                </c:pt>
                <c:pt idx="124">
                  <c:v>125</c:v>
                </c:pt>
                <c:pt idx="125">
                  <c:v>126</c:v>
                </c:pt>
                <c:pt idx="126">
                  <c:v>127</c:v>
                </c:pt>
                <c:pt idx="127">
                  <c:v>128</c:v>
                </c:pt>
                <c:pt idx="128">
                  <c:v>129</c:v>
                </c:pt>
                <c:pt idx="129">
                  <c:v>130</c:v>
                </c:pt>
                <c:pt idx="130">
                  <c:v>131</c:v>
                </c:pt>
                <c:pt idx="131">
                  <c:v>132</c:v>
                </c:pt>
                <c:pt idx="132">
                  <c:v>133</c:v>
                </c:pt>
                <c:pt idx="133">
                  <c:v>134</c:v>
                </c:pt>
                <c:pt idx="134">
                  <c:v>135</c:v>
                </c:pt>
                <c:pt idx="135">
                  <c:v>136</c:v>
                </c:pt>
                <c:pt idx="136">
                  <c:v>137</c:v>
                </c:pt>
                <c:pt idx="137">
                  <c:v>138</c:v>
                </c:pt>
                <c:pt idx="138">
                  <c:v>139</c:v>
                </c:pt>
                <c:pt idx="139">
                  <c:v>140</c:v>
                </c:pt>
                <c:pt idx="140">
                  <c:v>141</c:v>
                </c:pt>
                <c:pt idx="141">
                  <c:v>142</c:v>
                </c:pt>
                <c:pt idx="142">
                  <c:v>143</c:v>
                </c:pt>
                <c:pt idx="143">
                  <c:v>144</c:v>
                </c:pt>
                <c:pt idx="144">
                  <c:v>145</c:v>
                </c:pt>
                <c:pt idx="145">
                  <c:v>146</c:v>
                </c:pt>
                <c:pt idx="146">
                  <c:v>147</c:v>
                </c:pt>
                <c:pt idx="147">
                  <c:v>148</c:v>
                </c:pt>
                <c:pt idx="148">
                  <c:v>149</c:v>
                </c:pt>
                <c:pt idx="149">
                  <c:v>150</c:v>
                </c:pt>
                <c:pt idx="150">
                  <c:v>151</c:v>
                </c:pt>
                <c:pt idx="151">
                  <c:v>152</c:v>
                </c:pt>
                <c:pt idx="152">
                  <c:v>153</c:v>
                </c:pt>
                <c:pt idx="153">
                  <c:v>154</c:v>
                </c:pt>
                <c:pt idx="154">
                  <c:v>155</c:v>
                </c:pt>
                <c:pt idx="155">
                  <c:v>156</c:v>
                </c:pt>
                <c:pt idx="156">
                  <c:v>157</c:v>
                </c:pt>
                <c:pt idx="157">
                  <c:v>158</c:v>
                </c:pt>
                <c:pt idx="158">
                  <c:v>159</c:v>
                </c:pt>
                <c:pt idx="159">
                  <c:v>160</c:v>
                </c:pt>
                <c:pt idx="160">
                  <c:v>161</c:v>
                </c:pt>
                <c:pt idx="161">
                  <c:v>162</c:v>
                </c:pt>
                <c:pt idx="162">
                  <c:v>163</c:v>
                </c:pt>
                <c:pt idx="163">
                  <c:v>164</c:v>
                </c:pt>
                <c:pt idx="164">
                  <c:v>165</c:v>
                </c:pt>
                <c:pt idx="165">
                  <c:v>166</c:v>
                </c:pt>
                <c:pt idx="166">
                  <c:v>167</c:v>
                </c:pt>
                <c:pt idx="167">
                  <c:v>168</c:v>
                </c:pt>
                <c:pt idx="168">
                  <c:v>169</c:v>
                </c:pt>
                <c:pt idx="169">
                  <c:v>170</c:v>
                </c:pt>
                <c:pt idx="170">
                  <c:v>171</c:v>
                </c:pt>
                <c:pt idx="171">
                  <c:v>172</c:v>
                </c:pt>
                <c:pt idx="172">
                  <c:v>173</c:v>
                </c:pt>
                <c:pt idx="173">
                  <c:v>174</c:v>
                </c:pt>
                <c:pt idx="174">
                  <c:v>175</c:v>
                </c:pt>
                <c:pt idx="175">
                  <c:v>176</c:v>
                </c:pt>
                <c:pt idx="176">
                  <c:v>177</c:v>
                </c:pt>
                <c:pt idx="177">
                  <c:v>178</c:v>
                </c:pt>
                <c:pt idx="178">
                  <c:v>179</c:v>
                </c:pt>
                <c:pt idx="179">
                  <c:v>180</c:v>
                </c:pt>
                <c:pt idx="180">
                  <c:v>181</c:v>
                </c:pt>
                <c:pt idx="181">
                  <c:v>182</c:v>
                </c:pt>
                <c:pt idx="182">
                  <c:v>183</c:v>
                </c:pt>
                <c:pt idx="183">
                  <c:v>184</c:v>
                </c:pt>
                <c:pt idx="184">
                  <c:v>185</c:v>
                </c:pt>
                <c:pt idx="185">
                  <c:v>186</c:v>
                </c:pt>
                <c:pt idx="186">
                  <c:v>187</c:v>
                </c:pt>
                <c:pt idx="187">
                  <c:v>188</c:v>
                </c:pt>
                <c:pt idx="188">
                  <c:v>189</c:v>
                </c:pt>
                <c:pt idx="189">
                  <c:v>190</c:v>
                </c:pt>
                <c:pt idx="190">
                  <c:v>191</c:v>
                </c:pt>
                <c:pt idx="191">
                  <c:v>192</c:v>
                </c:pt>
                <c:pt idx="192">
                  <c:v>193</c:v>
                </c:pt>
                <c:pt idx="193">
                  <c:v>194</c:v>
                </c:pt>
                <c:pt idx="194">
                  <c:v>195</c:v>
                </c:pt>
                <c:pt idx="195">
                  <c:v>196</c:v>
                </c:pt>
                <c:pt idx="196">
                  <c:v>197</c:v>
                </c:pt>
                <c:pt idx="197">
                  <c:v>198</c:v>
                </c:pt>
                <c:pt idx="198">
                  <c:v>199</c:v>
                </c:pt>
                <c:pt idx="199">
                  <c:v>200</c:v>
                </c:pt>
                <c:pt idx="200">
                  <c:v>201</c:v>
                </c:pt>
                <c:pt idx="201">
                  <c:v>202</c:v>
                </c:pt>
                <c:pt idx="202">
                  <c:v>203</c:v>
                </c:pt>
                <c:pt idx="203">
                  <c:v>204</c:v>
                </c:pt>
                <c:pt idx="204">
                  <c:v>205</c:v>
                </c:pt>
                <c:pt idx="205">
                  <c:v>206</c:v>
                </c:pt>
                <c:pt idx="206">
                  <c:v>207</c:v>
                </c:pt>
                <c:pt idx="207">
                  <c:v>208</c:v>
                </c:pt>
                <c:pt idx="208">
                  <c:v>209</c:v>
                </c:pt>
                <c:pt idx="209">
                  <c:v>210</c:v>
                </c:pt>
                <c:pt idx="210">
                  <c:v>211</c:v>
                </c:pt>
                <c:pt idx="211">
                  <c:v>212</c:v>
                </c:pt>
                <c:pt idx="212">
                  <c:v>213</c:v>
                </c:pt>
                <c:pt idx="213">
                  <c:v>214</c:v>
                </c:pt>
                <c:pt idx="214">
                  <c:v>215</c:v>
                </c:pt>
                <c:pt idx="215">
                  <c:v>216</c:v>
                </c:pt>
                <c:pt idx="216">
                  <c:v>217</c:v>
                </c:pt>
                <c:pt idx="217">
                  <c:v>218</c:v>
                </c:pt>
                <c:pt idx="218">
                  <c:v>219</c:v>
                </c:pt>
                <c:pt idx="219">
                  <c:v>220</c:v>
                </c:pt>
                <c:pt idx="220">
                  <c:v>221</c:v>
                </c:pt>
                <c:pt idx="221">
                  <c:v>222</c:v>
                </c:pt>
                <c:pt idx="222">
                  <c:v>223</c:v>
                </c:pt>
                <c:pt idx="223">
                  <c:v>224</c:v>
                </c:pt>
                <c:pt idx="224">
                  <c:v>225</c:v>
                </c:pt>
                <c:pt idx="225">
                  <c:v>226</c:v>
                </c:pt>
                <c:pt idx="226">
                  <c:v>227</c:v>
                </c:pt>
                <c:pt idx="227">
                  <c:v>228</c:v>
                </c:pt>
                <c:pt idx="228">
                  <c:v>229</c:v>
                </c:pt>
                <c:pt idx="229">
                  <c:v>230</c:v>
                </c:pt>
                <c:pt idx="230">
                  <c:v>231</c:v>
                </c:pt>
                <c:pt idx="231">
                  <c:v>232</c:v>
                </c:pt>
                <c:pt idx="232">
                  <c:v>233</c:v>
                </c:pt>
                <c:pt idx="233">
                  <c:v>234</c:v>
                </c:pt>
                <c:pt idx="234">
                  <c:v>235</c:v>
                </c:pt>
                <c:pt idx="235">
                  <c:v>236</c:v>
                </c:pt>
                <c:pt idx="236">
                  <c:v>237</c:v>
                </c:pt>
                <c:pt idx="237">
                  <c:v>238</c:v>
                </c:pt>
                <c:pt idx="238">
                  <c:v>239</c:v>
                </c:pt>
                <c:pt idx="239">
                  <c:v>240</c:v>
                </c:pt>
                <c:pt idx="240">
                  <c:v>241</c:v>
                </c:pt>
                <c:pt idx="241">
                  <c:v>242</c:v>
                </c:pt>
                <c:pt idx="242">
                  <c:v>243</c:v>
                </c:pt>
                <c:pt idx="243">
                  <c:v>244</c:v>
                </c:pt>
                <c:pt idx="244">
                  <c:v>245</c:v>
                </c:pt>
                <c:pt idx="245">
                  <c:v>246</c:v>
                </c:pt>
                <c:pt idx="246">
                  <c:v>247</c:v>
                </c:pt>
                <c:pt idx="247">
                  <c:v>248</c:v>
                </c:pt>
                <c:pt idx="248">
                  <c:v>249</c:v>
                </c:pt>
                <c:pt idx="249">
                  <c:v>250</c:v>
                </c:pt>
                <c:pt idx="250">
                  <c:v>251</c:v>
                </c:pt>
                <c:pt idx="251">
                  <c:v>252</c:v>
                </c:pt>
                <c:pt idx="252">
                  <c:v>253</c:v>
                </c:pt>
                <c:pt idx="253">
                  <c:v>254</c:v>
                </c:pt>
                <c:pt idx="254">
                  <c:v>255</c:v>
                </c:pt>
                <c:pt idx="255">
                  <c:v>256</c:v>
                </c:pt>
                <c:pt idx="256">
                  <c:v>257</c:v>
                </c:pt>
                <c:pt idx="257">
                  <c:v>258</c:v>
                </c:pt>
                <c:pt idx="258">
                  <c:v>259</c:v>
                </c:pt>
                <c:pt idx="259">
                  <c:v>260</c:v>
                </c:pt>
                <c:pt idx="260">
                  <c:v>261</c:v>
                </c:pt>
                <c:pt idx="261">
                  <c:v>262</c:v>
                </c:pt>
                <c:pt idx="262">
                  <c:v>263</c:v>
                </c:pt>
                <c:pt idx="263">
                  <c:v>264</c:v>
                </c:pt>
                <c:pt idx="264">
                  <c:v>265</c:v>
                </c:pt>
                <c:pt idx="265">
                  <c:v>266</c:v>
                </c:pt>
                <c:pt idx="266">
                  <c:v>267</c:v>
                </c:pt>
                <c:pt idx="267">
                  <c:v>268</c:v>
                </c:pt>
                <c:pt idx="268">
                  <c:v>269</c:v>
                </c:pt>
                <c:pt idx="269">
                  <c:v>270</c:v>
                </c:pt>
                <c:pt idx="270">
                  <c:v>271</c:v>
                </c:pt>
                <c:pt idx="271">
                  <c:v>272</c:v>
                </c:pt>
                <c:pt idx="272">
                  <c:v>273</c:v>
                </c:pt>
                <c:pt idx="273">
                  <c:v>274</c:v>
                </c:pt>
                <c:pt idx="274">
                  <c:v>275</c:v>
                </c:pt>
                <c:pt idx="275">
                  <c:v>276</c:v>
                </c:pt>
                <c:pt idx="276">
                  <c:v>277</c:v>
                </c:pt>
                <c:pt idx="277">
                  <c:v>278</c:v>
                </c:pt>
                <c:pt idx="278">
                  <c:v>279</c:v>
                </c:pt>
                <c:pt idx="279">
                  <c:v>280</c:v>
                </c:pt>
                <c:pt idx="280">
                  <c:v>281</c:v>
                </c:pt>
                <c:pt idx="281">
                  <c:v>282</c:v>
                </c:pt>
                <c:pt idx="282">
                  <c:v>283</c:v>
                </c:pt>
                <c:pt idx="283">
                  <c:v>284</c:v>
                </c:pt>
                <c:pt idx="284">
                  <c:v>285</c:v>
                </c:pt>
                <c:pt idx="285">
                  <c:v>286</c:v>
                </c:pt>
                <c:pt idx="286">
                  <c:v>287</c:v>
                </c:pt>
                <c:pt idx="287">
                  <c:v>288</c:v>
                </c:pt>
                <c:pt idx="288">
                  <c:v>289</c:v>
                </c:pt>
                <c:pt idx="289">
                  <c:v>290</c:v>
                </c:pt>
                <c:pt idx="290">
                  <c:v>291</c:v>
                </c:pt>
                <c:pt idx="291">
                  <c:v>292</c:v>
                </c:pt>
                <c:pt idx="292">
                  <c:v>293</c:v>
                </c:pt>
                <c:pt idx="293">
                  <c:v>294</c:v>
                </c:pt>
                <c:pt idx="294">
                  <c:v>295</c:v>
                </c:pt>
                <c:pt idx="295">
                  <c:v>296</c:v>
                </c:pt>
                <c:pt idx="296">
                  <c:v>297</c:v>
                </c:pt>
                <c:pt idx="297">
                  <c:v>298</c:v>
                </c:pt>
                <c:pt idx="298">
                  <c:v>299</c:v>
                </c:pt>
                <c:pt idx="299">
                  <c:v>300</c:v>
                </c:pt>
                <c:pt idx="300">
                  <c:v>301</c:v>
                </c:pt>
                <c:pt idx="301">
                  <c:v>302</c:v>
                </c:pt>
                <c:pt idx="302">
                  <c:v>303</c:v>
                </c:pt>
                <c:pt idx="303">
                  <c:v>304</c:v>
                </c:pt>
                <c:pt idx="304">
                  <c:v>305</c:v>
                </c:pt>
                <c:pt idx="305">
                  <c:v>306</c:v>
                </c:pt>
                <c:pt idx="306">
                  <c:v>307</c:v>
                </c:pt>
                <c:pt idx="307">
                  <c:v>308</c:v>
                </c:pt>
                <c:pt idx="308">
                  <c:v>309</c:v>
                </c:pt>
                <c:pt idx="309">
                  <c:v>310</c:v>
                </c:pt>
                <c:pt idx="310">
                  <c:v>311</c:v>
                </c:pt>
                <c:pt idx="311">
                  <c:v>312</c:v>
                </c:pt>
                <c:pt idx="312">
                  <c:v>313</c:v>
                </c:pt>
                <c:pt idx="313">
                  <c:v>314</c:v>
                </c:pt>
                <c:pt idx="314">
                  <c:v>315</c:v>
                </c:pt>
                <c:pt idx="315">
                  <c:v>316</c:v>
                </c:pt>
                <c:pt idx="316">
                  <c:v>317</c:v>
                </c:pt>
                <c:pt idx="317">
                  <c:v>318</c:v>
                </c:pt>
                <c:pt idx="318">
                  <c:v>319</c:v>
                </c:pt>
                <c:pt idx="319">
                  <c:v>320</c:v>
                </c:pt>
                <c:pt idx="320">
                  <c:v>321</c:v>
                </c:pt>
                <c:pt idx="321">
                  <c:v>322</c:v>
                </c:pt>
                <c:pt idx="322">
                  <c:v>323</c:v>
                </c:pt>
                <c:pt idx="323">
                  <c:v>324</c:v>
                </c:pt>
                <c:pt idx="324">
                  <c:v>325</c:v>
                </c:pt>
                <c:pt idx="325">
                  <c:v>326</c:v>
                </c:pt>
                <c:pt idx="326">
                  <c:v>327</c:v>
                </c:pt>
                <c:pt idx="327">
                  <c:v>328</c:v>
                </c:pt>
                <c:pt idx="328">
                  <c:v>329</c:v>
                </c:pt>
                <c:pt idx="329">
                  <c:v>330</c:v>
                </c:pt>
                <c:pt idx="330">
                  <c:v>331</c:v>
                </c:pt>
                <c:pt idx="331">
                  <c:v>332</c:v>
                </c:pt>
                <c:pt idx="332">
                  <c:v>333</c:v>
                </c:pt>
                <c:pt idx="333">
                  <c:v>334</c:v>
                </c:pt>
                <c:pt idx="334">
                  <c:v>335</c:v>
                </c:pt>
                <c:pt idx="335">
                  <c:v>336</c:v>
                </c:pt>
                <c:pt idx="336">
                  <c:v>337</c:v>
                </c:pt>
                <c:pt idx="337">
                  <c:v>338</c:v>
                </c:pt>
                <c:pt idx="338">
                  <c:v>339</c:v>
                </c:pt>
                <c:pt idx="339">
                  <c:v>340</c:v>
                </c:pt>
                <c:pt idx="340">
                  <c:v>341</c:v>
                </c:pt>
                <c:pt idx="341">
                  <c:v>342</c:v>
                </c:pt>
                <c:pt idx="342">
                  <c:v>343</c:v>
                </c:pt>
                <c:pt idx="343">
                  <c:v>344</c:v>
                </c:pt>
                <c:pt idx="344">
                  <c:v>345</c:v>
                </c:pt>
                <c:pt idx="345">
                  <c:v>346</c:v>
                </c:pt>
                <c:pt idx="346">
                  <c:v>347</c:v>
                </c:pt>
                <c:pt idx="347">
                  <c:v>348</c:v>
                </c:pt>
                <c:pt idx="348">
                  <c:v>349</c:v>
                </c:pt>
                <c:pt idx="349">
                  <c:v>350</c:v>
                </c:pt>
                <c:pt idx="350">
                  <c:v>351</c:v>
                </c:pt>
                <c:pt idx="351">
                  <c:v>352</c:v>
                </c:pt>
                <c:pt idx="352">
                  <c:v>353</c:v>
                </c:pt>
                <c:pt idx="353">
                  <c:v>354</c:v>
                </c:pt>
                <c:pt idx="354">
                  <c:v>355</c:v>
                </c:pt>
                <c:pt idx="355">
                  <c:v>356</c:v>
                </c:pt>
                <c:pt idx="356">
                  <c:v>357</c:v>
                </c:pt>
                <c:pt idx="357">
                  <c:v>358</c:v>
                </c:pt>
                <c:pt idx="358">
                  <c:v>359</c:v>
                </c:pt>
                <c:pt idx="359">
                  <c:v>360</c:v>
                </c:pt>
              </c:numCache>
            </c:numRef>
          </c:cat>
          <c:val>
            <c:numRef>
              <c:f>Tilgungsplan!$F$7:$F$366</c:f>
              <c:numCache>
                <c:formatCode>#,##0.00\ [$€-409]</c:formatCode>
                <c:ptCount val="360"/>
                <c:pt idx="0">
                  <c:v>393.43999999999994</c:v>
                </c:pt>
                <c:pt idx="1">
                  <c:v>394.58999999999992</c:v>
                </c:pt>
                <c:pt idx="2">
                  <c:v>395.7399999999999</c:v>
                </c:pt>
                <c:pt idx="3">
                  <c:v>396.89999999999986</c:v>
                </c:pt>
                <c:pt idx="4">
                  <c:v>398.04999999999995</c:v>
                </c:pt>
                <c:pt idx="5">
                  <c:v>399.20999999999992</c:v>
                </c:pt>
                <c:pt idx="6">
                  <c:v>400.37999999999988</c:v>
                </c:pt>
                <c:pt idx="7">
                  <c:v>401.54999999999995</c:v>
                </c:pt>
                <c:pt idx="8">
                  <c:v>402.71999999999991</c:v>
                </c:pt>
                <c:pt idx="9">
                  <c:v>403.88999999999987</c:v>
                </c:pt>
                <c:pt idx="10">
                  <c:v>405.06999999999994</c:v>
                </c:pt>
                <c:pt idx="11">
                  <c:v>406.24999999999989</c:v>
                </c:pt>
                <c:pt idx="12">
                  <c:v>407.43999999999994</c:v>
                </c:pt>
                <c:pt idx="13">
                  <c:v>408.62999999999988</c:v>
                </c:pt>
                <c:pt idx="14">
                  <c:v>409.81999999999994</c:v>
                </c:pt>
                <c:pt idx="15">
                  <c:v>411.00999999999988</c:v>
                </c:pt>
                <c:pt idx="16">
                  <c:v>412.20999999999992</c:v>
                </c:pt>
                <c:pt idx="17">
                  <c:v>413.40999999999985</c:v>
                </c:pt>
                <c:pt idx="18">
                  <c:v>414.61999999999989</c:v>
                </c:pt>
                <c:pt idx="19">
                  <c:v>415.82999999999993</c:v>
                </c:pt>
                <c:pt idx="20">
                  <c:v>417.03999999999985</c:v>
                </c:pt>
                <c:pt idx="21">
                  <c:v>418.25999999999988</c:v>
                </c:pt>
                <c:pt idx="22">
                  <c:v>419.4799999999999</c:v>
                </c:pt>
                <c:pt idx="23">
                  <c:v>420.69999999999993</c:v>
                </c:pt>
                <c:pt idx="24">
                  <c:v>421.92999999999995</c:v>
                </c:pt>
                <c:pt idx="25">
                  <c:v>423.15999999999985</c:v>
                </c:pt>
                <c:pt idx="26">
                  <c:v>424.38999999999987</c:v>
                </c:pt>
                <c:pt idx="27">
                  <c:v>425.62999999999988</c:v>
                </c:pt>
                <c:pt idx="28">
                  <c:v>426.86999999999989</c:v>
                </c:pt>
                <c:pt idx="29">
                  <c:v>428.11999999999989</c:v>
                </c:pt>
                <c:pt idx="30">
                  <c:v>429.36999999999989</c:v>
                </c:pt>
                <c:pt idx="31">
                  <c:v>430.61999999999989</c:v>
                </c:pt>
                <c:pt idx="32">
                  <c:v>431.86999999999989</c:v>
                </c:pt>
                <c:pt idx="33">
                  <c:v>433.12999999999988</c:v>
                </c:pt>
                <c:pt idx="34">
                  <c:v>434.39999999999986</c:v>
                </c:pt>
                <c:pt idx="35">
                  <c:v>435.65999999999985</c:v>
                </c:pt>
                <c:pt idx="36">
                  <c:v>436.92999999999995</c:v>
                </c:pt>
                <c:pt idx="37">
                  <c:v>438.20999999999992</c:v>
                </c:pt>
                <c:pt idx="38">
                  <c:v>439.4899999999999</c:v>
                </c:pt>
                <c:pt idx="39">
                  <c:v>440.76999999999987</c:v>
                </c:pt>
                <c:pt idx="40">
                  <c:v>442.04999999999995</c:v>
                </c:pt>
                <c:pt idx="41">
                  <c:v>443.33999999999992</c:v>
                </c:pt>
                <c:pt idx="42">
                  <c:v>444.63999999999987</c:v>
                </c:pt>
                <c:pt idx="43">
                  <c:v>445.92999999999995</c:v>
                </c:pt>
                <c:pt idx="44">
                  <c:v>447.2299999999999</c:v>
                </c:pt>
                <c:pt idx="45">
                  <c:v>448.53999999999985</c:v>
                </c:pt>
                <c:pt idx="46">
                  <c:v>449.84999999999991</c:v>
                </c:pt>
                <c:pt idx="47">
                  <c:v>451.15999999999985</c:v>
                </c:pt>
                <c:pt idx="48">
                  <c:v>452.4799999999999</c:v>
                </c:pt>
                <c:pt idx="49">
                  <c:v>453.79999999999995</c:v>
                </c:pt>
                <c:pt idx="50">
                  <c:v>455.11999999999989</c:v>
                </c:pt>
                <c:pt idx="51">
                  <c:v>456.44999999999993</c:v>
                </c:pt>
                <c:pt idx="52">
                  <c:v>457.77999999999986</c:v>
                </c:pt>
                <c:pt idx="53">
                  <c:v>459.1099999999999</c:v>
                </c:pt>
                <c:pt idx="54">
                  <c:v>460.44999999999993</c:v>
                </c:pt>
                <c:pt idx="55">
                  <c:v>461.78999999999985</c:v>
                </c:pt>
                <c:pt idx="56">
                  <c:v>463.13999999999987</c:v>
                </c:pt>
                <c:pt idx="57">
                  <c:v>464.4899999999999</c:v>
                </c:pt>
                <c:pt idx="58">
                  <c:v>465.84999999999991</c:v>
                </c:pt>
                <c:pt idx="59">
                  <c:v>467.20999999999992</c:v>
                </c:pt>
                <c:pt idx="60">
                  <c:v>468.56999999999994</c:v>
                </c:pt>
                <c:pt idx="61">
                  <c:v>469.93999999999994</c:v>
                </c:pt>
                <c:pt idx="62">
                  <c:v>471.30999999999995</c:v>
                </c:pt>
                <c:pt idx="63">
                  <c:v>472.67999999999995</c:v>
                </c:pt>
                <c:pt idx="64">
                  <c:v>474.05999999999995</c:v>
                </c:pt>
                <c:pt idx="65">
                  <c:v>475.43999999999994</c:v>
                </c:pt>
                <c:pt idx="66">
                  <c:v>476.82999999999993</c:v>
                </c:pt>
                <c:pt idx="67">
                  <c:v>478.21999999999991</c:v>
                </c:pt>
                <c:pt idx="68">
                  <c:v>479.6099999999999</c:v>
                </c:pt>
                <c:pt idx="69">
                  <c:v>481.00999999999988</c:v>
                </c:pt>
                <c:pt idx="70">
                  <c:v>482.41999999999985</c:v>
                </c:pt>
                <c:pt idx="71">
                  <c:v>483.81999999999994</c:v>
                </c:pt>
                <c:pt idx="72">
                  <c:v>485.2299999999999</c:v>
                </c:pt>
                <c:pt idx="73">
                  <c:v>486.64999999999986</c:v>
                </c:pt>
                <c:pt idx="74">
                  <c:v>488.06999999999994</c:v>
                </c:pt>
                <c:pt idx="75">
                  <c:v>489.4899999999999</c:v>
                </c:pt>
                <c:pt idx="76">
                  <c:v>490.91999999999985</c:v>
                </c:pt>
                <c:pt idx="77">
                  <c:v>492.34999999999991</c:v>
                </c:pt>
                <c:pt idx="78">
                  <c:v>493.78999999999985</c:v>
                </c:pt>
                <c:pt idx="79">
                  <c:v>495.2299999999999</c:v>
                </c:pt>
                <c:pt idx="80">
                  <c:v>496.66999999999985</c:v>
                </c:pt>
                <c:pt idx="81">
                  <c:v>498.11999999999989</c:v>
                </c:pt>
                <c:pt idx="82">
                  <c:v>499.56999999999994</c:v>
                </c:pt>
                <c:pt idx="83">
                  <c:v>501.02999999999986</c:v>
                </c:pt>
                <c:pt idx="84">
                  <c:v>502.4899999999999</c:v>
                </c:pt>
                <c:pt idx="85">
                  <c:v>503.95999999999992</c:v>
                </c:pt>
                <c:pt idx="86">
                  <c:v>505.42999999999995</c:v>
                </c:pt>
                <c:pt idx="87">
                  <c:v>506.89999999999986</c:v>
                </c:pt>
                <c:pt idx="88">
                  <c:v>508.37999999999988</c:v>
                </c:pt>
                <c:pt idx="89">
                  <c:v>509.8599999999999</c:v>
                </c:pt>
                <c:pt idx="90">
                  <c:v>511.34999999999991</c:v>
                </c:pt>
                <c:pt idx="91">
                  <c:v>512.83999999999992</c:v>
                </c:pt>
                <c:pt idx="92">
                  <c:v>514.33999999999992</c:v>
                </c:pt>
                <c:pt idx="93">
                  <c:v>515.83999999999992</c:v>
                </c:pt>
                <c:pt idx="94">
                  <c:v>517.33999999999992</c:v>
                </c:pt>
                <c:pt idx="95">
                  <c:v>518.84999999999991</c:v>
                </c:pt>
                <c:pt idx="96">
                  <c:v>520.3599999999999</c:v>
                </c:pt>
                <c:pt idx="97">
                  <c:v>521.87999999999988</c:v>
                </c:pt>
                <c:pt idx="98">
                  <c:v>523.39999999999986</c:v>
                </c:pt>
                <c:pt idx="99">
                  <c:v>524.92999999999995</c:v>
                </c:pt>
                <c:pt idx="100">
                  <c:v>526.45999999999992</c:v>
                </c:pt>
                <c:pt idx="101">
                  <c:v>527.99999999999989</c:v>
                </c:pt>
                <c:pt idx="102">
                  <c:v>529.53999999999985</c:v>
                </c:pt>
                <c:pt idx="103">
                  <c:v>531.07999999999993</c:v>
                </c:pt>
                <c:pt idx="104">
                  <c:v>532.62999999999988</c:v>
                </c:pt>
                <c:pt idx="105">
                  <c:v>534.17999999999995</c:v>
                </c:pt>
                <c:pt idx="106">
                  <c:v>535.7399999999999</c:v>
                </c:pt>
                <c:pt idx="107">
                  <c:v>537.30999999999995</c:v>
                </c:pt>
                <c:pt idx="108">
                  <c:v>538.86999999999989</c:v>
                </c:pt>
                <c:pt idx="109">
                  <c:v>540.43999999999994</c:v>
                </c:pt>
                <c:pt idx="110">
                  <c:v>542.01999999999987</c:v>
                </c:pt>
                <c:pt idx="111">
                  <c:v>543.59999999999991</c:v>
                </c:pt>
                <c:pt idx="112">
                  <c:v>545.18999999999994</c:v>
                </c:pt>
                <c:pt idx="113">
                  <c:v>546.77999999999986</c:v>
                </c:pt>
                <c:pt idx="114">
                  <c:v>548.36999999999989</c:v>
                </c:pt>
                <c:pt idx="115">
                  <c:v>549.96999999999991</c:v>
                </c:pt>
                <c:pt idx="116">
                  <c:v>551.56999999999994</c:v>
                </c:pt>
                <c:pt idx="117">
                  <c:v>553.17999999999995</c:v>
                </c:pt>
                <c:pt idx="118">
                  <c:v>554.79999999999995</c:v>
                </c:pt>
                <c:pt idx="119">
                  <c:v>556.41999999999985</c:v>
                </c:pt>
                <c:pt idx="120">
                  <c:v>558.03999999999985</c:v>
                </c:pt>
                <c:pt idx="121">
                  <c:v>559.66999999999985</c:v>
                </c:pt>
                <c:pt idx="122">
                  <c:v>561.29999999999995</c:v>
                </c:pt>
                <c:pt idx="123">
                  <c:v>562.93999999999994</c:v>
                </c:pt>
                <c:pt idx="124">
                  <c:v>564.57999999999993</c:v>
                </c:pt>
                <c:pt idx="125">
                  <c:v>566.21999999999991</c:v>
                </c:pt>
                <c:pt idx="126">
                  <c:v>567.87999999999988</c:v>
                </c:pt>
                <c:pt idx="127">
                  <c:v>569.52999999999986</c:v>
                </c:pt>
                <c:pt idx="128">
                  <c:v>571.18999999999994</c:v>
                </c:pt>
                <c:pt idx="129">
                  <c:v>572.8599999999999</c:v>
                </c:pt>
                <c:pt idx="130">
                  <c:v>574.52999999999986</c:v>
                </c:pt>
                <c:pt idx="131">
                  <c:v>576.20999999999992</c:v>
                </c:pt>
                <c:pt idx="132">
                  <c:v>577.88999999999987</c:v>
                </c:pt>
                <c:pt idx="133">
                  <c:v>579.56999999999994</c:v>
                </c:pt>
                <c:pt idx="134">
                  <c:v>581.25999999999988</c:v>
                </c:pt>
                <c:pt idx="135">
                  <c:v>582.95999999999992</c:v>
                </c:pt>
                <c:pt idx="136">
                  <c:v>584.65999999999985</c:v>
                </c:pt>
                <c:pt idx="137">
                  <c:v>586.3599999999999</c:v>
                </c:pt>
                <c:pt idx="138">
                  <c:v>588.06999999999994</c:v>
                </c:pt>
                <c:pt idx="139">
                  <c:v>589.78999999999985</c:v>
                </c:pt>
                <c:pt idx="140">
                  <c:v>591.50999999999988</c:v>
                </c:pt>
                <c:pt idx="141">
                  <c:v>593.2299999999999</c:v>
                </c:pt>
                <c:pt idx="142">
                  <c:v>594.95999999999992</c:v>
                </c:pt>
                <c:pt idx="143">
                  <c:v>596.69999999999993</c:v>
                </c:pt>
                <c:pt idx="144">
                  <c:v>598.43999999999994</c:v>
                </c:pt>
                <c:pt idx="145">
                  <c:v>600.18999999999994</c:v>
                </c:pt>
                <c:pt idx="146">
                  <c:v>601.93999999999994</c:v>
                </c:pt>
                <c:pt idx="147">
                  <c:v>603.68999999999994</c:v>
                </c:pt>
                <c:pt idx="148">
                  <c:v>605.44999999999993</c:v>
                </c:pt>
                <c:pt idx="149">
                  <c:v>607.21999999999991</c:v>
                </c:pt>
                <c:pt idx="150">
                  <c:v>608.9899999999999</c:v>
                </c:pt>
                <c:pt idx="151">
                  <c:v>610.77</c:v>
                </c:pt>
                <c:pt idx="152">
                  <c:v>612.54999999999995</c:v>
                </c:pt>
                <c:pt idx="153">
                  <c:v>614.32999999999993</c:v>
                </c:pt>
                <c:pt idx="154">
                  <c:v>616.12999999999988</c:v>
                </c:pt>
                <c:pt idx="155">
                  <c:v>617.91999999999985</c:v>
                </c:pt>
                <c:pt idx="156">
                  <c:v>619.71999999999991</c:v>
                </c:pt>
                <c:pt idx="157">
                  <c:v>621.53</c:v>
                </c:pt>
                <c:pt idx="158">
                  <c:v>623.33999999999992</c:v>
                </c:pt>
                <c:pt idx="159">
                  <c:v>625.15999999999985</c:v>
                </c:pt>
                <c:pt idx="160">
                  <c:v>626.9899999999999</c:v>
                </c:pt>
                <c:pt idx="161">
                  <c:v>628.80999999999995</c:v>
                </c:pt>
                <c:pt idx="162">
                  <c:v>630.64999999999986</c:v>
                </c:pt>
                <c:pt idx="163">
                  <c:v>632.4899999999999</c:v>
                </c:pt>
                <c:pt idx="164">
                  <c:v>634.32999999999993</c:v>
                </c:pt>
                <c:pt idx="165">
                  <c:v>636.17999999999984</c:v>
                </c:pt>
                <c:pt idx="166">
                  <c:v>638.04</c:v>
                </c:pt>
                <c:pt idx="167">
                  <c:v>639.89999999999986</c:v>
                </c:pt>
                <c:pt idx="168">
                  <c:v>641.77</c:v>
                </c:pt>
                <c:pt idx="169">
                  <c:v>643.63999999999987</c:v>
                </c:pt>
                <c:pt idx="170">
                  <c:v>645.52</c:v>
                </c:pt>
                <c:pt idx="171">
                  <c:v>647.39999999999986</c:v>
                </c:pt>
                <c:pt idx="172">
                  <c:v>649.29</c:v>
                </c:pt>
                <c:pt idx="173">
                  <c:v>651.17999999999984</c:v>
                </c:pt>
                <c:pt idx="174">
                  <c:v>653.07999999999993</c:v>
                </c:pt>
                <c:pt idx="175">
                  <c:v>654.9799999999999</c:v>
                </c:pt>
                <c:pt idx="176">
                  <c:v>656.88999999999987</c:v>
                </c:pt>
                <c:pt idx="177">
                  <c:v>658.81</c:v>
                </c:pt>
                <c:pt idx="178">
                  <c:v>660.7299999999999</c:v>
                </c:pt>
                <c:pt idx="179">
                  <c:v>662.65999999999985</c:v>
                </c:pt>
                <c:pt idx="180">
                  <c:v>664.58999999999992</c:v>
                </c:pt>
                <c:pt idx="181">
                  <c:v>666.53</c:v>
                </c:pt>
                <c:pt idx="182">
                  <c:v>668.46999999999991</c:v>
                </c:pt>
                <c:pt idx="183">
                  <c:v>670.41999999999985</c:v>
                </c:pt>
                <c:pt idx="184">
                  <c:v>672.37999999999988</c:v>
                </c:pt>
                <c:pt idx="185">
                  <c:v>674.33999999999992</c:v>
                </c:pt>
                <c:pt idx="186">
                  <c:v>676.31</c:v>
                </c:pt>
                <c:pt idx="187">
                  <c:v>678.28</c:v>
                </c:pt>
                <c:pt idx="188">
                  <c:v>680.25999999999988</c:v>
                </c:pt>
                <c:pt idx="189">
                  <c:v>682.2399999999999</c:v>
                </c:pt>
                <c:pt idx="190">
                  <c:v>684.2299999999999</c:v>
                </c:pt>
                <c:pt idx="191">
                  <c:v>686.2299999999999</c:v>
                </c:pt>
                <c:pt idx="192">
                  <c:v>688.2299999999999</c:v>
                </c:pt>
                <c:pt idx="193">
                  <c:v>690.2399999999999</c:v>
                </c:pt>
                <c:pt idx="194">
                  <c:v>692.24999999999989</c:v>
                </c:pt>
                <c:pt idx="195">
                  <c:v>694.27</c:v>
                </c:pt>
                <c:pt idx="196">
                  <c:v>696.29</c:v>
                </c:pt>
                <c:pt idx="197">
                  <c:v>698.31999999999994</c:v>
                </c:pt>
                <c:pt idx="198">
                  <c:v>700.3599999999999</c:v>
                </c:pt>
                <c:pt idx="199">
                  <c:v>702.39999999999986</c:v>
                </c:pt>
                <c:pt idx="200">
                  <c:v>704.44999999999982</c:v>
                </c:pt>
                <c:pt idx="201">
                  <c:v>706.50999999999988</c:v>
                </c:pt>
                <c:pt idx="202">
                  <c:v>708.56999999999994</c:v>
                </c:pt>
                <c:pt idx="203">
                  <c:v>710.62999999999988</c:v>
                </c:pt>
                <c:pt idx="204">
                  <c:v>712.70999999999992</c:v>
                </c:pt>
                <c:pt idx="205">
                  <c:v>714.79</c:v>
                </c:pt>
                <c:pt idx="206">
                  <c:v>716.86999999999989</c:v>
                </c:pt>
                <c:pt idx="207">
                  <c:v>718.95999999999992</c:v>
                </c:pt>
                <c:pt idx="208">
                  <c:v>721.06</c:v>
                </c:pt>
                <c:pt idx="209">
                  <c:v>723.15999999999985</c:v>
                </c:pt>
                <c:pt idx="210">
                  <c:v>725.27</c:v>
                </c:pt>
                <c:pt idx="211">
                  <c:v>727.38999999999987</c:v>
                </c:pt>
                <c:pt idx="212">
                  <c:v>729.50999999999988</c:v>
                </c:pt>
                <c:pt idx="213">
                  <c:v>731.63999999999987</c:v>
                </c:pt>
                <c:pt idx="214">
                  <c:v>733.77</c:v>
                </c:pt>
                <c:pt idx="215">
                  <c:v>735.90999999999985</c:v>
                </c:pt>
                <c:pt idx="216">
                  <c:v>738.06</c:v>
                </c:pt>
                <c:pt idx="217">
                  <c:v>740.20999999999992</c:v>
                </c:pt>
                <c:pt idx="218">
                  <c:v>742.36999999999989</c:v>
                </c:pt>
                <c:pt idx="219">
                  <c:v>744.53</c:v>
                </c:pt>
                <c:pt idx="220">
                  <c:v>746.69999999999982</c:v>
                </c:pt>
                <c:pt idx="221">
                  <c:v>748.87999999999988</c:v>
                </c:pt>
                <c:pt idx="222">
                  <c:v>751.06999999999994</c:v>
                </c:pt>
                <c:pt idx="223">
                  <c:v>753.25999999999988</c:v>
                </c:pt>
                <c:pt idx="224">
                  <c:v>755.44999999999982</c:v>
                </c:pt>
                <c:pt idx="225">
                  <c:v>757.65999999999985</c:v>
                </c:pt>
                <c:pt idx="226">
                  <c:v>759.86999999999989</c:v>
                </c:pt>
                <c:pt idx="227">
                  <c:v>762.07999999999993</c:v>
                </c:pt>
                <c:pt idx="228">
                  <c:v>764.31</c:v>
                </c:pt>
                <c:pt idx="229">
                  <c:v>766.54</c:v>
                </c:pt>
                <c:pt idx="230">
                  <c:v>768.77</c:v>
                </c:pt>
                <c:pt idx="231">
                  <c:v>771.00999999999988</c:v>
                </c:pt>
                <c:pt idx="232">
                  <c:v>773.25999999999988</c:v>
                </c:pt>
                <c:pt idx="233">
                  <c:v>775.52</c:v>
                </c:pt>
                <c:pt idx="234">
                  <c:v>777.78</c:v>
                </c:pt>
                <c:pt idx="235">
                  <c:v>780.05</c:v>
                </c:pt>
                <c:pt idx="236">
                  <c:v>782.31999999999994</c:v>
                </c:pt>
                <c:pt idx="237">
                  <c:v>784.6099999999999</c:v>
                </c:pt>
                <c:pt idx="238">
                  <c:v>786.88999999999987</c:v>
                </c:pt>
                <c:pt idx="239">
                  <c:v>789.18999999999983</c:v>
                </c:pt>
                <c:pt idx="240">
                  <c:v>791.4899999999999</c:v>
                </c:pt>
                <c:pt idx="241">
                  <c:v>793.8</c:v>
                </c:pt>
                <c:pt idx="242">
                  <c:v>796.1099999999999</c:v>
                </c:pt>
                <c:pt idx="243">
                  <c:v>798.43999999999983</c:v>
                </c:pt>
                <c:pt idx="244">
                  <c:v>800.77</c:v>
                </c:pt>
                <c:pt idx="245">
                  <c:v>803.09999999999991</c:v>
                </c:pt>
                <c:pt idx="246">
                  <c:v>805.43999999999983</c:v>
                </c:pt>
                <c:pt idx="247">
                  <c:v>807.79</c:v>
                </c:pt>
                <c:pt idx="248">
                  <c:v>810.14999999999986</c:v>
                </c:pt>
                <c:pt idx="249">
                  <c:v>812.50999999999988</c:v>
                </c:pt>
                <c:pt idx="250">
                  <c:v>814.87999999999988</c:v>
                </c:pt>
                <c:pt idx="251">
                  <c:v>817.25999999999988</c:v>
                </c:pt>
                <c:pt idx="252">
                  <c:v>819.63999999999987</c:v>
                </c:pt>
                <c:pt idx="253">
                  <c:v>822.03</c:v>
                </c:pt>
                <c:pt idx="254">
                  <c:v>824.42999999999984</c:v>
                </c:pt>
                <c:pt idx="255">
                  <c:v>826.82999999999993</c:v>
                </c:pt>
                <c:pt idx="256">
                  <c:v>829.24999999999989</c:v>
                </c:pt>
                <c:pt idx="257">
                  <c:v>831.65999999999985</c:v>
                </c:pt>
                <c:pt idx="258">
                  <c:v>834.08999999999992</c:v>
                </c:pt>
                <c:pt idx="259">
                  <c:v>836.52</c:v>
                </c:pt>
                <c:pt idx="260">
                  <c:v>838.95999999999992</c:v>
                </c:pt>
                <c:pt idx="261">
                  <c:v>841.40999999999985</c:v>
                </c:pt>
                <c:pt idx="262">
                  <c:v>843.8599999999999</c:v>
                </c:pt>
                <c:pt idx="263">
                  <c:v>846.32999999999993</c:v>
                </c:pt>
                <c:pt idx="264">
                  <c:v>848.79</c:v>
                </c:pt>
                <c:pt idx="265">
                  <c:v>851.27</c:v>
                </c:pt>
                <c:pt idx="266">
                  <c:v>853.74999999999989</c:v>
                </c:pt>
                <c:pt idx="267">
                  <c:v>856.2399999999999</c:v>
                </c:pt>
                <c:pt idx="268">
                  <c:v>858.7399999999999</c:v>
                </c:pt>
                <c:pt idx="269">
                  <c:v>861.2399999999999</c:v>
                </c:pt>
                <c:pt idx="270">
                  <c:v>863.75999999999988</c:v>
                </c:pt>
                <c:pt idx="271">
                  <c:v>866.28</c:v>
                </c:pt>
                <c:pt idx="272">
                  <c:v>868.8</c:v>
                </c:pt>
                <c:pt idx="273">
                  <c:v>871.33999999999992</c:v>
                </c:pt>
                <c:pt idx="274">
                  <c:v>873.87999999999988</c:v>
                </c:pt>
                <c:pt idx="275">
                  <c:v>876.42999999999984</c:v>
                </c:pt>
                <c:pt idx="276">
                  <c:v>878.9799999999999</c:v>
                </c:pt>
                <c:pt idx="277">
                  <c:v>881.55</c:v>
                </c:pt>
                <c:pt idx="278">
                  <c:v>884.11999999999989</c:v>
                </c:pt>
                <c:pt idx="279">
                  <c:v>886.69999999999993</c:v>
                </c:pt>
                <c:pt idx="280">
                  <c:v>889.27999999999986</c:v>
                </c:pt>
                <c:pt idx="281">
                  <c:v>891.87999999999988</c:v>
                </c:pt>
                <c:pt idx="282">
                  <c:v>894.4799999999999</c:v>
                </c:pt>
                <c:pt idx="283">
                  <c:v>897.08999999999992</c:v>
                </c:pt>
                <c:pt idx="284">
                  <c:v>899.69999999999993</c:v>
                </c:pt>
                <c:pt idx="285">
                  <c:v>902.32999999999993</c:v>
                </c:pt>
                <c:pt idx="286">
                  <c:v>904.95999999999992</c:v>
                </c:pt>
                <c:pt idx="287">
                  <c:v>907.59999999999991</c:v>
                </c:pt>
                <c:pt idx="288">
                  <c:v>910.24999999999989</c:v>
                </c:pt>
                <c:pt idx="289">
                  <c:v>912.89999999999986</c:v>
                </c:pt>
                <c:pt idx="290">
                  <c:v>915.56</c:v>
                </c:pt>
                <c:pt idx="291">
                  <c:v>918.2299999999999</c:v>
                </c:pt>
                <c:pt idx="292">
                  <c:v>920.90999999999985</c:v>
                </c:pt>
                <c:pt idx="293">
                  <c:v>923.59999999999991</c:v>
                </c:pt>
                <c:pt idx="294">
                  <c:v>926.29</c:v>
                </c:pt>
                <c:pt idx="295">
                  <c:v>928.9899999999999</c:v>
                </c:pt>
                <c:pt idx="296">
                  <c:v>931.69999999999993</c:v>
                </c:pt>
                <c:pt idx="297">
                  <c:v>934.41999999999985</c:v>
                </c:pt>
                <c:pt idx="298">
                  <c:v>937.14999999999986</c:v>
                </c:pt>
                <c:pt idx="299">
                  <c:v>939.87999999999988</c:v>
                </c:pt>
                <c:pt idx="300">
                  <c:v>942.61999999999989</c:v>
                </c:pt>
                <c:pt idx="301">
                  <c:v>945.36999999999989</c:v>
                </c:pt>
                <c:pt idx="302">
                  <c:v>948.12999999999988</c:v>
                </c:pt>
                <c:pt idx="303">
                  <c:v>950.88999999999987</c:v>
                </c:pt>
                <c:pt idx="304">
                  <c:v>953.66999999999985</c:v>
                </c:pt>
                <c:pt idx="305">
                  <c:v>956.44999999999993</c:v>
                </c:pt>
                <c:pt idx="306">
                  <c:v>959.2399999999999</c:v>
                </c:pt>
                <c:pt idx="307">
                  <c:v>962.02999999999986</c:v>
                </c:pt>
                <c:pt idx="308">
                  <c:v>964.83999999999992</c:v>
                </c:pt>
                <c:pt idx="309">
                  <c:v>967.64999999999986</c:v>
                </c:pt>
                <c:pt idx="310">
                  <c:v>970.4799999999999</c:v>
                </c:pt>
                <c:pt idx="311">
                  <c:v>973.31</c:v>
                </c:pt>
                <c:pt idx="312">
                  <c:v>976.14999999999986</c:v>
                </c:pt>
                <c:pt idx="313">
                  <c:v>978.9899999999999</c:v>
                </c:pt>
                <c:pt idx="314">
                  <c:v>981.84999999999991</c:v>
                </c:pt>
                <c:pt idx="315">
                  <c:v>984.70999999999992</c:v>
                </c:pt>
                <c:pt idx="316">
                  <c:v>987.57999999999993</c:v>
                </c:pt>
                <c:pt idx="317">
                  <c:v>990.46999999999991</c:v>
                </c:pt>
                <c:pt idx="318">
                  <c:v>993.34999999999991</c:v>
                </c:pt>
                <c:pt idx="319">
                  <c:v>996.24999999999989</c:v>
                </c:pt>
                <c:pt idx="320">
                  <c:v>999.15999999999985</c:v>
                </c:pt>
                <c:pt idx="321">
                  <c:v>1002.0699999999999</c:v>
                </c:pt>
                <c:pt idx="322">
                  <c:v>1004.9899999999999</c:v>
                </c:pt>
                <c:pt idx="323">
                  <c:v>1007.9299999999998</c:v>
                </c:pt>
                <c:pt idx="324">
                  <c:v>1010.8599999999999</c:v>
                </c:pt>
                <c:pt idx="325">
                  <c:v>1013.81</c:v>
                </c:pt>
                <c:pt idx="326">
                  <c:v>1016.7699999999999</c:v>
                </c:pt>
                <c:pt idx="327">
                  <c:v>1019.7399999999999</c:v>
                </c:pt>
                <c:pt idx="328">
                  <c:v>1022.7099999999999</c:v>
                </c:pt>
                <c:pt idx="329">
                  <c:v>1025.6899999999998</c:v>
                </c:pt>
                <c:pt idx="330">
                  <c:v>1028.6799999999998</c:v>
                </c:pt>
                <c:pt idx="331">
                  <c:v>1031.6799999999998</c:v>
                </c:pt>
                <c:pt idx="332">
                  <c:v>1034.6899999999998</c:v>
                </c:pt>
                <c:pt idx="333">
                  <c:v>1037.7099999999998</c:v>
                </c:pt>
                <c:pt idx="334">
                  <c:v>1040.7399999999998</c:v>
                </c:pt>
                <c:pt idx="335">
                  <c:v>1043.77</c:v>
                </c:pt>
                <c:pt idx="336">
                  <c:v>1046.82</c:v>
                </c:pt>
                <c:pt idx="337">
                  <c:v>1049.8699999999999</c:v>
                </c:pt>
                <c:pt idx="338">
                  <c:v>1052.9299999999998</c:v>
                </c:pt>
                <c:pt idx="339">
                  <c:v>1056</c:v>
                </c:pt>
                <c:pt idx="340">
                  <c:v>1059.08</c:v>
                </c:pt>
                <c:pt idx="341">
                  <c:v>1062.1699999999998</c:v>
                </c:pt>
                <c:pt idx="342">
                  <c:v>1065.27</c:v>
                </c:pt>
                <c:pt idx="343">
                  <c:v>1068.3799999999999</c:v>
                </c:pt>
                <c:pt idx="344">
                  <c:v>1071.49</c:v>
                </c:pt>
                <c:pt idx="345">
                  <c:v>1074.6199999999999</c:v>
                </c:pt>
                <c:pt idx="346">
                  <c:v>1077.75</c:v>
                </c:pt>
                <c:pt idx="347">
                  <c:v>1080.8999999999999</c:v>
                </c:pt>
                <c:pt idx="348">
                  <c:v>1084.05</c:v>
                </c:pt>
                <c:pt idx="349">
                  <c:v>1087.2099999999998</c:v>
                </c:pt>
                <c:pt idx="350">
                  <c:v>1090.3799999999999</c:v>
                </c:pt>
                <c:pt idx="351">
                  <c:v>1093.56</c:v>
                </c:pt>
                <c:pt idx="352">
                  <c:v>1096.75</c:v>
                </c:pt>
                <c:pt idx="353">
                  <c:v>1099.9499999999998</c:v>
                </c:pt>
                <c:pt idx="354">
                  <c:v>1103.1599999999999</c:v>
                </c:pt>
                <c:pt idx="355">
                  <c:v>1106.3799999999999</c:v>
                </c:pt>
                <c:pt idx="356">
                  <c:v>1109.5999999999999</c:v>
                </c:pt>
                <c:pt idx="357">
                  <c:v>1112.8399999999999</c:v>
                </c:pt>
                <c:pt idx="358">
                  <c:v>1116.0899999999999</c:v>
                </c:pt>
                <c:pt idx="359">
                  <c:v>1119.3399999999999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65C5-4872-B2D0-5BDBE4CEC501}"/>
            </c:ext>
          </c:extLst>
        </c:ser>
        <c:ser>
          <c:idx val="2"/>
          <c:order val="2"/>
          <c:tx>
            <c:strRef>
              <c:f>Tilgungsplan!$I$6</c:f>
              <c:strCache>
                <c:ptCount val="1"/>
                <c:pt idx="0">
                  <c:v>Restschuld (€)</c:v>
                </c:pt>
              </c:strCache>
            </c:strRef>
          </c:tx>
          <c:spPr>
            <a:ln w="28440">
              <a:solidFill>
                <a:srgbClr val="98B855"/>
              </a:solidFill>
              <a:round/>
            </a:ln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wrap="none"/>
              <a:lstStyle/>
              <a:p>
                <a:pPr>
                  <a:defRPr sz="1000" b="0" u="none" strike="noStrike">
                    <a:uFillTx/>
                    <a:latin typeface="Arial"/>
                  </a:defRPr>
                </a:pPr>
                <a:endParaRPr lang="de-DE"/>
              </a:p>
            </c:txPr>
            <c:showLegendKey val="0"/>
            <c:showVal val="0"/>
            <c:showCatName val="0"/>
            <c:showSerName val="0"/>
            <c:showPercent val="0"/>
            <c:showBubbleSize val="1"/>
            <c:separator> </c:separator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28440">
                      <a:solidFill>
                        <a:srgbClr val="000000"/>
                      </a:solidFill>
                    </a:ln>
                  </c:spPr>
                </c15:leaderLines>
              </c:ext>
            </c:extLst>
          </c:dLbls>
          <c:cat>
            <c:numRef>
              <c:f>Tilgungsplan!$A$7:$A$366</c:f>
              <c:numCache>
                <c:formatCode>0</c:formatCode>
                <c:ptCount val="36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  <c:pt idx="100">
                  <c:v>101</c:v>
                </c:pt>
                <c:pt idx="101">
                  <c:v>102</c:v>
                </c:pt>
                <c:pt idx="102">
                  <c:v>103</c:v>
                </c:pt>
                <c:pt idx="103">
                  <c:v>104</c:v>
                </c:pt>
                <c:pt idx="104">
                  <c:v>105</c:v>
                </c:pt>
                <c:pt idx="105">
                  <c:v>106</c:v>
                </c:pt>
                <c:pt idx="106">
                  <c:v>107</c:v>
                </c:pt>
                <c:pt idx="107">
                  <c:v>108</c:v>
                </c:pt>
                <c:pt idx="108">
                  <c:v>109</c:v>
                </c:pt>
                <c:pt idx="109">
                  <c:v>110</c:v>
                </c:pt>
                <c:pt idx="110">
                  <c:v>111</c:v>
                </c:pt>
                <c:pt idx="111">
                  <c:v>112</c:v>
                </c:pt>
                <c:pt idx="112">
                  <c:v>113</c:v>
                </c:pt>
                <c:pt idx="113">
                  <c:v>114</c:v>
                </c:pt>
                <c:pt idx="114">
                  <c:v>115</c:v>
                </c:pt>
                <c:pt idx="115">
                  <c:v>116</c:v>
                </c:pt>
                <c:pt idx="116">
                  <c:v>117</c:v>
                </c:pt>
                <c:pt idx="117">
                  <c:v>118</c:v>
                </c:pt>
                <c:pt idx="118">
                  <c:v>119</c:v>
                </c:pt>
                <c:pt idx="119">
                  <c:v>120</c:v>
                </c:pt>
                <c:pt idx="120">
                  <c:v>121</c:v>
                </c:pt>
                <c:pt idx="121">
                  <c:v>122</c:v>
                </c:pt>
                <c:pt idx="122">
                  <c:v>123</c:v>
                </c:pt>
                <c:pt idx="123">
                  <c:v>124</c:v>
                </c:pt>
                <c:pt idx="124">
                  <c:v>125</c:v>
                </c:pt>
                <c:pt idx="125">
                  <c:v>126</c:v>
                </c:pt>
                <c:pt idx="126">
                  <c:v>127</c:v>
                </c:pt>
                <c:pt idx="127">
                  <c:v>128</c:v>
                </c:pt>
                <c:pt idx="128">
                  <c:v>129</c:v>
                </c:pt>
                <c:pt idx="129">
                  <c:v>130</c:v>
                </c:pt>
                <c:pt idx="130">
                  <c:v>131</c:v>
                </c:pt>
                <c:pt idx="131">
                  <c:v>132</c:v>
                </c:pt>
                <c:pt idx="132">
                  <c:v>133</c:v>
                </c:pt>
                <c:pt idx="133">
                  <c:v>134</c:v>
                </c:pt>
                <c:pt idx="134">
                  <c:v>135</c:v>
                </c:pt>
                <c:pt idx="135">
                  <c:v>136</c:v>
                </c:pt>
                <c:pt idx="136">
                  <c:v>137</c:v>
                </c:pt>
                <c:pt idx="137">
                  <c:v>138</c:v>
                </c:pt>
                <c:pt idx="138">
                  <c:v>139</c:v>
                </c:pt>
                <c:pt idx="139">
                  <c:v>140</c:v>
                </c:pt>
                <c:pt idx="140">
                  <c:v>141</c:v>
                </c:pt>
                <c:pt idx="141">
                  <c:v>142</c:v>
                </c:pt>
                <c:pt idx="142">
                  <c:v>143</c:v>
                </c:pt>
                <c:pt idx="143">
                  <c:v>144</c:v>
                </c:pt>
                <c:pt idx="144">
                  <c:v>145</c:v>
                </c:pt>
                <c:pt idx="145">
                  <c:v>146</c:v>
                </c:pt>
                <c:pt idx="146">
                  <c:v>147</c:v>
                </c:pt>
                <c:pt idx="147">
                  <c:v>148</c:v>
                </c:pt>
                <c:pt idx="148">
                  <c:v>149</c:v>
                </c:pt>
                <c:pt idx="149">
                  <c:v>150</c:v>
                </c:pt>
                <c:pt idx="150">
                  <c:v>151</c:v>
                </c:pt>
                <c:pt idx="151">
                  <c:v>152</c:v>
                </c:pt>
                <c:pt idx="152">
                  <c:v>153</c:v>
                </c:pt>
                <c:pt idx="153">
                  <c:v>154</c:v>
                </c:pt>
                <c:pt idx="154">
                  <c:v>155</c:v>
                </c:pt>
                <c:pt idx="155">
                  <c:v>156</c:v>
                </c:pt>
                <c:pt idx="156">
                  <c:v>157</c:v>
                </c:pt>
                <c:pt idx="157">
                  <c:v>158</c:v>
                </c:pt>
                <c:pt idx="158">
                  <c:v>159</c:v>
                </c:pt>
                <c:pt idx="159">
                  <c:v>160</c:v>
                </c:pt>
                <c:pt idx="160">
                  <c:v>161</c:v>
                </c:pt>
                <c:pt idx="161">
                  <c:v>162</c:v>
                </c:pt>
                <c:pt idx="162">
                  <c:v>163</c:v>
                </c:pt>
                <c:pt idx="163">
                  <c:v>164</c:v>
                </c:pt>
                <c:pt idx="164">
                  <c:v>165</c:v>
                </c:pt>
                <c:pt idx="165">
                  <c:v>166</c:v>
                </c:pt>
                <c:pt idx="166">
                  <c:v>167</c:v>
                </c:pt>
                <c:pt idx="167">
                  <c:v>168</c:v>
                </c:pt>
                <c:pt idx="168">
                  <c:v>169</c:v>
                </c:pt>
                <c:pt idx="169">
                  <c:v>170</c:v>
                </c:pt>
                <c:pt idx="170">
                  <c:v>171</c:v>
                </c:pt>
                <c:pt idx="171">
                  <c:v>172</c:v>
                </c:pt>
                <c:pt idx="172">
                  <c:v>173</c:v>
                </c:pt>
                <c:pt idx="173">
                  <c:v>174</c:v>
                </c:pt>
                <c:pt idx="174">
                  <c:v>175</c:v>
                </c:pt>
                <c:pt idx="175">
                  <c:v>176</c:v>
                </c:pt>
                <c:pt idx="176">
                  <c:v>177</c:v>
                </c:pt>
                <c:pt idx="177">
                  <c:v>178</c:v>
                </c:pt>
                <c:pt idx="178">
                  <c:v>179</c:v>
                </c:pt>
                <c:pt idx="179">
                  <c:v>180</c:v>
                </c:pt>
                <c:pt idx="180">
                  <c:v>181</c:v>
                </c:pt>
                <c:pt idx="181">
                  <c:v>182</c:v>
                </c:pt>
                <c:pt idx="182">
                  <c:v>183</c:v>
                </c:pt>
                <c:pt idx="183">
                  <c:v>184</c:v>
                </c:pt>
                <c:pt idx="184">
                  <c:v>185</c:v>
                </c:pt>
                <c:pt idx="185">
                  <c:v>186</c:v>
                </c:pt>
                <c:pt idx="186">
                  <c:v>187</c:v>
                </c:pt>
                <c:pt idx="187">
                  <c:v>188</c:v>
                </c:pt>
                <c:pt idx="188">
                  <c:v>189</c:v>
                </c:pt>
                <c:pt idx="189">
                  <c:v>190</c:v>
                </c:pt>
                <c:pt idx="190">
                  <c:v>191</c:v>
                </c:pt>
                <c:pt idx="191">
                  <c:v>192</c:v>
                </c:pt>
                <c:pt idx="192">
                  <c:v>193</c:v>
                </c:pt>
                <c:pt idx="193">
                  <c:v>194</c:v>
                </c:pt>
                <c:pt idx="194">
                  <c:v>195</c:v>
                </c:pt>
                <c:pt idx="195">
                  <c:v>196</c:v>
                </c:pt>
                <c:pt idx="196">
                  <c:v>197</c:v>
                </c:pt>
                <c:pt idx="197">
                  <c:v>198</c:v>
                </c:pt>
                <c:pt idx="198">
                  <c:v>199</c:v>
                </c:pt>
                <c:pt idx="199">
                  <c:v>200</c:v>
                </c:pt>
                <c:pt idx="200">
                  <c:v>201</c:v>
                </c:pt>
                <c:pt idx="201">
                  <c:v>202</c:v>
                </c:pt>
                <c:pt idx="202">
                  <c:v>203</c:v>
                </c:pt>
                <c:pt idx="203">
                  <c:v>204</c:v>
                </c:pt>
                <c:pt idx="204">
                  <c:v>205</c:v>
                </c:pt>
                <c:pt idx="205">
                  <c:v>206</c:v>
                </c:pt>
                <c:pt idx="206">
                  <c:v>207</c:v>
                </c:pt>
                <c:pt idx="207">
                  <c:v>208</c:v>
                </c:pt>
                <c:pt idx="208">
                  <c:v>209</c:v>
                </c:pt>
                <c:pt idx="209">
                  <c:v>210</c:v>
                </c:pt>
                <c:pt idx="210">
                  <c:v>211</c:v>
                </c:pt>
                <c:pt idx="211">
                  <c:v>212</c:v>
                </c:pt>
                <c:pt idx="212">
                  <c:v>213</c:v>
                </c:pt>
                <c:pt idx="213">
                  <c:v>214</c:v>
                </c:pt>
                <c:pt idx="214">
                  <c:v>215</c:v>
                </c:pt>
                <c:pt idx="215">
                  <c:v>216</c:v>
                </c:pt>
                <c:pt idx="216">
                  <c:v>217</c:v>
                </c:pt>
                <c:pt idx="217">
                  <c:v>218</c:v>
                </c:pt>
                <c:pt idx="218">
                  <c:v>219</c:v>
                </c:pt>
                <c:pt idx="219">
                  <c:v>220</c:v>
                </c:pt>
                <c:pt idx="220">
                  <c:v>221</c:v>
                </c:pt>
                <c:pt idx="221">
                  <c:v>222</c:v>
                </c:pt>
                <c:pt idx="222">
                  <c:v>223</c:v>
                </c:pt>
                <c:pt idx="223">
                  <c:v>224</c:v>
                </c:pt>
                <c:pt idx="224">
                  <c:v>225</c:v>
                </c:pt>
                <c:pt idx="225">
                  <c:v>226</c:v>
                </c:pt>
                <c:pt idx="226">
                  <c:v>227</c:v>
                </c:pt>
                <c:pt idx="227">
                  <c:v>228</c:v>
                </c:pt>
                <c:pt idx="228">
                  <c:v>229</c:v>
                </c:pt>
                <c:pt idx="229">
                  <c:v>230</c:v>
                </c:pt>
                <c:pt idx="230">
                  <c:v>231</c:v>
                </c:pt>
                <c:pt idx="231">
                  <c:v>232</c:v>
                </c:pt>
                <c:pt idx="232">
                  <c:v>233</c:v>
                </c:pt>
                <c:pt idx="233">
                  <c:v>234</c:v>
                </c:pt>
                <c:pt idx="234">
                  <c:v>235</c:v>
                </c:pt>
                <c:pt idx="235">
                  <c:v>236</c:v>
                </c:pt>
                <c:pt idx="236">
                  <c:v>237</c:v>
                </c:pt>
                <c:pt idx="237">
                  <c:v>238</c:v>
                </c:pt>
                <c:pt idx="238">
                  <c:v>239</c:v>
                </c:pt>
                <c:pt idx="239">
                  <c:v>240</c:v>
                </c:pt>
                <c:pt idx="240">
                  <c:v>241</c:v>
                </c:pt>
                <c:pt idx="241">
                  <c:v>242</c:v>
                </c:pt>
                <c:pt idx="242">
                  <c:v>243</c:v>
                </c:pt>
                <c:pt idx="243">
                  <c:v>244</c:v>
                </c:pt>
                <c:pt idx="244">
                  <c:v>245</c:v>
                </c:pt>
                <c:pt idx="245">
                  <c:v>246</c:v>
                </c:pt>
                <c:pt idx="246">
                  <c:v>247</c:v>
                </c:pt>
                <c:pt idx="247">
                  <c:v>248</c:v>
                </c:pt>
                <c:pt idx="248">
                  <c:v>249</c:v>
                </c:pt>
                <c:pt idx="249">
                  <c:v>250</c:v>
                </c:pt>
                <c:pt idx="250">
                  <c:v>251</c:v>
                </c:pt>
                <c:pt idx="251">
                  <c:v>252</c:v>
                </c:pt>
                <c:pt idx="252">
                  <c:v>253</c:v>
                </c:pt>
                <c:pt idx="253">
                  <c:v>254</c:v>
                </c:pt>
                <c:pt idx="254">
                  <c:v>255</c:v>
                </c:pt>
                <c:pt idx="255">
                  <c:v>256</c:v>
                </c:pt>
                <c:pt idx="256">
                  <c:v>257</c:v>
                </c:pt>
                <c:pt idx="257">
                  <c:v>258</c:v>
                </c:pt>
                <c:pt idx="258">
                  <c:v>259</c:v>
                </c:pt>
                <c:pt idx="259">
                  <c:v>260</c:v>
                </c:pt>
                <c:pt idx="260">
                  <c:v>261</c:v>
                </c:pt>
                <c:pt idx="261">
                  <c:v>262</c:v>
                </c:pt>
                <c:pt idx="262">
                  <c:v>263</c:v>
                </c:pt>
                <c:pt idx="263">
                  <c:v>264</c:v>
                </c:pt>
                <c:pt idx="264">
                  <c:v>265</c:v>
                </c:pt>
                <c:pt idx="265">
                  <c:v>266</c:v>
                </c:pt>
                <c:pt idx="266">
                  <c:v>267</c:v>
                </c:pt>
                <c:pt idx="267">
                  <c:v>268</c:v>
                </c:pt>
                <c:pt idx="268">
                  <c:v>269</c:v>
                </c:pt>
                <c:pt idx="269">
                  <c:v>270</c:v>
                </c:pt>
                <c:pt idx="270">
                  <c:v>271</c:v>
                </c:pt>
                <c:pt idx="271">
                  <c:v>272</c:v>
                </c:pt>
                <c:pt idx="272">
                  <c:v>273</c:v>
                </c:pt>
                <c:pt idx="273">
                  <c:v>274</c:v>
                </c:pt>
                <c:pt idx="274">
                  <c:v>275</c:v>
                </c:pt>
                <c:pt idx="275">
                  <c:v>276</c:v>
                </c:pt>
                <c:pt idx="276">
                  <c:v>277</c:v>
                </c:pt>
                <c:pt idx="277">
                  <c:v>278</c:v>
                </c:pt>
                <c:pt idx="278">
                  <c:v>279</c:v>
                </c:pt>
                <c:pt idx="279">
                  <c:v>280</c:v>
                </c:pt>
                <c:pt idx="280">
                  <c:v>281</c:v>
                </c:pt>
                <c:pt idx="281">
                  <c:v>282</c:v>
                </c:pt>
                <c:pt idx="282">
                  <c:v>283</c:v>
                </c:pt>
                <c:pt idx="283">
                  <c:v>284</c:v>
                </c:pt>
                <c:pt idx="284">
                  <c:v>285</c:v>
                </c:pt>
                <c:pt idx="285">
                  <c:v>286</c:v>
                </c:pt>
                <c:pt idx="286">
                  <c:v>287</c:v>
                </c:pt>
                <c:pt idx="287">
                  <c:v>288</c:v>
                </c:pt>
                <c:pt idx="288">
                  <c:v>289</c:v>
                </c:pt>
                <c:pt idx="289">
                  <c:v>290</c:v>
                </c:pt>
                <c:pt idx="290">
                  <c:v>291</c:v>
                </c:pt>
                <c:pt idx="291">
                  <c:v>292</c:v>
                </c:pt>
                <c:pt idx="292">
                  <c:v>293</c:v>
                </c:pt>
                <c:pt idx="293">
                  <c:v>294</c:v>
                </c:pt>
                <c:pt idx="294">
                  <c:v>295</c:v>
                </c:pt>
                <c:pt idx="295">
                  <c:v>296</c:v>
                </c:pt>
                <c:pt idx="296">
                  <c:v>297</c:v>
                </c:pt>
                <c:pt idx="297">
                  <c:v>298</c:v>
                </c:pt>
                <c:pt idx="298">
                  <c:v>299</c:v>
                </c:pt>
                <c:pt idx="299">
                  <c:v>300</c:v>
                </c:pt>
                <c:pt idx="300">
                  <c:v>301</c:v>
                </c:pt>
                <c:pt idx="301">
                  <c:v>302</c:v>
                </c:pt>
                <c:pt idx="302">
                  <c:v>303</c:v>
                </c:pt>
                <c:pt idx="303">
                  <c:v>304</c:v>
                </c:pt>
                <c:pt idx="304">
                  <c:v>305</c:v>
                </c:pt>
                <c:pt idx="305">
                  <c:v>306</c:v>
                </c:pt>
                <c:pt idx="306">
                  <c:v>307</c:v>
                </c:pt>
                <c:pt idx="307">
                  <c:v>308</c:v>
                </c:pt>
                <c:pt idx="308">
                  <c:v>309</c:v>
                </c:pt>
                <c:pt idx="309">
                  <c:v>310</c:v>
                </c:pt>
                <c:pt idx="310">
                  <c:v>311</c:v>
                </c:pt>
                <c:pt idx="311">
                  <c:v>312</c:v>
                </c:pt>
                <c:pt idx="312">
                  <c:v>313</c:v>
                </c:pt>
                <c:pt idx="313">
                  <c:v>314</c:v>
                </c:pt>
                <c:pt idx="314">
                  <c:v>315</c:v>
                </c:pt>
                <c:pt idx="315">
                  <c:v>316</c:v>
                </c:pt>
                <c:pt idx="316">
                  <c:v>317</c:v>
                </c:pt>
                <c:pt idx="317">
                  <c:v>318</c:v>
                </c:pt>
                <c:pt idx="318">
                  <c:v>319</c:v>
                </c:pt>
                <c:pt idx="319">
                  <c:v>320</c:v>
                </c:pt>
                <c:pt idx="320">
                  <c:v>321</c:v>
                </c:pt>
                <c:pt idx="321">
                  <c:v>322</c:v>
                </c:pt>
                <c:pt idx="322">
                  <c:v>323</c:v>
                </c:pt>
                <c:pt idx="323">
                  <c:v>324</c:v>
                </c:pt>
                <c:pt idx="324">
                  <c:v>325</c:v>
                </c:pt>
                <c:pt idx="325">
                  <c:v>326</c:v>
                </c:pt>
                <c:pt idx="326">
                  <c:v>327</c:v>
                </c:pt>
                <c:pt idx="327">
                  <c:v>328</c:v>
                </c:pt>
                <c:pt idx="328">
                  <c:v>329</c:v>
                </c:pt>
                <c:pt idx="329">
                  <c:v>330</c:v>
                </c:pt>
                <c:pt idx="330">
                  <c:v>331</c:v>
                </c:pt>
                <c:pt idx="331">
                  <c:v>332</c:v>
                </c:pt>
                <c:pt idx="332">
                  <c:v>333</c:v>
                </c:pt>
                <c:pt idx="333">
                  <c:v>334</c:v>
                </c:pt>
                <c:pt idx="334">
                  <c:v>335</c:v>
                </c:pt>
                <c:pt idx="335">
                  <c:v>336</c:v>
                </c:pt>
                <c:pt idx="336">
                  <c:v>337</c:v>
                </c:pt>
                <c:pt idx="337">
                  <c:v>338</c:v>
                </c:pt>
                <c:pt idx="338">
                  <c:v>339</c:v>
                </c:pt>
                <c:pt idx="339">
                  <c:v>340</c:v>
                </c:pt>
                <c:pt idx="340">
                  <c:v>341</c:v>
                </c:pt>
                <c:pt idx="341">
                  <c:v>342</c:v>
                </c:pt>
                <c:pt idx="342">
                  <c:v>343</c:v>
                </c:pt>
                <c:pt idx="343">
                  <c:v>344</c:v>
                </c:pt>
                <c:pt idx="344">
                  <c:v>345</c:v>
                </c:pt>
                <c:pt idx="345">
                  <c:v>346</c:v>
                </c:pt>
                <c:pt idx="346">
                  <c:v>347</c:v>
                </c:pt>
                <c:pt idx="347">
                  <c:v>348</c:v>
                </c:pt>
                <c:pt idx="348">
                  <c:v>349</c:v>
                </c:pt>
                <c:pt idx="349">
                  <c:v>350</c:v>
                </c:pt>
                <c:pt idx="350">
                  <c:v>351</c:v>
                </c:pt>
                <c:pt idx="351">
                  <c:v>352</c:v>
                </c:pt>
                <c:pt idx="352">
                  <c:v>353</c:v>
                </c:pt>
                <c:pt idx="353">
                  <c:v>354</c:v>
                </c:pt>
                <c:pt idx="354">
                  <c:v>355</c:v>
                </c:pt>
                <c:pt idx="355">
                  <c:v>356</c:v>
                </c:pt>
                <c:pt idx="356">
                  <c:v>357</c:v>
                </c:pt>
                <c:pt idx="357">
                  <c:v>358</c:v>
                </c:pt>
                <c:pt idx="358">
                  <c:v>359</c:v>
                </c:pt>
                <c:pt idx="359">
                  <c:v>360</c:v>
                </c:pt>
              </c:numCache>
            </c:numRef>
          </c:cat>
          <c:val>
            <c:numRef>
              <c:f>Tilgungsplan!$I$7:$I$366</c:f>
              <c:numCache>
                <c:formatCode>#,##0.00\ [$€-409]</c:formatCode>
                <c:ptCount val="360"/>
                <c:pt idx="0">
                  <c:v>249606.56</c:v>
                </c:pt>
                <c:pt idx="1">
                  <c:v>249211.97</c:v>
                </c:pt>
                <c:pt idx="2">
                  <c:v>248816.23</c:v>
                </c:pt>
                <c:pt idx="3">
                  <c:v>248419.33000000002</c:v>
                </c:pt>
                <c:pt idx="4">
                  <c:v>248021.28000000003</c:v>
                </c:pt>
                <c:pt idx="5">
                  <c:v>247622.07000000004</c:v>
                </c:pt>
                <c:pt idx="6">
                  <c:v>247221.69000000003</c:v>
                </c:pt>
                <c:pt idx="7">
                  <c:v>246820.14000000004</c:v>
                </c:pt>
                <c:pt idx="8">
                  <c:v>246417.42000000004</c:v>
                </c:pt>
                <c:pt idx="9">
                  <c:v>246013.53000000003</c:v>
                </c:pt>
                <c:pt idx="10">
                  <c:v>245608.46000000002</c:v>
                </c:pt>
                <c:pt idx="11">
                  <c:v>245202.21000000002</c:v>
                </c:pt>
                <c:pt idx="12">
                  <c:v>244794.77000000002</c:v>
                </c:pt>
                <c:pt idx="13">
                  <c:v>244386.14</c:v>
                </c:pt>
                <c:pt idx="14">
                  <c:v>243976.32000000001</c:v>
                </c:pt>
                <c:pt idx="15">
                  <c:v>243565.31</c:v>
                </c:pt>
                <c:pt idx="16">
                  <c:v>243153.1</c:v>
                </c:pt>
                <c:pt idx="17">
                  <c:v>242739.69</c:v>
                </c:pt>
                <c:pt idx="18">
                  <c:v>242325.07</c:v>
                </c:pt>
                <c:pt idx="19">
                  <c:v>241909.24000000002</c:v>
                </c:pt>
                <c:pt idx="20">
                  <c:v>241492.2</c:v>
                </c:pt>
                <c:pt idx="21">
                  <c:v>241073.94</c:v>
                </c:pt>
                <c:pt idx="22">
                  <c:v>240654.46</c:v>
                </c:pt>
                <c:pt idx="23">
                  <c:v>240233.75999999998</c:v>
                </c:pt>
                <c:pt idx="24">
                  <c:v>239811.83</c:v>
                </c:pt>
                <c:pt idx="25">
                  <c:v>239388.66999999998</c:v>
                </c:pt>
                <c:pt idx="26">
                  <c:v>238964.27999999997</c:v>
                </c:pt>
                <c:pt idx="27">
                  <c:v>238538.64999999997</c:v>
                </c:pt>
                <c:pt idx="28">
                  <c:v>238111.77999999997</c:v>
                </c:pt>
                <c:pt idx="29">
                  <c:v>237683.65999999997</c:v>
                </c:pt>
                <c:pt idx="30">
                  <c:v>237254.28999999998</c:v>
                </c:pt>
                <c:pt idx="31">
                  <c:v>236823.66999999998</c:v>
                </c:pt>
                <c:pt idx="32">
                  <c:v>236391.8</c:v>
                </c:pt>
                <c:pt idx="33">
                  <c:v>235958.66999999998</c:v>
                </c:pt>
                <c:pt idx="34">
                  <c:v>235524.27</c:v>
                </c:pt>
                <c:pt idx="35">
                  <c:v>235088.61</c:v>
                </c:pt>
                <c:pt idx="36">
                  <c:v>234651.68</c:v>
                </c:pt>
                <c:pt idx="37">
                  <c:v>234213.47</c:v>
                </c:pt>
                <c:pt idx="38">
                  <c:v>233773.98</c:v>
                </c:pt>
                <c:pt idx="39">
                  <c:v>233333.21000000002</c:v>
                </c:pt>
                <c:pt idx="40">
                  <c:v>232891.16000000003</c:v>
                </c:pt>
                <c:pt idx="41">
                  <c:v>232447.82000000004</c:v>
                </c:pt>
                <c:pt idx="42">
                  <c:v>232003.18000000002</c:v>
                </c:pt>
                <c:pt idx="43">
                  <c:v>231557.25000000003</c:v>
                </c:pt>
                <c:pt idx="44">
                  <c:v>231110.02000000002</c:v>
                </c:pt>
                <c:pt idx="45">
                  <c:v>230661.48</c:v>
                </c:pt>
                <c:pt idx="46">
                  <c:v>230211.63</c:v>
                </c:pt>
                <c:pt idx="47">
                  <c:v>229760.47</c:v>
                </c:pt>
                <c:pt idx="48">
                  <c:v>229307.99</c:v>
                </c:pt>
                <c:pt idx="49">
                  <c:v>228854.19</c:v>
                </c:pt>
                <c:pt idx="50">
                  <c:v>228399.07</c:v>
                </c:pt>
                <c:pt idx="51">
                  <c:v>227942.62</c:v>
                </c:pt>
                <c:pt idx="52">
                  <c:v>227484.84</c:v>
                </c:pt>
                <c:pt idx="53">
                  <c:v>227025.73</c:v>
                </c:pt>
                <c:pt idx="54">
                  <c:v>226565.28</c:v>
                </c:pt>
                <c:pt idx="55">
                  <c:v>226103.49</c:v>
                </c:pt>
                <c:pt idx="56">
                  <c:v>225640.34999999998</c:v>
                </c:pt>
                <c:pt idx="57">
                  <c:v>225175.86</c:v>
                </c:pt>
                <c:pt idx="58">
                  <c:v>224710.00999999998</c:v>
                </c:pt>
                <c:pt idx="59">
                  <c:v>224242.8</c:v>
                </c:pt>
                <c:pt idx="60">
                  <c:v>223774.22999999998</c:v>
                </c:pt>
                <c:pt idx="61">
                  <c:v>223304.28999999998</c:v>
                </c:pt>
                <c:pt idx="62">
                  <c:v>222832.97999999998</c:v>
                </c:pt>
                <c:pt idx="63">
                  <c:v>222360.3</c:v>
                </c:pt>
                <c:pt idx="64">
                  <c:v>221886.24</c:v>
                </c:pt>
                <c:pt idx="65">
                  <c:v>221410.8</c:v>
                </c:pt>
                <c:pt idx="66">
                  <c:v>220933.97</c:v>
                </c:pt>
                <c:pt idx="67">
                  <c:v>220455.75</c:v>
                </c:pt>
                <c:pt idx="68">
                  <c:v>219976.14</c:v>
                </c:pt>
                <c:pt idx="69">
                  <c:v>219495.13</c:v>
                </c:pt>
                <c:pt idx="70">
                  <c:v>219012.71</c:v>
                </c:pt>
                <c:pt idx="71">
                  <c:v>218528.88999999998</c:v>
                </c:pt>
                <c:pt idx="72">
                  <c:v>218043.65999999997</c:v>
                </c:pt>
                <c:pt idx="73">
                  <c:v>217557.00999999998</c:v>
                </c:pt>
                <c:pt idx="74">
                  <c:v>217068.93999999997</c:v>
                </c:pt>
                <c:pt idx="75">
                  <c:v>216579.44999999998</c:v>
                </c:pt>
                <c:pt idx="76">
                  <c:v>216088.52999999997</c:v>
                </c:pt>
                <c:pt idx="77">
                  <c:v>215596.17999999996</c:v>
                </c:pt>
                <c:pt idx="78">
                  <c:v>215102.38999999996</c:v>
                </c:pt>
                <c:pt idx="79">
                  <c:v>214607.15999999995</c:v>
                </c:pt>
                <c:pt idx="80">
                  <c:v>214110.48999999993</c:v>
                </c:pt>
                <c:pt idx="81">
                  <c:v>213612.36999999994</c:v>
                </c:pt>
                <c:pt idx="82">
                  <c:v>213112.79999999993</c:v>
                </c:pt>
                <c:pt idx="83">
                  <c:v>212611.76999999993</c:v>
                </c:pt>
                <c:pt idx="84">
                  <c:v>212109.27999999994</c:v>
                </c:pt>
                <c:pt idx="85">
                  <c:v>211605.31999999995</c:v>
                </c:pt>
                <c:pt idx="86">
                  <c:v>211099.88999999996</c:v>
                </c:pt>
                <c:pt idx="87">
                  <c:v>210592.98999999996</c:v>
                </c:pt>
                <c:pt idx="88">
                  <c:v>210084.60999999996</c:v>
                </c:pt>
                <c:pt idx="89">
                  <c:v>209574.74999999997</c:v>
                </c:pt>
                <c:pt idx="90">
                  <c:v>209063.39999999997</c:v>
                </c:pt>
                <c:pt idx="91">
                  <c:v>208550.55999999997</c:v>
                </c:pt>
                <c:pt idx="92">
                  <c:v>208036.21999999997</c:v>
                </c:pt>
                <c:pt idx="93">
                  <c:v>207520.37999999998</c:v>
                </c:pt>
                <c:pt idx="94">
                  <c:v>207003.03999999998</c:v>
                </c:pt>
                <c:pt idx="95">
                  <c:v>206484.18999999997</c:v>
                </c:pt>
                <c:pt idx="96">
                  <c:v>205963.83</c:v>
                </c:pt>
                <c:pt idx="97">
                  <c:v>205441.94999999998</c:v>
                </c:pt>
                <c:pt idx="98">
                  <c:v>204918.55</c:v>
                </c:pt>
                <c:pt idx="99">
                  <c:v>204393.62</c:v>
                </c:pt>
                <c:pt idx="100">
                  <c:v>203867.16</c:v>
                </c:pt>
                <c:pt idx="101">
                  <c:v>203339.16</c:v>
                </c:pt>
                <c:pt idx="102">
                  <c:v>202809.62</c:v>
                </c:pt>
                <c:pt idx="103">
                  <c:v>202278.54</c:v>
                </c:pt>
                <c:pt idx="104">
                  <c:v>201745.91</c:v>
                </c:pt>
                <c:pt idx="105">
                  <c:v>201211.73</c:v>
                </c:pt>
                <c:pt idx="106">
                  <c:v>200675.99000000002</c:v>
                </c:pt>
                <c:pt idx="107">
                  <c:v>200138.68000000002</c:v>
                </c:pt>
                <c:pt idx="108">
                  <c:v>199599.81000000003</c:v>
                </c:pt>
                <c:pt idx="109">
                  <c:v>199059.37000000002</c:v>
                </c:pt>
                <c:pt idx="110">
                  <c:v>198517.35000000003</c:v>
                </c:pt>
                <c:pt idx="111">
                  <c:v>197973.75000000003</c:v>
                </c:pt>
                <c:pt idx="112">
                  <c:v>197428.56000000003</c:v>
                </c:pt>
                <c:pt idx="113">
                  <c:v>196881.78000000003</c:v>
                </c:pt>
                <c:pt idx="114">
                  <c:v>196333.41000000003</c:v>
                </c:pt>
                <c:pt idx="115">
                  <c:v>195783.44000000003</c:v>
                </c:pt>
                <c:pt idx="116">
                  <c:v>195231.87000000002</c:v>
                </c:pt>
                <c:pt idx="117">
                  <c:v>194678.69000000003</c:v>
                </c:pt>
                <c:pt idx="118">
                  <c:v>194123.89000000004</c:v>
                </c:pt>
                <c:pt idx="119">
                  <c:v>193567.47000000003</c:v>
                </c:pt>
                <c:pt idx="120">
                  <c:v>193009.43000000002</c:v>
                </c:pt>
                <c:pt idx="121">
                  <c:v>192449.76</c:v>
                </c:pt>
                <c:pt idx="122">
                  <c:v>191888.46000000002</c:v>
                </c:pt>
                <c:pt idx="123">
                  <c:v>191325.52000000002</c:v>
                </c:pt>
                <c:pt idx="124">
                  <c:v>190760.94000000003</c:v>
                </c:pt>
                <c:pt idx="125">
                  <c:v>190194.72000000003</c:v>
                </c:pt>
                <c:pt idx="126">
                  <c:v>189626.84000000003</c:v>
                </c:pt>
                <c:pt idx="127">
                  <c:v>189057.31000000003</c:v>
                </c:pt>
                <c:pt idx="128">
                  <c:v>188486.12000000002</c:v>
                </c:pt>
                <c:pt idx="129">
                  <c:v>187913.26000000004</c:v>
                </c:pt>
                <c:pt idx="130">
                  <c:v>187338.73000000004</c:v>
                </c:pt>
                <c:pt idx="131">
                  <c:v>186762.52000000005</c:v>
                </c:pt>
                <c:pt idx="132">
                  <c:v>186184.63000000003</c:v>
                </c:pt>
                <c:pt idx="133">
                  <c:v>185605.06000000003</c:v>
                </c:pt>
                <c:pt idx="134">
                  <c:v>185023.80000000002</c:v>
                </c:pt>
                <c:pt idx="135">
                  <c:v>184440.84000000003</c:v>
                </c:pt>
                <c:pt idx="136">
                  <c:v>183856.18000000002</c:v>
                </c:pt>
                <c:pt idx="137">
                  <c:v>183269.82000000004</c:v>
                </c:pt>
                <c:pt idx="138">
                  <c:v>182681.75000000003</c:v>
                </c:pt>
                <c:pt idx="139">
                  <c:v>182091.96000000002</c:v>
                </c:pt>
                <c:pt idx="140">
                  <c:v>181500.45</c:v>
                </c:pt>
                <c:pt idx="141">
                  <c:v>180907.22</c:v>
                </c:pt>
                <c:pt idx="142">
                  <c:v>180312.26</c:v>
                </c:pt>
                <c:pt idx="143">
                  <c:v>179715.56</c:v>
                </c:pt>
                <c:pt idx="144">
                  <c:v>179117.12</c:v>
                </c:pt>
                <c:pt idx="145">
                  <c:v>178516.93</c:v>
                </c:pt>
                <c:pt idx="146">
                  <c:v>177914.99</c:v>
                </c:pt>
                <c:pt idx="147">
                  <c:v>177311.3</c:v>
                </c:pt>
                <c:pt idx="148">
                  <c:v>176705.84999999998</c:v>
                </c:pt>
                <c:pt idx="149">
                  <c:v>176098.62999999998</c:v>
                </c:pt>
                <c:pt idx="150">
                  <c:v>175489.63999999998</c:v>
                </c:pt>
                <c:pt idx="151">
                  <c:v>174878.87</c:v>
                </c:pt>
                <c:pt idx="152">
                  <c:v>174266.32</c:v>
                </c:pt>
                <c:pt idx="153">
                  <c:v>173651.99000000002</c:v>
                </c:pt>
                <c:pt idx="154">
                  <c:v>173035.86000000002</c:v>
                </c:pt>
                <c:pt idx="155">
                  <c:v>172417.94</c:v>
                </c:pt>
                <c:pt idx="156">
                  <c:v>171798.22</c:v>
                </c:pt>
                <c:pt idx="157">
                  <c:v>171176.69</c:v>
                </c:pt>
                <c:pt idx="158">
                  <c:v>170553.35</c:v>
                </c:pt>
                <c:pt idx="159">
                  <c:v>169928.19</c:v>
                </c:pt>
                <c:pt idx="160">
                  <c:v>169301.2</c:v>
                </c:pt>
                <c:pt idx="161">
                  <c:v>168672.39</c:v>
                </c:pt>
                <c:pt idx="162">
                  <c:v>168041.74000000002</c:v>
                </c:pt>
                <c:pt idx="163">
                  <c:v>167409.25000000003</c:v>
                </c:pt>
                <c:pt idx="164">
                  <c:v>166774.92000000004</c:v>
                </c:pt>
                <c:pt idx="165">
                  <c:v>166138.74000000005</c:v>
                </c:pt>
                <c:pt idx="166">
                  <c:v>165500.70000000004</c:v>
                </c:pt>
                <c:pt idx="167">
                  <c:v>164860.80000000005</c:v>
                </c:pt>
                <c:pt idx="168">
                  <c:v>164219.03000000006</c:v>
                </c:pt>
                <c:pt idx="169">
                  <c:v>163575.39000000004</c:v>
                </c:pt>
                <c:pt idx="170">
                  <c:v>162929.87000000005</c:v>
                </c:pt>
                <c:pt idx="171">
                  <c:v>162282.47000000006</c:v>
                </c:pt>
                <c:pt idx="172">
                  <c:v>161633.18000000005</c:v>
                </c:pt>
                <c:pt idx="173">
                  <c:v>160982.00000000006</c:v>
                </c:pt>
                <c:pt idx="174">
                  <c:v>160328.92000000007</c:v>
                </c:pt>
                <c:pt idx="175">
                  <c:v>159673.94000000006</c:v>
                </c:pt>
                <c:pt idx="176">
                  <c:v>159017.05000000005</c:v>
                </c:pt>
                <c:pt idx="177">
                  <c:v>158358.24000000005</c:v>
                </c:pt>
                <c:pt idx="178">
                  <c:v>157697.51000000004</c:v>
                </c:pt>
                <c:pt idx="179">
                  <c:v>157034.85000000003</c:v>
                </c:pt>
                <c:pt idx="180">
                  <c:v>156370.26000000004</c:v>
                </c:pt>
                <c:pt idx="181">
                  <c:v>155703.73000000004</c:v>
                </c:pt>
                <c:pt idx="182">
                  <c:v>155035.26000000004</c:v>
                </c:pt>
                <c:pt idx="183">
                  <c:v>154364.84000000003</c:v>
                </c:pt>
                <c:pt idx="184">
                  <c:v>153692.46000000002</c:v>
                </c:pt>
                <c:pt idx="185">
                  <c:v>153018.12000000002</c:v>
                </c:pt>
                <c:pt idx="186">
                  <c:v>152341.81000000003</c:v>
                </c:pt>
                <c:pt idx="187">
                  <c:v>151663.53000000003</c:v>
                </c:pt>
                <c:pt idx="188">
                  <c:v>150983.27000000002</c:v>
                </c:pt>
                <c:pt idx="189">
                  <c:v>150301.03000000003</c:v>
                </c:pt>
                <c:pt idx="190">
                  <c:v>149616.80000000002</c:v>
                </c:pt>
                <c:pt idx="191">
                  <c:v>148930.57</c:v>
                </c:pt>
                <c:pt idx="192">
                  <c:v>148242.34</c:v>
                </c:pt>
                <c:pt idx="193">
                  <c:v>147552.1</c:v>
                </c:pt>
                <c:pt idx="194">
                  <c:v>146859.85</c:v>
                </c:pt>
                <c:pt idx="195">
                  <c:v>146165.58000000002</c:v>
                </c:pt>
                <c:pt idx="196">
                  <c:v>145469.29</c:v>
                </c:pt>
                <c:pt idx="197">
                  <c:v>144770.97</c:v>
                </c:pt>
                <c:pt idx="198">
                  <c:v>144070.61000000002</c:v>
                </c:pt>
                <c:pt idx="199">
                  <c:v>143368.21000000002</c:v>
                </c:pt>
                <c:pt idx="200">
                  <c:v>142663.76</c:v>
                </c:pt>
                <c:pt idx="201">
                  <c:v>141957.25</c:v>
                </c:pt>
                <c:pt idx="202">
                  <c:v>141248.68</c:v>
                </c:pt>
                <c:pt idx="203">
                  <c:v>140538.04999999999</c:v>
                </c:pt>
                <c:pt idx="204">
                  <c:v>139825.34</c:v>
                </c:pt>
                <c:pt idx="205">
                  <c:v>139110.54999999999</c:v>
                </c:pt>
                <c:pt idx="206">
                  <c:v>138393.68</c:v>
                </c:pt>
                <c:pt idx="207">
                  <c:v>137674.72</c:v>
                </c:pt>
                <c:pt idx="208">
                  <c:v>136953.66</c:v>
                </c:pt>
                <c:pt idx="209">
                  <c:v>136230.5</c:v>
                </c:pt>
                <c:pt idx="210">
                  <c:v>135505.23000000001</c:v>
                </c:pt>
                <c:pt idx="211">
                  <c:v>134777.84</c:v>
                </c:pt>
                <c:pt idx="212">
                  <c:v>134048.32999999999</c:v>
                </c:pt>
                <c:pt idx="213">
                  <c:v>133316.68999999997</c:v>
                </c:pt>
                <c:pt idx="214">
                  <c:v>132582.91999999998</c:v>
                </c:pt>
                <c:pt idx="215">
                  <c:v>131847.00999999998</c:v>
                </c:pt>
                <c:pt idx="216">
                  <c:v>131108.94999999998</c:v>
                </c:pt>
                <c:pt idx="217">
                  <c:v>130368.73999999998</c:v>
                </c:pt>
                <c:pt idx="218">
                  <c:v>129626.36999999998</c:v>
                </c:pt>
                <c:pt idx="219">
                  <c:v>128881.83999999998</c:v>
                </c:pt>
                <c:pt idx="220">
                  <c:v>128135.13999999998</c:v>
                </c:pt>
                <c:pt idx="221">
                  <c:v>127386.25999999998</c:v>
                </c:pt>
                <c:pt idx="222">
                  <c:v>126635.18999999997</c:v>
                </c:pt>
                <c:pt idx="223">
                  <c:v>125881.92999999998</c:v>
                </c:pt>
                <c:pt idx="224">
                  <c:v>125126.47999999998</c:v>
                </c:pt>
                <c:pt idx="225">
                  <c:v>124368.81999999998</c:v>
                </c:pt>
                <c:pt idx="226">
                  <c:v>123608.94999999998</c:v>
                </c:pt>
                <c:pt idx="227">
                  <c:v>122846.86999999998</c:v>
                </c:pt>
                <c:pt idx="228">
                  <c:v>122082.55999999998</c:v>
                </c:pt>
                <c:pt idx="229">
                  <c:v>121316.01999999999</c:v>
                </c:pt>
                <c:pt idx="230">
                  <c:v>120547.24999999999</c:v>
                </c:pt>
                <c:pt idx="231">
                  <c:v>119776.23999999999</c:v>
                </c:pt>
                <c:pt idx="232">
                  <c:v>119002.98</c:v>
                </c:pt>
                <c:pt idx="233">
                  <c:v>118227.45999999999</c:v>
                </c:pt>
                <c:pt idx="234">
                  <c:v>117449.68</c:v>
                </c:pt>
                <c:pt idx="235">
                  <c:v>116669.62999999999</c:v>
                </c:pt>
                <c:pt idx="236">
                  <c:v>115887.30999999998</c:v>
                </c:pt>
                <c:pt idx="237">
                  <c:v>115102.69999999998</c:v>
                </c:pt>
                <c:pt idx="238">
                  <c:v>114315.80999999998</c:v>
                </c:pt>
                <c:pt idx="239">
                  <c:v>113526.61999999998</c:v>
                </c:pt>
                <c:pt idx="240">
                  <c:v>112735.12999999998</c:v>
                </c:pt>
                <c:pt idx="241">
                  <c:v>111941.32999999997</c:v>
                </c:pt>
                <c:pt idx="242">
                  <c:v>111145.21999999997</c:v>
                </c:pt>
                <c:pt idx="243">
                  <c:v>110346.77999999997</c:v>
                </c:pt>
                <c:pt idx="244">
                  <c:v>109546.00999999997</c:v>
                </c:pt>
                <c:pt idx="245">
                  <c:v>108742.90999999996</c:v>
                </c:pt>
                <c:pt idx="246">
                  <c:v>107937.46999999996</c:v>
                </c:pt>
                <c:pt idx="247">
                  <c:v>107129.67999999996</c:v>
                </c:pt>
                <c:pt idx="248">
                  <c:v>106319.52999999997</c:v>
                </c:pt>
                <c:pt idx="249">
                  <c:v>105507.01999999997</c:v>
                </c:pt>
                <c:pt idx="250">
                  <c:v>104692.13999999997</c:v>
                </c:pt>
                <c:pt idx="251">
                  <c:v>103874.87999999998</c:v>
                </c:pt>
                <c:pt idx="252">
                  <c:v>103055.23999999998</c:v>
                </c:pt>
                <c:pt idx="253">
                  <c:v>102233.20999999998</c:v>
                </c:pt>
                <c:pt idx="254">
                  <c:v>101408.77999999998</c:v>
                </c:pt>
                <c:pt idx="255">
                  <c:v>100581.94999999998</c:v>
                </c:pt>
                <c:pt idx="256">
                  <c:v>99752.699999999983</c:v>
                </c:pt>
                <c:pt idx="257">
                  <c:v>98921.039999999979</c:v>
                </c:pt>
                <c:pt idx="258">
                  <c:v>98086.949999999983</c:v>
                </c:pt>
                <c:pt idx="259">
                  <c:v>97250.429999999978</c:v>
                </c:pt>
                <c:pt idx="260">
                  <c:v>96411.469999999972</c:v>
                </c:pt>
                <c:pt idx="261">
                  <c:v>95570.059999999969</c:v>
                </c:pt>
                <c:pt idx="262">
                  <c:v>94726.199999999968</c:v>
                </c:pt>
                <c:pt idx="263">
                  <c:v>93879.869999999966</c:v>
                </c:pt>
                <c:pt idx="264">
                  <c:v>93031.079999999973</c:v>
                </c:pt>
                <c:pt idx="265">
                  <c:v>92179.809999999969</c:v>
                </c:pt>
                <c:pt idx="266">
                  <c:v>91326.059999999969</c:v>
                </c:pt>
                <c:pt idx="267">
                  <c:v>90469.819999999963</c:v>
                </c:pt>
                <c:pt idx="268">
                  <c:v>89611.079999999958</c:v>
                </c:pt>
                <c:pt idx="269">
                  <c:v>88749.839999999953</c:v>
                </c:pt>
                <c:pt idx="270">
                  <c:v>87886.079999999958</c:v>
                </c:pt>
                <c:pt idx="271">
                  <c:v>87019.799999999959</c:v>
                </c:pt>
                <c:pt idx="272">
                  <c:v>86150.999999999956</c:v>
                </c:pt>
                <c:pt idx="273">
                  <c:v>85279.65999999996</c:v>
                </c:pt>
                <c:pt idx="274">
                  <c:v>84405.779999999955</c:v>
                </c:pt>
                <c:pt idx="275">
                  <c:v>83529.349999999962</c:v>
                </c:pt>
                <c:pt idx="276">
                  <c:v>82650.369999999966</c:v>
                </c:pt>
                <c:pt idx="277">
                  <c:v>81768.819999999963</c:v>
                </c:pt>
                <c:pt idx="278">
                  <c:v>80884.699999999968</c:v>
                </c:pt>
                <c:pt idx="279">
                  <c:v>79997.999999999971</c:v>
                </c:pt>
                <c:pt idx="280">
                  <c:v>79108.719999999972</c:v>
                </c:pt>
                <c:pt idx="281">
                  <c:v>78216.839999999967</c:v>
                </c:pt>
                <c:pt idx="282">
                  <c:v>77322.359999999971</c:v>
                </c:pt>
                <c:pt idx="283">
                  <c:v>76425.269999999975</c:v>
                </c:pt>
                <c:pt idx="284">
                  <c:v>75525.569999999978</c:v>
                </c:pt>
                <c:pt idx="285">
                  <c:v>74623.239999999976</c:v>
                </c:pt>
                <c:pt idx="286">
                  <c:v>73718.27999999997</c:v>
                </c:pt>
                <c:pt idx="287">
                  <c:v>72810.679999999964</c:v>
                </c:pt>
                <c:pt idx="288">
                  <c:v>71900.429999999964</c:v>
                </c:pt>
                <c:pt idx="289">
                  <c:v>70987.52999999997</c:v>
                </c:pt>
                <c:pt idx="290">
                  <c:v>70071.969999999972</c:v>
                </c:pt>
                <c:pt idx="291">
                  <c:v>69153.739999999976</c:v>
                </c:pt>
                <c:pt idx="292">
                  <c:v>68232.829999999973</c:v>
                </c:pt>
                <c:pt idx="293">
                  <c:v>67309.229999999967</c:v>
                </c:pt>
                <c:pt idx="294">
                  <c:v>66382.939999999973</c:v>
                </c:pt>
                <c:pt idx="295">
                  <c:v>65453.949999999975</c:v>
                </c:pt>
                <c:pt idx="296">
                  <c:v>64522.249999999978</c:v>
                </c:pt>
                <c:pt idx="297">
                  <c:v>63587.82999999998</c:v>
                </c:pt>
                <c:pt idx="298">
                  <c:v>62650.679999999978</c:v>
                </c:pt>
                <c:pt idx="299">
                  <c:v>61710.799999999981</c:v>
                </c:pt>
                <c:pt idx="300">
                  <c:v>60768.179999999978</c:v>
                </c:pt>
                <c:pt idx="301">
                  <c:v>59822.809999999976</c:v>
                </c:pt>
                <c:pt idx="302">
                  <c:v>58874.679999999978</c:v>
                </c:pt>
                <c:pt idx="303">
                  <c:v>57923.789999999979</c:v>
                </c:pt>
                <c:pt idx="304">
                  <c:v>56970.119999999981</c:v>
                </c:pt>
                <c:pt idx="305">
                  <c:v>56013.669999999984</c:v>
                </c:pt>
                <c:pt idx="306">
                  <c:v>55054.429999999986</c:v>
                </c:pt>
                <c:pt idx="307">
                  <c:v>54092.399999999987</c:v>
                </c:pt>
                <c:pt idx="308">
                  <c:v>53127.55999999999</c:v>
                </c:pt>
                <c:pt idx="309">
                  <c:v>52159.909999999989</c:v>
                </c:pt>
                <c:pt idx="310">
                  <c:v>51189.429999999986</c:v>
                </c:pt>
                <c:pt idx="311">
                  <c:v>50216.119999999988</c:v>
                </c:pt>
                <c:pt idx="312">
                  <c:v>49239.969999999987</c:v>
                </c:pt>
                <c:pt idx="313">
                  <c:v>48260.979999999989</c:v>
                </c:pt>
                <c:pt idx="314">
                  <c:v>47279.12999999999</c:v>
                </c:pt>
                <c:pt idx="315">
                  <c:v>46294.419999999991</c:v>
                </c:pt>
                <c:pt idx="316">
                  <c:v>45306.839999999989</c:v>
                </c:pt>
                <c:pt idx="317">
                  <c:v>44316.369999999988</c:v>
                </c:pt>
                <c:pt idx="318">
                  <c:v>43323.01999999999</c:v>
                </c:pt>
                <c:pt idx="319">
                  <c:v>42326.76999999999</c:v>
                </c:pt>
                <c:pt idx="320">
                  <c:v>41327.609999999986</c:v>
                </c:pt>
                <c:pt idx="321">
                  <c:v>40325.539999999986</c:v>
                </c:pt>
                <c:pt idx="322">
                  <c:v>39320.549999999988</c:v>
                </c:pt>
                <c:pt idx="323">
                  <c:v>38312.619999999988</c:v>
                </c:pt>
                <c:pt idx="324">
                  <c:v>37301.759999999987</c:v>
                </c:pt>
                <c:pt idx="325">
                  <c:v>36287.94999999999</c:v>
                </c:pt>
                <c:pt idx="326">
                  <c:v>35271.179999999993</c:v>
                </c:pt>
                <c:pt idx="327">
                  <c:v>34251.439999999995</c:v>
                </c:pt>
                <c:pt idx="328">
                  <c:v>33228.729999999996</c:v>
                </c:pt>
                <c:pt idx="329">
                  <c:v>32203.039999999997</c:v>
                </c:pt>
                <c:pt idx="330">
                  <c:v>31174.359999999997</c:v>
                </c:pt>
                <c:pt idx="331">
                  <c:v>30142.679999999997</c:v>
                </c:pt>
                <c:pt idx="332">
                  <c:v>29107.989999999998</c:v>
                </c:pt>
                <c:pt idx="333">
                  <c:v>28070.28</c:v>
                </c:pt>
                <c:pt idx="334">
                  <c:v>27029.54</c:v>
                </c:pt>
                <c:pt idx="335">
                  <c:v>25985.77</c:v>
                </c:pt>
                <c:pt idx="336">
                  <c:v>24938.95</c:v>
                </c:pt>
                <c:pt idx="337">
                  <c:v>23889.08</c:v>
                </c:pt>
                <c:pt idx="338">
                  <c:v>22836.15</c:v>
                </c:pt>
                <c:pt idx="339">
                  <c:v>21780.15</c:v>
                </c:pt>
                <c:pt idx="340">
                  <c:v>20721.07</c:v>
                </c:pt>
                <c:pt idx="341">
                  <c:v>19658.900000000001</c:v>
                </c:pt>
                <c:pt idx="342">
                  <c:v>18593.63</c:v>
                </c:pt>
                <c:pt idx="343">
                  <c:v>17525.25</c:v>
                </c:pt>
                <c:pt idx="344">
                  <c:v>16453.759999999998</c:v>
                </c:pt>
                <c:pt idx="345">
                  <c:v>15379.14</c:v>
                </c:pt>
                <c:pt idx="346">
                  <c:v>14301.39</c:v>
                </c:pt>
                <c:pt idx="347">
                  <c:v>13220.49</c:v>
                </c:pt>
                <c:pt idx="348">
                  <c:v>12136.44</c:v>
                </c:pt>
                <c:pt idx="349">
                  <c:v>11049.230000000001</c:v>
                </c:pt>
                <c:pt idx="350">
                  <c:v>9958.8500000000022</c:v>
                </c:pt>
                <c:pt idx="351">
                  <c:v>8865.2900000000027</c:v>
                </c:pt>
                <c:pt idx="352">
                  <c:v>7768.5400000000027</c:v>
                </c:pt>
                <c:pt idx="353">
                  <c:v>6668.5900000000029</c:v>
                </c:pt>
                <c:pt idx="354">
                  <c:v>5565.430000000003</c:v>
                </c:pt>
                <c:pt idx="355">
                  <c:v>4459.0500000000029</c:v>
                </c:pt>
                <c:pt idx="356">
                  <c:v>3349.450000000003</c:v>
                </c:pt>
                <c:pt idx="357">
                  <c:v>2236.6100000000033</c:v>
                </c:pt>
                <c:pt idx="358">
                  <c:v>1120.5200000000034</c:v>
                </c:pt>
                <c:pt idx="359">
                  <c:v>1.1800000000034743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2-65C5-4872-B2D0-5BDBE4CEC50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hiLowLines>
          <c:spPr>
            <a:ln w="0">
              <a:noFill/>
            </a:ln>
          </c:spPr>
        </c:hiLowLines>
        <c:smooth val="0"/>
        <c:axId val="35113167"/>
        <c:axId val="11298325"/>
      </c:lineChart>
      <c:catAx>
        <c:axId val="35113167"/>
        <c:scaling>
          <c:orientation val="minMax"/>
        </c:scaling>
        <c:delete val="0"/>
        <c:axPos val="b"/>
        <c:title>
          <c:tx>
            <c:rich>
              <a:bodyPr rot="0"/>
              <a:lstStyle/>
              <a:p>
                <a:pPr>
                  <a:defRPr sz="1300" b="0" u="none" strike="noStrike">
                    <a:uFillTx/>
                    <a:latin typeface="Arial"/>
                  </a:defRPr>
                </a:pPr>
                <a:r>
                  <a:rPr lang="de-DE" sz="1000" b="1" u="none" strike="noStrike">
                    <a:solidFill>
                      <a:srgbClr val="000000"/>
                    </a:solidFill>
                    <a:uFillTx/>
                    <a:latin typeface="Calibri"/>
                  </a:rPr>
                  <a:t>Periode</a:t>
                </a:r>
              </a:p>
            </c:rich>
          </c:tx>
          <c:overlay val="0"/>
          <c:spPr>
            <a:noFill/>
            <a:ln w="0">
              <a:noFill/>
            </a:ln>
          </c:spPr>
        </c:title>
        <c:numFmt formatCode="0" sourceLinked="1"/>
        <c:majorTickMark val="none"/>
        <c:minorTickMark val="none"/>
        <c:tickLblPos val="nextTo"/>
        <c:spPr>
          <a:ln w="9360">
            <a:solidFill>
              <a:srgbClr val="878787"/>
            </a:solidFill>
            <a:round/>
          </a:ln>
        </c:spPr>
        <c:txPr>
          <a:bodyPr/>
          <a:lstStyle/>
          <a:p>
            <a:pPr>
              <a:defRPr sz="1000" b="0" u="none" strike="noStrike">
                <a:solidFill>
                  <a:srgbClr val="000000"/>
                </a:solidFill>
                <a:uFillTx/>
                <a:latin typeface="Calibri"/>
              </a:defRPr>
            </a:pPr>
            <a:endParaRPr lang="de-DE"/>
          </a:p>
        </c:txPr>
        <c:crossAx val="11298325"/>
        <c:crosses val="autoZero"/>
        <c:auto val="1"/>
        <c:lblAlgn val="ctr"/>
        <c:lblOffset val="100"/>
        <c:noMultiLvlLbl val="0"/>
      </c:catAx>
      <c:valAx>
        <c:axId val="11298325"/>
        <c:scaling>
          <c:orientation val="minMax"/>
        </c:scaling>
        <c:delete val="0"/>
        <c:axPos val="l"/>
        <c:majorGridlines>
          <c:spPr>
            <a:ln w="9360">
              <a:solidFill>
                <a:srgbClr val="878787"/>
              </a:solidFill>
              <a:round/>
            </a:ln>
          </c:spPr>
        </c:majorGridlines>
        <c:title>
          <c:tx>
            <c:rich>
              <a:bodyPr rot="-5400000"/>
              <a:lstStyle/>
              <a:p>
                <a:pPr>
                  <a:defRPr sz="1300" b="0" u="none" strike="noStrike">
                    <a:uFillTx/>
                    <a:latin typeface="Arial"/>
                  </a:defRPr>
                </a:pPr>
                <a:r>
                  <a:rPr lang="de-DE" sz="1000" b="1" u="none" strike="noStrike">
                    <a:solidFill>
                      <a:srgbClr val="000000"/>
                    </a:solidFill>
                    <a:uFillTx/>
                    <a:latin typeface="Calibri"/>
                  </a:rPr>
                  <a:t>Betrag (€)</a:t>
                </a:r>
              </a:p>
            </c:rich>
          </c:tx>
          <c:overlay val="0"/>
          <c:spPr>
            <a:noFill/>
            <a:ln w="0">
              <a:noFill/>
            </a:ln>
          </c:spPr>
        </c:title>
        <c:numFmt formatCode="#,##0.00\ [$€-409]" sourceLinked="1"/>
        <c:majorTickMark val="none"/>
        <c:minorTickMark val="none"/>
        <c:tickLblPos val="nextTo"/>
        <c:spPr>
          <a:ln w="9360">
            <a:solidFill>
              <a:srgbClr val="878787"/>
            </a:solidFill>
            <a:round/>
          </a:ln>
        </c:spPr>
        <c:txPr>
          <a:bodyPr/>
          <a:lstStyle/>
          <a:p>
            <a:pPr>
              <a:defRPr sz="1000" b="0" u="none" strike="noStrike">
                <a:solidFill>
                  <a:srgbClr val="000000"/>
                </a:solidFill>
                <a:uFillTx/>
                <a:latin typeface="Calibri"/>
              </a:defRPr>
            </a:pPr>
            <a:endParaRPr lang="de-DE"/>
          </a:p>
        </c:txPr>
        <c:crossAx val="35113167"/>
        <c:crosses val="autoZero"/>
        <c:crossBetween val="between"/>
      </c:valAx>
      <c:spPr>
        <a:noFill/>
        <a:ln w="0">
          <a:noFill/>
        </a:ln>
      </c:spPr>
    </c:plotArea>
    <c:legend>
      <c:legendPos val="b"/>
      <c:overlay val="0"/>
      <c:spPr>
        <a:noFill/>
        <a:ln w="0">
          <a:noFill/>
        </a:ln>
      </c:spPr>
      <c:txPr>
        <a:bodyPr/>
        <a:lstStyle/>
        <a:p>
          <a:pPr>
            <a:defRPr sz="1000" b="0" u="none" strike="noStrike">
              <a:solidFill>
                <a:srgbClr val="000000"/>
              </a:solidFill>
              <a:uFillTx/>
              <a:latin typeface="Calibri"/>
            </a:defRPr>
          </a:pPr>
          <a:endParaRPr lang="de-DE"/>
        </a:p>
      </c:txPr>
    </c:legend>
    <c:plotVisOnly val="1"/>
    <c:dispBlanksAs val="gap"/>
    <c:showDLblsOverMax val="1"/>
  </c:chart>
  <c:spPr>
    <a:solidFill>
      <a:srgbClr val="FFFFFF"/>
    </a:solidFill>
    <a:ln w="9360">
      <a:solidFill>
        <a:srgbClr val="D9D9D9"/>
      </a:solidFill>
      <a:round/>
    </a:ln>
  </c:spPr>
  <c:printSettings>
    <c:headerFooter/>
    <c:pageMargins b="0.78740157499999996" l="0.7" r="0.7" t="0.78740157499999996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129540</xdr:colOff>
      <xdr:row>2</xdr:row>
      <xdr:rowOff>83820</xdr:rowOff>
    </xdr:from>
    <xdr:to>
      <xdr:col>16</xdr:col>
      <xdr:colOff>277140</xdr:colOff>
      <xdr:row>15</xdr:row>
      <xdr:rowOff>64560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Arial"/>
        <a:ea typeface="DejaVu Sans"/>
        <a:cs typeface="DejaVu Sans"/>
      </a:majorFont>
      <a:minorFont>
        <a:latin typeface="Arial"/>
        <a:ea typeface="DejaVu Sans"/>
        <a:cs typeface="DejaVu Sans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606"/>
  <sheetViews>
    <sheetView tabSelected="1" zoomScaleNormal="100" zoomScalePageLayoutView="60" workbookViewId="0">
      <selection activeCell="E13" sqref="E13"/>
    </sheetView>
  </sheetViews>
  <sheetFormatPr baseColWidth="10" defaultColWidth="8.6640625" defaultRowHeight="12.75" customHeight="1" x14ac:dyDescent="0.3"/>
  <cols>
    <col min="1" max="1" width="10" customWidth="1"/>
    <col min="2" max="2" width="15" customWidth="1"/>
    <col min="3" max="4" width="16" customWidth="1"/>
    <col min="5" max="6" width="14" customWidth="1"/>
    <col min="7" max="7" width="18" customWidth="1"/>
    <col min="8" max="8" width="17" customWidth="1"/>
    <col min="9" max="9" width="16" customWidth="1"/>
  </cols>
  <sheetData>
    <row r="1" spans="1:9" ht="14.4" x14ac:dyDescent="0.3"/>
    <row r="2" spans="1:9" ht="20.399999999999999" x14ac:dyDescent="0.35">
      <c r="A2" s="19" t="s">
        <v>19</v>
      </c>
      <c r="B2" s="19"/>
      <c r="C2" s="19"/>
      <c r="D2" s="19"/>
      <c r="E2" s="19"/>
      <c r="F2" s="19"/>
      <c r="G2" s="19"/>
      <c r="H2" s="19"/>
      <c r="I2" s="19"/>
    </row>
    <row r="3" spans="1:9" ht="14.4" x14ac:dyDescent="0.3"/>
    <row r="4" spans="1:9" ht="14.4" x14ac:dyDescent="0.3">
      <c r="A4" s="1" t="s">
        <v>20</v>
      </c>
      <c r="B4" s="1"/>
      <c r="C4" s="1"/>
      <c r="D4" s="1"/>
      <c r="E4" s="1"/>
      <c r="F4" s="1"/>
      <c r="G4" s="1"/>
      <c r="H4" s="1"/>
      <c r="I4" s="1"/>
    </row>
    <row r="5" spans="1:9" ht="14.4" x14ac:dyDescent="0.3"/>
    <row r="6" spans="1:9" ht="19.5" customHeight="1" x14ac:dyDescent="0.3">
      <c r="A6" s="18" t="s">
        <v>21</v>
      </c>
      <c r="B6" s="18" t="s">
        <v>22</v>
      </c>
      <c r="C6" s="18" t="s">
        <v>23</v>
      </c>
      <c r="D6" s="18" t="s">
        <v>24</v>
      </c>
      <c r="E6" s="18" t="s">
        <v>25</v>
      </c>
      <c r="F6" s="18" t="s">
        <v>26</v>
      </c>
      <c r="G6" s="18" t="s">
        <v>27</v>
      </c>
      <c r="H6" s="18" t="s">
        <v>28</v>
      </c>
      <c r="I6" s="18" t="s">
        <v>29</v>
      </c>
    </row>
    <row r="7" spans="1:9" ht="19.5" customHeight="1" x14ac:dyDescent="0.3">
      <c r="A7" s="14">
        <f>IF(AND(Rechner!D7&gt;0,Rechner!D9&gt;0,Rechner!D10&gt;0),1,"")</f>
        <v>1</v>
      </c>
      <c r="B7" s="15">
        <f>IF(N(A7)=0,"",Rechner!D11)</f>
        <v>45292</v>
      </c>
      <c r="C7" s="16">
        <f>IF(N(A7)=0,"",Rechner!D7)</f>
        <v>250000</v>
      </c>
      <c r="D7" s="16">
        <f>IF(N(A7)=0,"",MIN(Rechner!D14,N(C7)+N(E7)))</f>
        <v>1122.6099999999999</v>
      </c>
      <c r="E7" s="16">
        <f>IF(N(A7)=0,"",ROUND(N(C7)*(Rechner!D8/Rechner!D10),2))</f>
        <v>729.17</v>
      </c>
      <c r="F7" s="16">
        <f t="shared" ref="F7:F70" si="0">IF(N(A7)=0,"",MAX(MIN(N(D7)-N(E7),N(C7)),0))</f>
        <v>393.43999999999994</v>
      </c>
      <c r="G7" s="16">
        <f>IF(N(A7)=0,"",MIN(IFERROR(Rechner!D12/Rechner!D10,0),MAX(N(C7)-N(F7),0)))</f>
        <v>0</v>
      </c>
      <c r="H7" s="16">
        <f t="shared" ref="H7:H70" si="1">IF(N(A7)=0,"",MIN(N(D7)+N(G7),N(C7)+N(E7)))</f>
        <v>1122.6099999999999</v>
      </c>
      <c r="I7" s="16">
        <f t="shared" ref="I7:I70" si="2">IF(N(A7)=0,"",MAX(N(C7)-N(F7)-N(G7),0))</f>
        <v>249606.56</v>
      </c>
    </row>
    <row r="8" spans="1:9" ht="19.5" customHeight="1" x14ac:dyDescent="0.3">
      <c r="A8" s="14">
        <f t="shared" ref="A8:A71" si="3">IF(N(I7)&gt;0,N(A7)+1,"")</f>
        <v>2</v>
      </c>
      <c r="B8" s="15">
        <f>IF(N(A8)=0,"",EDATE(B7,ROUND(12/Rechner!D10,0)))</f>
        <v>45323</v>
      </c>
      <c r="C8" s="16">
        <f t="shared" ref="C8:C71" si="4">IF(N(A8)=0,"",N(I7))</f>
        <v>249606.56</v>
      </c>
      <c r="D8" s="16">
        <f>IF(N(A8)=0,"",MIN(Rechner!D14,N(C8)+N(E8)))</f>
        <v>1122.6099999999999</v>
      </c>
      <c r="E8" s="16">
        <f>IF(N(A8)=0,"",ROUND(N(C8)*(Rechner!D8/Rechner!D10),2))</f>
        <v>728.02</v>
      </c>
      <c r="F8" s="16">
        <f t="shared" si="0"/>
        <v>394.58999999999992</v>
      </c>
      <c r="G8" s="16">
        <f>IF(N(A8)=0,"",MIN(IFERROR(Rechner!D12/Rechner!D10,0),MAX(N(C8)-N(F8),0)))</f>
        <v>0</v>
      </c>
      <c r="H8" s="16">
        <f t="shared" si="1"/>
        <v>1122.6099999999999</v>
      </c>
      <c r="I8" s="16">
        <f t="shared" si="2"/>
        <v>249211.97</v>
      </c>
    </row>
    <row r="9" spans="1:9" ht="19.5" customHeight="1" x14ac:dyDescent="0.3">
      <c r="A9" s="14">
        <f t="shared" si="3"/>
        <v>3</v>
      </c>
      <c r="B9" s="15">
        <f>IF(N(A9)=0,"",EDATE(B8,ROUND(12/Rechner!D10,0)))</f>
        <v>45352</v>
      </c>
      <c r="C9" s="16">
        <f t="shared" si="4"/>
        <v>249211.97</v>
      </c>
      <c r="D9" s="16">
        <f>IF(N(A9)=0,"",MIN(Rechner!D14,N(C9)+N(E9)))</f>
        <v>1122.6099999999999</v>
      </c>
      <c r="E9" s="16">
        <f>IF(N(A9)=0,"",ROUND(N(C9)*(Rechner!D8/Rechner!D10),2))</f>
        <v>726.87</v>
      </c>
      <c r="F9" s="16">
        <f t="shared" si="0"/>
        <v>395.7399999999999</v>
      </c>
      <c r="G9" s="16">
        <f>IF(N(A9)=0,"",MIN(IFERROR(Rechner!D12/Rechner!D10,0),MAX(N(C9)-N(F9),0)))</f>
        <v>0</v>
      </c>
      <c r="H9" s="16">
        <f t="shared" si="1"/>
        <v>1122.6099999999999</v>
      </c>
      <c r="I9" s="16">
        <f t="shared" si="2"/>
        <v>248816.23</v>
      </c>
    </row>
    <row r="10" spans="1:9" ht="19.5" customHeight="1" x14ac:dyDescent="0.3">
      <c r="A10" s="14">
        <f t="shared" si="3"/>
        <v>4</v>
      </c>
      <c r="B10" s="15">
        <f>IF(N(A10)=0,"",EDATE(B9,ROUND(12/Rechner!D10,0)))</f>
        <v>45383</v>
      </c>
      <c r="C10" s="16">
        <f t="shared" si="4"/>
        <v>248816.23</v>
      </c>
      <c r="D10" s="16">
        <f>IF(N(A10)=0,"",MIN(Rechner!D14,N(C10)+N(E10)))</f>
        <v>1122.6099999999999</v>
      </c>
      <c r="E10" s="16">
        <f>IF(N(A10)=0,"",ROUND(N(C10)*(Rechner!D8/Rechner!D10),2))</f>
        <v>725.71</v>
      </c>
      <c r="F10" s="16">
        <f t="shared" si="0"/>
        <v>396.89999999999986</v>
      </c>
      <c r="G10" s="16">
        <f>IF(N(A10)=0,"",MIN(IFERROR(Rechner!D12/Rechner!D10,0),MAX(N(C10)-N(F10),0)))</f>
        <v>0</v>
      </c>
      <c r="H10" s="16">
        <f t="shared" si="1"/>
        <v>1122.6099999999999</v>
      </c>
      <c r="I10" s="16">
        <f t="shared" si="2"/>
        <v>248419.33000000002</v>
      </c>
    </row>
    <row r="11" spans="1:9" ht="19.5" customHeight="1" x14ac:dyDescent="0.3">
      <c r="A11" s="14">
        <f t="shared" si="3"/>
        <v>5</v>
      </c>
      <c r="B11" s="15">
        <f>IF(N(A11)=0,"",EDATE(B10,ROUND(12/Rechner!D10,0)))</f>
        <v>45413</v>
      </c>
      <c r="C11" s="16">
        <f t="shared" si="4"/>
        <v>248419.33000000002</v>
      </c>
      <c r="D11" s="16">
        <f>IF(N(A11)=0,"",MIN(Rechner!D14,N(C11)+N(E11)))</f>
        <v>1122.6099999999999</v>
      </c>
      <c r="E11" s="16">
        <f>IF(N(A11)=0,"",ROUND(N(C11)*(Rechner!D8/Rechner!D10),2))</f>
        <v>724.56</v>
      </c>
      <c r="F11" s="16">
        <f t="shared" si="0"/>
        <v>398.04999999999995</v>
      </c>
      <c r="G11" s="16">
        <f>IF(N(A11)=0,"",MIN(IFERROR(Rechner!D12/Rechner!D10,0),MAX(N(C11)-N(F11),0)))</f>
        <v>0</v>
      </c>
      <c r="H11" s="16">
        <f t="shared" si="1"/>
        <v>1122.6099999999999</v>
      </c>
      <c r="I11" s="16">
        <f t="shared" si="2"/>
        <v>248021.28000000003</v>
      </c>
    </row>
    <row r="12" spans="1:9" ht="19.5" customHeight="1" x14ac:dyDescent="0.3">
      <c r="A12" s="14">
        <f t="shared" si="3"/>
        <v>6</v>
      </c>
      <c r="B12" s="15">
        <f>IF(N(A12)=0,"",EDATE(B11,ROUND(12/Rechner!D10,0)))</f>
        <v>45444</v>
      </c>
      <c r="C12" s="16">
        <f t="shared" si="4"/>
        <v>248021.28000000003</v>
      </c>
      <c r="D12" s="16">
        <f>IF(N(A12)=0,"",MIN(Rechner!D14,N(C12)+N(E12)))</f>
        <v>1122.6099999999999</v>
      </c>
      <c r="E12" s="16">
        <f>IF(N(A12)=0,"",ROUND(N(C12)*(Rechner!D8/Rechner!D10),2))</f>
        <v>723.4</v>
      </c>
      <c r="F12" s="16">
        <f t="shared" si="0"/>
        <v>399.20999999999992</v>
      </c>
      <c r="G12" s="16">
        <f>IF(N(A12)=0,"",MIN(IFERROR(Rechner!D12/Rechner!D10,0),MAX(N(C12)-N(F12),0)))</f>
        <v>0</v>
      </c>
      <c r="H12" s="16">
        <f t="shared" si="1"/>
        <v>1122.6099999999999</v>
      </c>
      <c r="I12" s="16">
        <f t="shared" si="2"/>
        <v>247622.07000000004</v>
      </c>
    </row>
    <row r="13" spans="1:9" ht="19.5" customHeight="1" x14ac:dyDescent="0.3">
      <c r="A13" s="14">
        <f t="shared" si="3"/>
        <v>7</v>
      </c>
      <c r="B13" s="15">
        <f>IF(N(A13)=0,"",EDATE(B12,ROUND(12/Rechner!D10,0)))</f>
        <v>45474</v>
      </c>
      <c r="C13" s="16">
        <f t="shared" si="4"/>
        <v>247622.07000000004</v>
      </c>
      <c r="D13" s="16">
        <f>IF(N(A13)=0,"",MIN(Rechner!D14,N(C13)+N(E13)))</f>
        <v>1122.6099999999999</v>
      </c>
      <c r="E13" s="16">
        <f>IF(N(A13)=0,"",ROUND(N(C13)*(Rechner!D8/Rechner!D10),2))</f>
        <v>722.23</v>
      </c>
      <c r="F13" s="16">
        <f t="shared" si="0"/>
        <v>400.37999999999988</v>
      </c>
      <c r="G13" s="16">
        <f>IF(N(A13)=0,"",MIN(IFERROR(Rechner!D12/Rechner!D10,0),MAX(N(C13)-N(F13),0)))</f>
        <v>0</v>
      </c>
      <c r="H13" s="16">
        <f t="shared" si="1"/>
        <v>1122.6099999999999</v>
      </c>
      <c r="I13" s="16">
        <f t="shared" si="2"/>
        <v>247221.69000000003</v>
      </c>
    </row>
    <row r="14" spans="1:9" ht="19.5" customHeight="1" x14ac:dyDescent="0.3">
      <c r="A14" s="14">
        <f t="shared" si="3"/>
        <v>8</v>
      </c>
      <c r="B14" s="15">
        <f>IF(N(A14)=0,"",EDATE(B13,ROUND(12/Rechner!D10,0)))</f>
        <v>45505</v>
      </c>
      <c r="C14" s="16">
        <f t="shared" si="4"/>
        <v>247221.69000000003</v>
      </c>
      <c r="D14" s="16">
        <f>IF(N(A14)=0,"",MIN(Rechner!D14,N(C14)+N(E14)))</f>
        <v>1122.6099999999999</v>
      </c>
      <c r="E14" s="16">
        <f>IF(N(A14)=0,"",ROUND(N(C14)*(Rechner!D8/Rechner!D10),2))</f>
        <v>721.06</v>
      </c>
      <c r="F14" s="16">
        <f t="shared" si="0"/>
        <v>401.54999999999995</v>
      </c>
      <c r="G14" s="16">
        <f>IF(N(A14)=0,"",MIN(IFERROR(Rechner!D12/Rechner!D10,0),MAX(N(C14)-N(F14),0)))</f>
        <v>0</v>
      </c>
      <c r="H14" s="16">
        <f t="shared" si="1"/>
        <v>1122.6099999999999</v>
      </c>
      <c r="I14" s="16">
        <f t="shared" si="2"/>
        <v>246820.14000000004</v>
      </c>
    </row>
    <row r="15" spans="1:9" ht="19.5" customHeight="1" x14ac:dyDescent="0.3">
      <c r="A15" s="14">
        <f t="shared" si="3"/>
        <v>9</v>
      </c>
      <c r="B15" s="15">
        <f>IF(N(A15)=0,"",EDATE(B14,ROUND(12/Rechner!D10,0)))</f>
        <v>45536</v>
      </c>
      <c r="C15" s="16">
        <f t="shared" si="4"/>
        <v>246820.14000000004</v>
      </c>
      <c r="D15" s="16">
        <f>IF(N(A15)=0,"",MIN(Rechner!D14,N(C15)+N(E15)))</f>
        <v>1122.6099999999999</v>
      </c>
      <c r="E15" s="16">
        <f>IF(N(A15)=0,"",ROUND(N(C15)*(Rechner!D8/Rechner!D10),2))</f>
        <v>719.89</v>
      </c>
      <c r="F15" s="16">
        <f t="shared" si="0"/>
        <v>402.71999999999991</v>
      </c>
      <c r="G15" s="16">
        <f>IF(N(A15)=0,"",MIN(IFERROR(Rechner!D12/Rechner!D10,0),MAX(N(C15)-N(F15),0)))</f>
        <v>0</v>
      </c>
      <c r="H15" s="16">
        <f t="shared" si="1"/>
        <v>1122.6099999999999</v>
      </c>
      <c r="I15" s="16">
        <f t="shared" si="2"/>
        <v>246417.42000000004</v>
      </c>
    </row>
    <row r="16" spans="1:9" ht="19.5" customHeight="1" x14ac:dyDescent="0.3">
      <c r="A16" s="14">
        <f t="shared" si="3"/>
        <v>10</v>
      </c>
      <c r="B16" s="15">
        <f>IF(N(A16)=0,"",EDATE(B15,ROUND(12/Rechner!D10,0)))</f>
        <v>45566</v>
      </c>
      <c r="C16" s="16">
        <f t="shared" si="4"/>
        <v>246417.42000000004</v>
      </c>
      <c r="D16" s="16">
        <f>IF(N(A16)=0,"",MIN(Rechner!D14,N(C16)+N(E16)))</f>
        <v>1122.6099999999999</v>
      </c>
      <c r="E16" s="16">
        <f>IF(N(A16)=0,"",ROUND(N(C16)*(Rechner!D8/Rechner!D10),2))</f>
        <v>718.72</v>
      </c>
      <c r="F16" s="16">
        <f t="shared" si="0"/>
        <v>403.88999999999987</v>
      </c>
      <c r="G16" s="16">
        <f>IF(N(A16)=0,"",MIN(IFERROR(Rechner!D12/Rechner!D10,0),MAX(N(C16)-N(F16),0)))</f>
        <v>0</v>
      </c>
      <c r="H16" s="16">
        <f t="shared" si="1"/>
        <v>1122.6099999999999</v>
      </c>
      <c r="I16" s="16">
        <f t="shared" si="2"/>
        <v>246013.53000000003</v>
      </c>
    </row>
    <row r="17" spans="1:9" ht="19.5" customHeight="1" x14ac:dyDescent="0.3">
      <c r="A17" s="14">
        <f t="shared" si="3"/>
        <v>11</v>
      </c>
      <c r="B17" s="15">
        <f>IF(N(A17)=0,"",EDATE(B16,ROUND(12/Rechner!D10,0)))</f>
        <v>45597</v>
      </c>
      <c r="C17" s="16">
        <f t="shared" si="4"/>
        <v>246013.53000000003</v>
      </c>
      <c r="D17" s="16">
        <f>IF(N(A17)=0,"",MIN(Rechner!D14,N(C17)+N(E17)))</f>
        <v>1122.6099999999999</v>
      </c>
      <c r="E17" s="16">
        <f>IF(N(A17)=0,"",ROUND(N(C17)*(Rechner!D8/Rechner!D10),2))</f>
        <v>717.54</v>
      </c>
      <c r="F17" s="16">
        <f t="shared" si="0"/>
        <v>405.06999999999994</v>
      </c>
      <c r="G17" s="16">
        <f>IF(N(A17)=0,"",MIN(IFERROR(Rechner!D12/Rechner!D10,0),MAX(N(C17)-N(F17),0)))</f>
        <v>0</v>
      </c>
      <c r="H17" s="16">
        <f t="shared" si="1"/>
        <v>1122.6099999999999</v>
      </c>
      <c r="I17" s="16">
        <f t="shared" si="2"/>
        <v>245608.46000000002</v>
      </c>
    </row>
    <row r="18" spans="1:9" ht="19.5" customHeight="1" x14ac:dyDescent="0.3">
      <c r="A18" s="14">
        <f t="shared" si="3"/>
        <v>12</v>
      </c>
      <c r="B18" s="15">
        <f>IF(N(A18)=0,"",EDATE(B17,ROUND(12/Rechner!D10,0)))</f>
        <v>45627</v>
      </c>
      <c r="C18" s="16">
        <f t="shared" si="4"/>
        <v>245608.46000000002</v>
      </c>
      <c r="D18" s="16">
        <f>IF(N(A18)=0,"",MIN(Rechner!D14,N(C18)+N(E18)))</f>
        <v>1122.6099999999999</v>
      </c>
      <c r="E18" s="16">
        <f>IF(N(A18)=0,"",ROUND(N(C18)*(Rechner!D8/Rechner!D10),2))</f>
        <v>716.36</v>
      </c>
      <c r="F18" s="16">
        <f t="shared" si="0"/>
        <v>406.24999999999989</v>
      </c>
      <c r="G18" s="16">
        <f>IF(N(A18)=0,"",MIN(IFERROR(Rechner!D12/Rechner!D10,0),MAX(N(C18)-N(F18),0)))</f>
        <v>0</v>
      </c>
      <c r="H18" s="16">
        <f t="shared" si="1"/>
        <v>1122.6099999999999</v>
      </c>
      <c r="I18" s="16">
        <f t="shared" si="2"/>
        <v>245202.21000000002</v>
      </c>
    </row>
    <row r="19" spans="1:9" ht="19.5" customHeight="1" x14ac:dyDescent="0.3">
      <c r="A19" s="14">
        <f t="shared" si="3"/>
        <v>13</v>
      </c>
      <c r="B19" s="15">
        <f>IF(N(A19)=0,"",EDATE(B18,ROUND(12/Rechner!D10,0)))</f>
        <v>45658</v>
      </c>
      <c r="C19" s="16">
        <f t="shared" si="4"/>
        <v>245202.21000000002</v>
      </c>
      <c r="D19" s="16">
        <f>IF(N(A19)=0,"",MIN(Rechner!D14,N(C19)+N(E19)))</f>
        <v>1122.6099999999999</v>
      </c>
      <c r="E19" s="16">
        <f>IF(N(A19)=0,"",ROUND(N(C19)*(Rechner!D8/Rechner!D10),2))</f>
        <v>715.17</v>
      </c>
      <c r="F19" s="16">
        <f t="shared" si="0"/>
        <v>407.43999999999994</v>
      </c>
      <c r="G19" s="16">
        <f>IF(N(A19)=0,"",MIN(IFERROR(Rechner!D12/Rechner!D10,0),MAX(N(C19)-N(F19),0)))</f>
        <v>0</v>
      </c>
      <c r="H19" s="16">
        <f t="shared" si="1"/>
        <v>1122.6099999999999</v>
      </c>
      <c r="I19" s="16">
        <f t="shared" si="2"/>
        <v>244794.77000000002</v>
      </c>
    </row>
    <row r="20" spans="1:9" ht="19.5" customHeight="1" x14ac:dyDescent="0.3">
      <c r="A20" s="14">
        <f t="shared" si="3"/>
        <v>14</v>
      </c>
      <c r="B20" s="15">
        <f>IF(N(A20)=0,"",EDATE(B19,ROUND(12/Rechner!D10,0)))</f>
        <v>45689</v>
      </c>
      <c r="C20" s="16">
        <f t="shared" si="4"/>
        <v>244794.77000000002</v>
      </c>
      <c r="D20" s="16">
        <f>IF(N(A20)=0,"",MIN(Rechner!D14,N(C20)+N(E20)))</f>
        <v>1122.6099999999999</v>
      </c>
      <c r="E20" s="16">
        <f>IF(N(A20)=0,"",ROUND(N(C20)*(Rechner!D8/Rechner!D10),2))</f>
        <v>713.98</v>
      </c>
      <c r="F20" s="16">
        <f t="shared" si="0"/>
        <v>408.62999999999988</v>
      </c>
      <c r="G20" s="16">
        <f>IF(N(A20)=0,"",MIN(IFERROR(Rechner!D12/Rechner!D10,0),MAX(N(C20)-N(F20),0)))</f>
        <v>0</v>
      </c>
      <c r="H20" s="16">
        <f t="shared" si="1"/>
        <v>1122.6099999999999</v>
      </c>
      <c r="I20" s="16">
        <f t="shared" si="2"/>
        <v>244386.14</v>
      </c>
    </row>
    <row r="21" spans="1:9" ht="19.5" customHeight="1" x14ac:dyDescent="0.3">
      <c r="A21" s="14">
        <f t="shared" si="3"/>
        <v>15</v>
      </c>
      <c r="B21" s="15">
        <f>IF(N(A21)=0,"",EDATE(B20,ROUND(12/Rechner!D10,0)))</f>
        <v>45717</v>
      </c>
      <c r="C21" s="16">
        <f t="shared" si="4"/>
        <v>244386.14</v>
      </c>
      <c r="D21" s="16">
        <f>IF(N(A21)=0,"",MIN(Rechner!D14,N(C21)+N(E21)))</f>
        <v>1122.6099999999999</v>
      </c>
      <c r="E21" s="16">
        <f>IF(N(A21)=0,"",ROUND(N(C21)*(Rechner!D8/Rechner!D10),2))</f>
        <v>712.79</v>
      </c>
      <c r="F21" s="16">
        <f t="shared" si="0"/>
        <v>409.81999999999994</v>
      </c>
      <c r="G21" s="16">
        <f>IF(N(A21)=0,"",MIN(IFERROR(Rechner!D12/Rechner!D10,0),MAX(N(C21)-N(F21),0)))</f>
        <v>0</v>
      </c>
      <c r="H21" s="16">
        <f t="shared" si="1"/>
        <v>1122.6099999999999</v>
      </c>
      <c r="I21" s="16">
        <f t="shared" si="2"/>
        <v>243976.32000000001</v>
      </c>
    </row>
    <row r="22" spans="1:9" ht="19.5" customHeight="1" x14ac:dyDescent="0.3">
      <c r="A22" s="14">
        <f t="shared" si="3"/>
        <v>16</v>
      </c>
      <c r="B22" s="15">
        <f>IF(N(A22)=0,"",EDATE(B21,ROUND(12/Rechner!D10,0)))</f>
        <v>45748</v>
      </c>
      <c r="C22" s="16">
        <f t="shared" si="4"/>
        <v>243976.32000000001</v>
      </c>
      <c r="D22" s="16">
        <f>IF(N(A22)=0,"",MIN(Rechner!D14,N(C22)+N(E22)))</f>
        <v>1122.6099999999999</v>
      </c>
      <c r="E22" s="16">
        <f>IF(N(A22)=0,"",ROUND(N(C22)*(Rechner!D8/Rechner!D10),2))</f>
        <v>711.6</v>
      </c>
      <c r="F22" s="16">
        <f t="shared" si="0"/>
        <v>411.00999999999988</v>
      </c>
      <c r="G22" s="16">
        <f>IF(N(A22)=0,"",MIN(IFERROR(Rechner!D12/Rechner!D10,0),MAX(N(C22)-N(F22),0)))</f>
        <v>0</v>
      </c>
      <c r="H22" s="16">
        <f t="shared" si="1"/>
        <v>1122.6099999999999</v>
      </c>
      <c r="I22" s="16">
        <f t="shared" si="2"/>
        <v>243565.31</v>
      </c>
    </row>
    <row r="23" spans="1:9" ht="19.5" customHeight="1" x14ac:dyDescent="0.3">
      <c r="A23" s="14">
        <f t="shared" si="3"/>
        <v>17</v>
      </c>
      <c r="B23" s="15">
        <f>IF(N(A23)=0,"",EDATE(B22,ROUND(12/Rechner!D10,0)))</f>
        <v>45778</v>
      </c>
      <c r="C23" s="16">
        <f t="shared" si="4"/>
        <v>243565.31</v>
      </c>
      <c r="D23" s="16">
        <f>IF(N(A23)=0,"",MIN(Rechner!D14,N(C23)+N(E23)))</f>
        <v>1122.6099999999999</v>
      </c>
      <c r="E23" s="16">
        <f>IF(N(A23)=0,"",ROUND(N(C23)*(Rechner!D8/Rechner!D10),2))</f>
        <v>710.4</v>
      </c>
      <c r="F23" s="16">
        <f t="shared" si="0"/>
        <v>412.20999999999992</v>
      </c>
      <c r="G23" s="16">
        <f>IF(N(A23)=0,"",MIN(IFERROR(Rechner!D12/Rechner!D10,0),MAX(N(C23)-N(F23),0)))</f>
        <v>0</v>
      </c>
      <c r="H23" s="16">
        <f t="shared" si="1"/>
        <v>1122.6099999999999</v>
      </c>
      <c r="I23" s="16">
        <f t="shared" si="2"/>
        <v>243153.1</v>
      </c>
    </row>
    <row r="24" spans="1:9" ht="19.5" customHeight="1" x14ac:dyDescent="0.3">
      <c r="A24" s="14">
        <f t="shared" si="3"/>
        <v>18</v>
      </c>
      <c r="B24" s="15">
        <f>IF(N(A24)=0,"",EDATE(B23,ROUND(12/Rechner!D10,0)))</f>
        <v>45809</v>
      </c>
      <c r="C24" s="16">
        <f t="shared" si="4"/>
        <v>243153.1</v>
      </c>
      <c r="D24" s="16">
        <f>IF(N(A24)=0,"",MIN(Rechner!D14,N(C24)+N(E24)))</f>
        <v>1122.6099999999999</v>
      </c>
      <c r="E24" s="16">
        <f>IF(N(A24)=0,"",ROUND(N(C24)*(Rechner!D8/Rechner!D10),2))</f>
        <v>709.2</v>
      </c>
      <c r="F24" s="16">
        <f t="shared" si="0"/>
        <v>413.40999999999985</v>
      </c>
      <c r="G24" s="16">
        <f>IF(N(A24)=0,"",MIN(IFERROR(Rechner!D12/Rechner!D10,0),MAX(N(C24)-N(F24),0)))</f>
        <v>0</v>
      </c>
      <c r="H24" s="16">
        <f t="shared" si="1"/>
        <v>1122.6099999999999</v>
      </c>
      <c r="I24" s="16">
        <f t="shared" si="2"/>
        <v>242739.69</v>
      </c>
    </row>
    <row r="25" spans="1:9" ht="19.5" customHeight="1" x14ac:dyDescent="0.3">
      <c r="A25" s="14">
        <f t="shared" si="3"/>
        <v>19</v>
      </c>
      <c r="B25" s="15">
        <f>IF(N(A25)=0,"",EDATE(B24,ROUND(12/Rechner!D10,0)))</f>
        <v>45839</v>
      </c>
      <c r="C25" s="16">
        <f t="shared" si="4"/>
        <v>242739.69</v>
      </c>
      <c r="D25" s="16">
        <f>IF(N(A25)=0,"",MIN(Rechner!D14,N(C25)+N(E25)))</f>
        <v>1122.6099999999999</v>
      </c>
      <c r="E25" s="16">
        <f>IF(N(A25)=0,"",ROUND(N(C25)*(Rechner!D8/Rechner!D10),2))</f>
        <v>707.99</v>
      </c>
      <c r="F25" s="16">
        <f t="shared" si="0"/>
        <v>414.61999999999989</v>
      </c>
      <c r="G25" s="16">
        <f>IF(N(A25)=0,"",MIN(IFERROR(Rechner!D12/Rechner!D10,0),MAX(N(C25)-N(F25),0)))</f>
        <v>0</v>
      </c>
      <c r="H25" s="16">
        <f t="shared" si="1"/>
        <v>1122.6099999999999</v>
      </c>
      <c r="I25" s="16">
        <f t="shared" si="2"/>
        <v>242325.07</v>
      </c>
    </row>
    <row r="26" spans="1:9" ht="19.5" customHeight="1" x14ac:dyDescent="0.3">
      <c r="A26" s="14">
        <f t="shared" si="3"/>
        <v>20</v>
      </c>
      <c r="B26" s="15">
        <f>IF(N(A26)=0,"",EDATE(B25,ROUND(12/Rechner!D10,0)))</f>
        <v>45870</v>
      </c>
      <c r="C26" s="16">
        <f t="shared" si="4"/>
        <v>242325.07</v>
      </c>
      <c r="D26" s="16">
        <f>IF(N(A26)=0,"",MIN(Rechner!D14,N(C26)+N(E26)))</f>
        <v>1122.6099999999999</v>
      </c>
      <c r="E26" s="16">
        <f>IF(N(A26)=0,"",ROUND(N(C26)*(Rechner!D8/Rechner!D10),2))</f>
        <v>706.78</v>
      </c>
      <c r="F26" s="16">
        <f t="shared" si="0"/>
        <v>415.82999999999993</v>
      </c>
      <c r="G26" s="16">
        <f>IF(N(A26)=0,"",MIN(IFERROR(Rechner!D12/Rechner!D10,0),MAX(N(C26)-N(F26),0)))</f>
        <v>0</v>
      </c>
      <c r="H26" s="16">
        <f t="shared" si="1"/>
        <v>1122.6099999999999</v>
      </c>
      <c r="I26" s="16">
        <f t="shared" si="2"/>
        <v>241909.24000000002</v>
      </c>
    </row>
    <row r="27" spans="1:9" ht="19.5" customHeight="1" x14ac:dyDescent="0.3">
      <c r="A27" s="14">
        <f t="shared" si="3"/>
        <v>21</v>
      </c>
      <c r="B27" s="15">
        <f>IF(N(A27)=0,"",EDATE(B26,ROUND(12/Rechner!D10,0)))</f>
        <v>45901</v>
      </c>
      <c r="C27" s="16">
        <f t="shared" si="4"/>
        <v>241909.24000000002</v>
      </c>
      <c r="D27" s="16">
        <f>IF(N(A27)=0,"",MIN(Rechner!D14,N(C27)+N(E27)))</f>
        <v>1122.6099999999999</v>
      </c>
      <c r="E27" s="16">
        <f>IF(N(A27)=0,"",ROUND(N(C27)*(Rechner!D8/Rechner!D10),2))</f>
        <v>705.57</v>
      </c>
      <c r="F27" s="16">
        <f t="shared" si="0"/>
        <v>417.03999999999985</v>
      </c>
      <c r="G27" s="16">
        <f>IF(N(A27)=0,"",MIN(IFERROR(Rechner!D12/Rechner!D10,0),MAX(N(C27)-N(F27),0)))</f>
        <v>0</v>
      </c>
      <c r="H27" s="16">
        <f t="shared" si="1"/>
        <v>1122.6099999999999</v>
      </c>
      <c r="I27" s="16">
        <f t="shared" si="2"/>
        <v>241492.2</v>
      </c>
    </row>
    <row r="28" spans="1:9" ht="19.5" customHeight="1" x14ac:dyDescent="0.3">
      <c r="A28" s="14">
        <f t="shared" si="3"/>
        <v>22</v>
      </c>
      <c r="B28" s="15">
        <f>IF(N(A28)=0,"",EDATE(B27,ROUND(12/Rechner!D10,0)))</f>
        <v>45931</v>
      </c>
      <c r="C28" s="16">
        <f t="shared" si="4"/>
        <v>241492.2</v>
      </c>
      <c r="D28" s="16">
        <f>IF(N(A28)=0,"",MIN(Rechner!D14,N(C28)+N(E28)))</f>
        <v>1122.6099999999999</v>
      </c>
      <c r="E28" s="16">
        <f>IF(N(A28)=0,"",ROUND(N(C28)*(Rechner!D8/Rechner!D10),2))</f>
        <v>704.35</v>
      </c>
      <c r="F28" s="16">
        <f t="shared" si="0"/>
        <v>418.25999999999988</v>
      </c>
      <c r="G28" s="16">
        <f>IF(N(A28)=0,"",MIN(IFERROR(Rechner!D12/Rechner!D10,0),MAX(N(C28)-N(F28),0)))</f>
        <v>0</v>
      </c>
      <c r="H28" s="16">
        <f t="shared" si="1"/>
        <v>1122.6099999999999</v>
      </c>
      <c r="I28" s="16">
        <f t="shared" si="2"/>
        <v>241073.94</v>
      </c>
    </row>
    <row r="29" spans="1:9" ht="19.5" customHeight="1" x14ac:dyDescent="0.3">
      <c r="A29" s="14">
        <f t="shared" si="3"/>
        <v>23</v>
      </c>
      <c r="B29" s="15">
        <f>IF(N(A29)=0,"",EDATE(B28,ROUND(12/Rechner!D10,0)))</f>
        <v>45962</v>
      </c>
      <c r="C29" s="16">
        <f t="shared" si="4"/>
        <v>241073.94</v>
      </c>
      <c r="D29" s="16">
        <f>IF(N(A29)=0,"",MIN(Rechner!D14,N(C29)+N(E29)))</f>
        <v>1122.6099999999999</v>
      </c>
      <c r="E29" s="16">
        <f>IF(N(A29)=0,"",ROUND(N(C29)*(Rechner!D8/Rechner!D10),2))</f>
        <v>703.13</v>
      </c>
      <c r="F29" s="16">
        <f t="shared" si="0"/>
        <v>419.4799999999999</v>
      </c>
      <c r="G29" s="16">
        <f>IF(N(A29)=0,"",MIN(IFERROR(Rechner!D12/Rechner!D10,0),MAX(N(C29)-N(F29),0)))</f>
        <v>0</v>
      </c>
      <c r="H29" s="16">
        <f t="shared" si="1"/>
        <v>1122.6099999999999</v>
      </c>
      <c r="I29" s="16">
        <f t="shared" si="2"/>
        <v>240654.46</v>
      </c>
    </row>
    <row r="30" spans="1:9" ht="19.5" customHeight="1" x14ac:dyDescent="0.3">
      <c r="A30" s="14">
        <f t="shared" si="3"/>
        <v>24</v>
      </c>
      <c r="B30" s="15">
        <f>IF(N(A30)=0,"",EDATE(B29,ROUND(12/Rechner!D10,0)))</f>
        <v>45992</v>
      </c>
      <c r="C30" s="16">
        <f t="shared" si="4"/>
        <v>240654.46</v>
      </c>
      <c r="D30" s="16">
        <f>IF(N(A30)=0,"",MIN(Rechner!D14,N(C30)+N(E30)))</f>
        <v>1122.6099999999999</v>
      </c>
      <c r="E30" s="16">
        <f>IF(N(A30)=0,"",ROUND(N(C30)*(Rechner!D8/Rechner!D10),2))</f>
        <v>701.91</v>
      </c>
      <c r="F30" s="16">
        <f t="shared" si="0"/>
        <v>420.69999999999993</v>
      </c>
      <c r="G30" s="16">
        <f>IF(N(A30)=0,"",MIN(IFERROR(Rechner!D12/Rechner!D10,0),MAX(N(C30)-N(F30),0)))</f>
        <v>0</v>
      </c>
      <c r="H30" s="16">
        <f t="shared" si="1"/>
        <v>1122.6099999999999</v>
      </c>
      <c r="I30" s="16">
        <f t="shared" si="2"/>
        <v>240233.75999999998</v>
      </c>
    </row>
    <row r="31" spans="1:9" ht="19.5" customHeight="1" x14ac:dyDescent="0.3">
      <c r="A31" s="14">
        <f t="shared" si="3"/>
        <v>25</v>
      </c>
      <c r="B31" s="15">
        <f>IF(N(A31)=0,"",EDATE(B30,ROUND(12/Rechner!D10,0)))</f>
        <v>46023</v>
      </c>
      <c r="C31" s="16">
        <f t="shared" si="4"/>
        <v>240233.75999999998</v>
      </c>
      <c r="D31" s="16">
        <f>IF(N(A31)=0,"",MIN(Rechner!D14,N(C31)+N(E31)))</f>
        <v>1122.6099999999999</v>
      </c>
      <c r="E31" s="16">
        <f>IF(N(A31)=0,"",ROUND(N(C31)*(Rechner!D8/Rechner!D10),2))</f>
        <v>700.68</v>
      </c>
      <c r="F31" s="16">
        <f t="shared" si="0"/>
        <v>421.92999999999995</v>
      </c>
      <c r="G31" s="16">
        <f>IF(N(A31)=0,"",MIN(IFERROR(Rechner!D12/Rechner!D10,0),MAX(N(C31)-N(F31),0)))</f>
        <v>0</v>
      </c>
      <c r="H31" s="16">
        <f t="shared" si="1"/>
        <v>1122.6099999999999</v>
      </c>
      <c r="I31" s="16">
        <f t="shared" si="2"/>
        <v>239811.83</v>
      </c>
    </row>
    <row r="32" spans="1:9" ht="19.5" customHeight="1" x14ac:dyDescent="0.3">
      <c r="A32" s="14">
        <f t="shared" si="3"/>
        <v>26</v>
      </c>
      <c r="B32" s="15">
        <f>IF(N(A32)=0,"",EDATE(B31,ROUND(12/Rechner!D10,0)))</f>
        <v>46054</v>
      </c>
      <c r="C32" s="16">
        <f t="shared" si="4"/>
        <v>239811.83</v>
      </c>
      <c r="D32" s="16">
        <f>IF(N(A32)=0,"",MIN(Rechner!D14,N(C32)+N(E32)))</f>
        <v>1122.6099999999999</v>
      </c>
      <c r="E32" s="16">
        <f>IF(N(A32)=0,"",ROUND(N(C32)*(Rechner!D8/Rechner!D10),2))</f>
        <v>699.45</v>
      </c>
      <c r="F32" s="16">
        <f t="shared" si="0"/>
        <v>423.15999999999985</v>
      </c>
      <c r="G32" s="16">
        <f>IF(N(A32)=0,"",MIN(IFERROR(Rechner!D12/Rechner!D10,0),MAX(N(C32)-N(F32),0)))</f>
        <v>0</v>
      </c>
      <c r="H32" s="16">
        <f t="shared" si="1"/>
        <v>1122.6099999999999</v>
      </c>
      <c r="I32" s="16">
        <f t="shared" si="2"/>
        <v>239388.66999999998</v>
      </c>
    </row>
    <row r="33" spans="1:9" ht="19.5" customHeight="1" x14ac:dyDescent="0.3">
      <c r="A33" s="14">
        <f t="shared" si="3"/>
        <v>27</v>
      </c>
      <c r="B33" s="15">
        <f>IF(N(A33)=0,"",EDATE(B32,ROUND(12/Rechner!D10,0)))</f>
        <v>46082</v>
      </c>
      <c r="C33" s="16">
        <f t="shared" si="4"/>
        <v>239388.66999999998</v>
      </c>
      <c r="D33" s="16">
        <f>IF(N(A33)=0,"",MIN(Rechner!D14,N(C33)+N(E33)))</f>
        <v>1122.6099999999999</v>
      </c>
      <c r="E33" s="16">
        <f>IF(N(A33)=0,"",ROUND(N(C33)*(Rechner!D8/Rechner!D10),2))</f>
        <v>698.22</v>
      </c>
      <c r="F33" s="16">
        <f t="shared" si="0"/>
        <v>424.38999999999987</v>
      </c>
      <c r="G33" s="16">
        <f>IF(N(A33)=0,"",MIN(IFERROR(Rechner!D12/Rechner!D10,0),MAX(N(C33)-N(F33),0)))</f>
        <v>0</v>
      </c>
      <c r="H33" s="16">
        <f t="shared" si="1"/>
        <v>1122.6099999999999</v>
      </c>
      <c r="I33" s="16">
        <f t="shared" si="2"/>
        <v>238964.27999999997</v>
      </c>
    </row>
    <row r="34" spans="1:9" ht="19.5" customHeight="1" x14ac:dyDescent="0.3">
      <c r="A34" s="14">
        <f t="shared" si="3"/>
        <v>28</v>
      </c>
      <c r="B34" s="15">
        <f>IF(N(A34)=0,"",EDATE(B33,ROUND(12/Rechner!D10,0)))</f>
        <v>46113</v>
      </c>
      <c r="C34" s="16">
        <f t="shared" si="4"/>
        <v>238964.27999999997</v>
      </c>
      <c r="D34" s="16">
        <f>IF(N(A34)=0,"",MIN(Rechner!D14,N(C34)+N(E34)))</f>
        <v>1122.6099999999999</v>
      </c>
      <c r="E34" s="16">
        <f>IF(N(A34)=0,"",ROUND(N(C34)*(Rechner!D8/Rechner!D10),2))</f>
        <v>696.98</v>
      </c>
      <c r="F34" s="16">
        <f t="shared" si="0"/>
        <v>425.62999999999988</v>
      </c>
      <c r="G34" s="16">
        <f>IF(N(A34)=0,"",MIN(IFERROR(Rechner!D12/Rechner!D10,0),MAX(N(C34)-N(F34),0)))</f>
        <v>0</v>
      </c>
      <c r="H34" s="16">
        <f t="shared" si="1"/>
        <v>1122.6099999999999</v>
      </c>
      <c r="I34" s="16">
        <f t="shared" si="2"/>
        <v>238538.64999999997</v>
      </c>
    </row>
    <row r="35" spans="1:9" ht="19.5" customHeight="1" x14ac:dyDescent="0.3">
      <c r="A35" s="14">
        <f t="shared" si="3"/>
        <v>29</v>
      </c>
      <c r="B35" s="15">
        <f>IF(N(A35)=0,"",EDATE(B34,ROUND(12/Rechner!D10,0)))</f>
        <v>46143</v>
      </c>
      <c r="C35" s="16">
        <f t="shared" si="4"/>
        <v>238538.64999999997</v>
      </c>
      <c r="D35" s="16">
        <f>IF(N(A35)=0,"",MIN(Rechner!D14,N(C35)+N(E35)))</f>
        <v>1122.6099999999999</v>
      </c>
      <c r="E35" s="16">
        <f>IF(N(A35)=0,"",ROUND(N(C35)*(Rechner!D8/Rechner!D10),2))</f>
        <v>695.74</v>
      </c>
      <c r="F35" s="16">
        <f t="shared" si="0"/>
        <v>426.86999999999989</v>
      </c>
      <c r="G35" s="16">
        <f>IF(N(A35)=0,"",MIN(IFERROR(Rechner!D12/Rechner!D10,0),MAX(N(C35)-N(F35),0)))</f>
        <v>0</v>
      </c>
      <c r="H35" s="16">
        <f t="shared" si="1"/>
        <v>1122.6099999999999</v>
      </c>
      <c r="I35" s="16">
        <f t="shared" si="2"/>
        <v>238111.77999999997</v>
      </c>
    </row>
    <row r="36" spans="1:9" ht="19.5" customHeight="1" x14ac:dyDescent="0.3">
      <c r="A36" s="14">
        <f t="shared" si="3"/>
        <v>30</v>
      </c>
      <c r="B36" s="15">
        <f>IF(N(A36)=0,"",EDATE(B35,ROUND(12/Rechner!D10,0)))</f>
        <v>46174</v>
      </c>
      <c r="C36" s="16">
        <f t="shared" si="4"/>
        <v>238111.77999999997</v>
      </c>
      <c r="D36" s="16">
        <f>IF(N(A36)=0,"",MIN(Rechner!D14,N(C36)+N(E36)))</f>
        <v>1122.6099999999999</v>
      </c>
      <c r="E36" s="16">
        <f>IF(N(A36)=0,"",ROUND(N(C36)*(Rechner!D8/Rechner!D10),2))</f>
        <v>694.49</v>
      </c>
      <c r="F36" s="16">
        <f t="shared" si="0"/>
        <v>428.11999999999989</v>
      </c>
      <c r="G36" s="16">
        <f>IF(N(A36)=0,"",MIN(IFERROR(Rechner!D12/Rechner!D10,0),MAX(N(C36)-N(F36),0)))</f>
        <v>0</v>
      </c>
      <c r="H36" s="16">
        <f t="shared" si="1"/>
        <v>1122.6099999999999</v>
      </c>
      <c r="I36" s="16">
        <f t="shared" si="2"/>
        <v>237683.65999999997</v>
      </c>
    </row>
    <row r="37" spans="1:9" ht="19.5" customHeight="1" x14ac:dyDescent="0.3">
      <c r="A37" s="14">
        <f t="shared" si="3"/>
        <v>31</v>
      </c>
      <c r="B37" s="15">
        <f>IF(N(A37)=0,"",EDATE(B36,ROUND(12/Rechner!D10,0)))</f>
        <v>46204</v>
      </c>
      <c r="C37" s="16">
        <f t="shared" si="4"/>
        <v>237683.65999999997</v>
      </c>
      <c r="D37" s="16">
        <f>IF(N(A37)=0,"",MIN(Rechner!D14,N(C37)+N(E37)))</f>
        <v>1122.6099999999999</v>
      </c>
      <c r="E37" s="16">
        <f>IF(N(A37)=0,"",ROUND(N(C37)*(Rechner!D8/Rechner!D10),2))</f>
        <v>693.24</v>
      </c>
      <c r="F37" s="16">
        <f t="shared" si="0"/>
        <v>429.36999999999989</v>
      </c>
      <c r="G37" s="16">
        <f>IF(N(A37)=0,"",MIN(IFERROR(Rechner!D12/Rechner!D10,0),MAX(N(C37)-N(F37),0)))</f>
        <v>0</v>
      </c>
      <c r="H37" s="16">
        <f t="shared" si="1"/>
        <v>1122.6099999999999</v>
      </c>
      <c r="I37" s="16">
        <f t="shared" si="2"/>
        <v>237254.28999999998</v>
      </c>
    </row>
    <row r="38" spans="1:9" ht="19.5" customHeight="1" x14ac:dyDescent="0.3">
      <c r="A38" s="14">
        <f t="shared" si="3"/>
        <v>32</v>
      </c>
      <c r="B38" s="15">
        <f>IF(N(A38)=0,"",EDATE(B37,ROUND(12/Rechner!D10,0)))</f>
        <v>46235</v>
      </c>
      <c r="C38" s="16">
        <f t="shared" si="4"/>
        <v>237254.28999999998</v>
      </c>
      <c r="D38" s="16">
        <f>IF(N(A38)=0,"",MIN(Rechner!D14,N(C38)+N(E38)))</f>
        <v>1122.6099999999999</v>
      </c>
      <c r="E38" s="16">
        <f>IF(N(A38)=0,"",ROUND(N(C38)*(Rechner!D8/Rechner!D10),2))</f>
        <v>691.99</v>
      </c>
      <c r="F38" s="16">
        <f t="shared" si="0"/>
        <v>430.61999999999989</v>
      </c>
      <c r="G38" s="16">
        <f>IF(N(A38)=0,"",MIN(IFERROR(Rechner!D12/Rechner!D10,0),MAX(N(C38)-N(F38),0)))</f>
        <v>0</v>
      </c>
      <c r="H38" s="16">
        <f t="shared" si="1"/>
        <v>1122.6099999999999</v>
      </c>
      <c r="I38" s="16">
        <f t="shared" si="2"/>
        <v>236823.66999999998</v>
      </c>
    </row>
    <row r="39" spans="1:9" ht="19.5" customHeight="1" x14ac:dyDescent="0.3">
      <c r="A39" s="14">
        <f t="shared" si="3"/>
        <v>33</v>
      </c>
      <c r="B39" s="15">
        <f>IF(N(A39)=0,"",EDATE(B38,ROUND(12/Rechner!D10,0)))</f>
        <v>46266</v>
      </c>
      <c r="C39" s="16">
        <f t="shared" si="4"/>
        <v>236823.66999999998</v>
      </c>
      <c r="D39" s="16">
        <f>IF(N(A39)=0,"",MIN(Rechner!D14,N(C39)+N(E39)))</f>
        <v>1122.6099999999999</v>
      </c>
      <c r="E39" s="16">
        <f>IF(N(A39)=0,"",ROUND(N(C39)*(Rechner!D8/Rechner!D10),2))</f>
        <v>690.74</v>
      </c>
      <c r="F39" s="16">
        <f t="shared" si="0"/>
        <v>431.86999999999989</v>
      </c>
      <c r="G39" s="16">
        <f>IF(N(A39)=0,"",MIN(IFERROR(Rechner!D12/Rechner!D10,0),MAX(N(C39)-N(F39),0)))</f>
        <v>0</v>
      </c>
      <c r="H39" s="16">
        <f t="shared" si="1"/>
        <v>1122.6099999999999</v>
      </c>
      <c r="I39" s="16">
        <f t="shared" si="2"/>
        <v>236391.8</v>
      </c>
    </row>
    <row r="40" spans="1:9" ht="19.5" customHeight="1" x14ac:dyDescent="0.3">
      <c r="A40" s="14">
        <f t="shared" si="3"/>
        <v>34</v>
      </c>
      <c r="B40" s="15">
        <f>IF(N(A40)=0,"",EDATE(B39,ROUND(12/Rechner!D10,0)))</f>
        <v>46296</v>
      </c>
      <c r="C40" s="16">
        <f t="shared" si="4"/>
        <v>236391.8</v>
      </c>
      <c r="D40" s="16">
        <f>IF(N(A40)=0,"",MIN(Rechner!D14,N(C40)+N(E40)))</f>
        <v>1122.6099999999999</v>
      </c>
      <c r="E40" s="16">
        <f>IF(N(A40)=0,"",ROUND(N(C40)*(Rechner!D8/Rechner!D10),2))</f>
        <v>689.48</v>
      </c>
      <c r="F40" s="16">
        <f t="shared" si="0"/>
        <v>433.12999999999988</v>
      </c>
      <c r="G40" s="16">
        <f>IF(N(A40)=0,"",MIN(IFERROR(Rechner!D12/Rechner!D10,0),MAX(N(C40)-N(F40),0)))</f>
        <v>0</v>
      </c>
      <c r="H40" s="16">
        <f t="shared" si="1"/>
        <v>1122.6099999999999</v>
      </c>
      <c r="I40" s="16">
        <f t="shared" si="2"/>
        <v>235958.66999999998</v>
      </c>
    </row>
    <row r="41" spans="1:9" ht="19.5" customHeight="1" x14ac:dyDescent="0.3">
      <c r="A41" s="14">
        <f t="shared" si="3"/>
        <v>35</v>
      </c>
      <c r="B41" s="15">
        <f>IF(N(A41)=0,"",EDATE(B40,ROUND(12/Rechner!D10,0)))</f>
        <v>46327</v>
      </c>
      <c r="C41" s="16">
        <f t="shared" si="4"/>
        <v>235958.66999999998</v>
      </c>
      <c r="D41" s="16">
        <f>IF(N(A41)=0,"",MIN(Rechner!D14,N(C41)+N(E41)))</f>
        <v>1122.6099999999999</v>
      </c>
      <c r="E41" s="16">
        <f>IF(N(A41)=0,"",ROUND(N(C41)*(Rechner!D8/Rechner!D10),2))</f>
        <v>688.21</v>
      </c>
      <c r="F41" s="16">
        <f t="shared" si="0"/>
        <v>434.39999999999986</v>
      </c>
      <c r="G41" s="16">
        <f>IF(N(A41)=0,"",MIN(IFERROR(Rechner!D12/Rechner!D10,0),MAX(N(C41)-N(F41),0)))</f>
        <v>0</v>
      </c>
      <c r="H41" s="16">
        <f t="shared" si="1"/>
        <v>1122.6099999999999</v>
      </c>
      <c r="I41" s="16">
        <f t="shared" si="2"/>
        <v>235524.27</v>
      </c>
    </row>
    <row r="42" spans="1:9" ht="19.5" customHeight="1" x14ac:dyDescent="0.3">
      <c r="A42" s="14">
        <f t="shared" si="3"/>
        <v>36</v>
      </c>
      <c r="B42" s="15">
        <f>IF(N(A42)=0,"",EDATE(B41,ROUND(12/Rechner!D10,0)))</f>
        <v>46357</v>
      </c>
      <c r="C42" s="16">
        <f t="shared" si="4"/>
        <v>235524.27</v>
      </c>
      <c r="D42" s="16">
        <f>IF(N(A42)=0,"",MIN(Rechner!D14,N(C42)+N(E42)))</f>
        <v>1122.6099999999999</v>
      </c>
      <c r="E42" s="16">
        <f>IF(N(A42)=0,"",ROUND(N(C42)*(Rechner!D8/Rechner!D10),2))</f>
        <v>686.95</v>
      </c>
      <c r="F42" s="16">
        <f t="shared" si="0"/>
        <v>435.65999999999985</v>
      </c>
      <c r="G42" s="16">
        <f>IF(N(A42)=0,"",MIN(IFERROR(Rechner!D12/Rechner!D10,0),MAX(N(C42)-N(F42),0)))</f>
        <v>0</v>
      </c>
      <c r="H42" s="16">
        <f t="shared" si="1"/>
        <v>1122.6099999999999</v>
      </c>
      <c r="I42" s="16">
        <f t="shared" si="2"/>
        <v>235088.61</v>
      </c>
    </row>
    <row r="43" spans="1:9" ht="19.5" customHeight="1" x14ac:dyDescent="0.3">
      <c r="A43" s="14">
        <f t="shared" si="3"/>
        <v>37</v>
      </c>
      <c r="B43" s="15">
        <f>IF(N(A43)=0,"",EDATE(B42,ROUND(12/Rechner!D10,0)))</f>
        <v>46388</v>
      </c>
      <c r="C43" s="16">
        <f t="shared" si="4"/>
        <v>235088.61</v>
      </c>
      <c r="D43" s="16">
        <f>IF(N(A43)=0,"",MIN(Rechner!D14,N(C43)+N(E43)))</f>
        <v>1122.6099999999999</v>
      </c>
      <c r="E43" s="16">
        <f>IF(N(A43)=0,"",ROUND(N(C43)*(Rechner!D8/Rechner!D10),2))</f>
        <v>685.68</v>
      </c>
      <c r="F43" s="16">
        <f t="shared" si="0"/>
        <v>436.92999999999995</v>
      </c>
      <c r="G43" s="16">
        <f>IF(N(A43)=0,"",MIN(IFERROR(Rechner!D12/Rechner!D10,0),MAX(N(C43)-N(F43),0)))</f>
        <v>0</v>
      </c>
      <c r="H43" s="16">
        <f t="shared" si="1"/>
        <v>1122.6099999999999</v>
      </c>
      <c r="I43" s="16">
        <f t="shared" si="2"/>
        <v>234651.68</v>
      </c>
    </row>
    <row r="44" spans="1:9" ht="19.5" customHeight="1" x14ac:dyDescent="0.3">
      <c r="A44" s="14">
        <f t="shared" si="3"/>
        <v>38</v>
      </c>
      <c r="B44" s="15">
        <f>IF(N(A44)=0,"",EDATE(B43,ROUND(12/Rechner!D10,0)))</f>
        <v>46419</v>
      </c>
      <c r="C44" s="16">
        <f t="shared" si="4"/>
        <v>234651.68</v>
      </c>
      <c r="D44" s="16">
        <f>IF(N(A44)=0,"",MIN(Rechner!D14,N(C44)+N(E44)))</f>
        <v>1122.6099999999999</v>
      </c>
      <c r="E44" s="16">
        <f>IF(N(A44)=0,"",ROUND(N(C44)*(Rechner!D8/Rechner!D10),2))</f>
        <v>684.4</v>
      </c>
      <c r="F44" s="16">
        <f t="shared" si="0"/>
        <v>438.20999999999992</v>
      </c>
      <c r="G44" s="16">
        <f>IF(N(A44)=0,"",MIN(IFERROR(Rechner!D12/Rechner!D10,0),MAX(N(C44)-N(F44),0)))</f>
        <v>0</v>
      </c>
      <c r="H44" s="16">
        <f t="shared" si="1"/>
        <v>1122.6099999999999</v>
      </c>
      <c r="I44" s="16">
        <f t="shared" si="2"/>
        <v>234213.47</v>
      </c>
    </row>
    <row r="45" spans="1:9" ht="19.5" customHeight="1" x14ac:dyDescent="0.3">
      <c r="A45" s="14">
        <f t="shared" si="3"/>
        <v>39</v>
      </c>
      <c r="B45" s="15">
        <f>IF(N(A45)=0,"",EDATE(B44,ROUND(12/Rechner!D10,0)))</f>
        <v>46447</v>
      </c>
      <c r="C45" s="16">
        <f t="shared" si="4"/>
        <v>234213.47</v>
      </c>
      <c r="D45" s="16">
        <f>IF(N(A45)=0,"",MIN(Rechner!D14,N(C45)+N(E45)))</f>
        <v>1122.6099999999999</v>
      </c>
      <c r="E45" s="16">
        <f>IF(N(A45)=0,"",ROUND(N(C45)*(Rechner!D8/Rechner!D10),2))</f>
        <v>683.12</v>
      </c>
      <c r="F45" s="16">
        <f t="shared" si="0"/>
        <v>439.4899999999999</v>
      </c>
      <c r="G45" s="16">
        <f>IF(N(A45)=0,"",MIN(IFERROR(Rechner!D12/Rechner!D10,0),MAX(N(C45)-N(F45),0)))</f>
        <v>0</v>
      </c>
      <c r="H45" s="16">
        <f t="shared" si="1"/>
        <v>1122.6099999999999</v>
      </c>
      <c r="I45" s="16">
        <f t="shared" si="2"/>
        <v>233773.98</v>
      </c>
    </row>
    <row r="46" spans="1:9" ht="19.5" customHeight="1" x14ac:dyDescent="0.3">
      <c r="A46" s="14">
        <f t="shared" si="3"/>
        <v>40</v>
      </c>
      <c r="B46" s="15">
        <f>IF(N(A46)=0,"",EDATE(B45,ROUND(12/Rechner!D10,0)))</f>
        <v>46478</v>
      </c>
      <c r="C46" s="16">
        <f t="shared" si="4"/>
        <v>233773.98</v>
      </c>
      <c r="D46" s="16">
        <f>IF(N(A46)=0,"",MIN(Rechner!D14,N(C46)+N(E46)))</f>
        <v>1122.6099999999999</v>
      </c>
      <c r="E46" s="16">
        <f>IF(N(A46)=0,"",ROUND(N(C46)*(Rechner!D8/Rechner!D10),2))</f>
        <v>681.84</v>
      </c>
      <c r="F46" s="16">
        <f t="shared" si="0"/>
        <v>440.76999999999987</v>
      </c>
      <c r="G46" s="16">
        <f>IF(N(A46)=0,"",MIN(IFERROR(Rechner!D12/Rechner!D10,0),MAX(N(C46)-N(F46),0)))</f>
        <v>0</v>
      </c>
      <c r="H46" s="16">
        <f t="shared" si="1"/>
        <v>1122.6099999999999</v>
      </c>
      <c r="I46" s="16">
        <f t="shared" si="2"/>
        <v>233333.21000000002</v>
      </c>
    </row>
    <row r="47" spans="1:9" ht="19.5" customHeight="1" x14ac:dyDescent="0.3">
      <c r="A47" s="14">
        <f t="shared" si="3"/>
        <v>41</v>
      </c>
      <c r="B47" s="15">
        <f>IF(N(A47)=0,"",EDATE(B46,ROUND(12/Rechner!D10,0)))</f>
        <v>46508</v>
      </c>
      <c r="C47" s="16">
        <f t="shared" si="4"/>
        <v>233333.21000000002</v>
      </c>
      <c r="D47" s="16">
        <f>IF(N(A47)=0,"",MIN(Rechner!D14,N(C47)+N(E47)))</f>
        <v>1122.6099999999999</v>
      </c>
      <c r="E47" s="16">
        <f>IF(N(A47)=0,"",ROUND(N(C47)*(Rechner!D8/Rechner!D10),2))</f>
        <v>680.56</v>
      </c>
      <c r="F47" s="16">
        <f t="shared" si="0"/>
        <v>442.04999999999995</v>
      </c>
      <c r="G47" s="16">
        <f>IF(N(A47)=0,"",MIN(IFERROR(Rechner!D12/Rechner!D10,0),MAX(N(C47)-N(F47),0)))</f>
        <v>0</v>
      </c>
      <c r="H47" s="16">
        <f t="shared" si="1"/>
        <v>1122.6099999999999</v>
      </c>
      <c r="I47" s="16">
        <f t="shared" si="2"/>
        <v>232891.16000000003</v>
      </c>
    </row>
    <row r="48" spans="1:9" ht="19.5" customHeight="1" x14ac:dyDescent="0.3">
      <c r="A48" s="14">
        <f t="shared" si="3"/>
        <v>42</v>
      </c>
      <c r="B48" s="15">
        <f>IF(N(A48)=0,"",EDATE(B47,ROUND(12/Rechner!D10,0)))</f>
        <v>46539</v>
      </c>
      <c r="C48" s="16">
        <f t="shared" si="4"/>
        <v>232891.16000000003</v>
      </c>
      <c r="D48" s="16">
        <f>IF(N(A48)=0,"",MIN(Rechner!D14,N(C48)+N(E48)))</f>
        <v>1122.6099999999999</v>
      </c>
      <c r="E48" s="16">
        <f>IF(N(A48)=0,"",ROUND(N(C48)*(Rechner!D8/Rechner!D10),2))</f>
        <v>679.27</v>
      </c>
      <c r="F48" s="16">
        <f t="shared" si="0"/>
        <v>443.33999999999992</v>
      </c>
      <c r="G48" s="16">
        <f>IF(N(A48)=0,"",MIN(IFERROR(Rechner!D12/Rechner!D10,0),MAX(N(C48)-N(F48),0)))</f>
        <v>0</v>
      </c>
      <c r="H48" s="16">
        <f t="shared" si="1"/>
        <v>1122.6099999999999</v>
      </c>
      <c r="I48" s="16">
        <f t="shared" si="2"/>
        <v>232447.82000000004</v>
      </c>
    </row>
    <row r="49" spans="1:9" ht="19.5" customHeight="1" x14ac:dyDescent="0.3">
      <c r="A49" s="14">
        <f t="shared" si="3"/>
        <v>43</v>
      </c>
      <c r="B49" s="15">
        <f>IF(N(A49)=0,"",EDATE(B48,ROUND(12/Rechner!D10,0)))</f>
        <v>46569</v>
      </c>
      <c r="C49" s="16">
        <f t="shared" si="4"/>
        <v>232447.82000000004</v>
      </c>
      <c r="D49" s="16">
        <f>IF(N(A49)=0,"",MIN(Rechner!D14,N(C49)+N(E49)))</f>
        <v>1122.6099999999999</v>
      </c>
      <c r="E49" s="16">
        <f>IF(N(A49)=0,"",ROUND(N(C49)*(Rechner!D8/Rechner!D10),2))</f>
        <v>677.97</v>
      </c>
      <c r="F49" s="16">
        <f t="shared" si="0"/>
        <v>444.63999999999987</v>
      </c>
      <c r="G49" s="16">
        <f>IF(N(A49)=0,"",MIN(IFERROR(Rechner!D12/Rechner!D10,0),MAX(N(C49)-N(F49),0)))</f>
        <v>0</v>
      </c>
      <c r="H49" s="16">
        <f t="shared" si="1"/>
        <v>1122.6099999999999</v>
      </c>
      <c r="I49" s="16">
        <f t="shared" si="2"/>
        <v>232003.18000000002</v>
      </c>
    </row>
    <row r="50" spans="1:9" ht="19.5" customHeight="1" x14ac:dyDescent="0.3">
      <c r="A50" s="14">
        <f t="shared" si="3"/>
        <v>44</v>
      </c>
      <c r="B50" s="15">
        <f>IF(N(A50)=0,"",EDATE(B49,ROUND(12/Rechner!D10,0)))</f>
        <v>46600</v>
      </c>
      <c r="C50" s="16">
        <f t="shared" si="4"/>
        <v>232003.18000000002</v>
      </c>
      <c r="D50" s="16">
        <f>IF(N(A50)=0,"",MIN(Rechner!D14,N(C50)+N(E50)))</f>
        <v>1122.6099999999999</v>
      </c>
      <c r="E50" s="16">
        <f>IF(N(A50)=0,"",ROUND(N(C50)*(Rechner!D8/Rechner!D10),2))</f>
        <v>676.68</v>
      </c>
      <c r="F50" s="16">
        <f t="shared" si="0"/>
        <v>445.92999999999995</v>
      </c>
      <c r="G50" s="16">
        <f>IF(N(A50)=0,"",MIN(IFERROR(Rechner!D12/Rechner!D10,0),MAX(N(C50)-N(F50),0)))</f>
        <v>0</v>
      </c>
      <c r="H50" s="16">
        <f t="shared" si="1"/>
        <v>1122.6099999999999</v>
      </c>
      <c r="I50" s="16">
        <f t="shared" si="2"/>
        <v>231557.25000000003</v>
      </c>
    </row>
    <row r="51" spans="1:9" ht="19.5" customHeight="1" x14ac:dyDescent="0.3">
      <c r="A51" s="14">
        <f t="shared" si="3"/>
        <v>45</v>
      </c>
      <c r="B51" s="15">
        <f>IF(N(A51)=0,"",EDATE(B50,ROUND(12/Rechner!D10,0)))</f>
        <v>46631</v>
      </c>
      <c r="C51" s="16">
        <f t="shared" si="4"/>
        <v>231557.25000000003</v>
      </c>
      <c r="D51" s="16">
        <f>IF(N(A51)=0,"",MIN(Rechner!D14,N(C51)+N(E51)))</f>
        <v>1122.6099999999999</v>
      </c>
      <c r="E51" s="16">
        <f>IF(N(A51)=0,"",ROUND(N(C51)*(Rechner!D8/Rechner!D10),2))</f>
        <v>675.38</v>
      </c>
      <c r="F51" s="16">
        <f t="shared" si="0"/>
        <v>447.2299999999999</v>
      </c>
      <c r="G51" s="16">
        <f>IF(N(A51)=0,"",MIN(IFERROR(Rechner!D12/Rechner!D10,0),MAX(N(C51)-N(F51),0)))</f>
        <v>0</v>
      </c>
      <c r="H51" s="16">
        <f t="shared" si="1"/>
        <v>1122.6099999999999</v>
      </c>
      <c r="I51" s="16">
        <f t="shared" si="2"/>
        <v>231110.02000000002</v>
      </c>
    </row>
    <row r="52" spans="1:9" ht="19.5" customHeight="1" x14ac:dyDescent="0.3">
      <c r="A52" s="14">
        <f t="shared" si="3"/>
        <v>46</v>
      </c>
      <c r="B52" s="15">
        <f>IF(N(A52)=0,"",EDATE(B51,ROUND(12/Rechner!D10,0)))</f>
        <v>46661</v>
      </c>
      <c r="C52" s="16">
        <f t="shared" si="4"/>
        <v>231110.02000000002</v>
      </c>
      <c r="D52" s="16">
        <f>IF(N(A52)=0,"",MIN(Rechner!D14,N(C52)+N(E52)))</f>
        <v>1122.6099999999999</v>
      </c>
      <c r="E52" s="16">
        <f>IF(N(A52)=0,"",ROUND(N(C52)*(Rechner!D8/Rechner!D10),2))</f>
        <v>674.07</v>
      </c>
      <c r="F52" s="16">
        <f t="shared" si="0"/>
        <v>448.53999999999985</v>
      </c>
      <c r="G52" s="16">
        <f>IF(N(A52)=0,"",MIN(IFERROR(Rechner!D12/Rechner!D10,0),MAX(N(C52)-N(F52),0)))</f>
        <v>0</v>
      </c>
      <c r="H52" s="16">
        <f t="shared" si="1"/>
        <v>1122.6099999999999</v>
      </c>
      <c r="I52" s="16">
        <f t="shared" si="2"/>
        <v>230661.48</v>
      </c>
    </row>
    <row r="53" spans="1:9" ht="19.5" customHeight="1" x14ac:dyDescent="0.3">
      <c r="A53" s="14">
        <f t="shared" si="3"/>
        <v>47</v>
      </c>
      <c r="B53" s="15">
        <f>IF(N(A53)=0,"",EDATE(B52,ROUND(12/Rechner!D10,0)))</f>
        <v>46692</v>
      </c>
      <c r="C53" s="16">
        <f t="shared" si="4"/>
        <v>230661.48</v>
      </c>
      <c r="D53" s="16">
        <f>IF(N(A53)=0,"",MIN(Rechner!D14,N(C53)+N(E53)))</f>
        <v>1122.6099999999999</v>
      </c>
      <c r="E53" s="16">
        <f>IF(N(A53)=0,"",ROUND(N(C53)*(Rechner!D8/Rechner!D10),2))</f>
        <v>672.76</v>
      </c>
      <c r="F53" s="16">
        <f t="shared" si="0"/>
        <v>449.84999999999991</v>
      </c>
      <c r="G53" s="16">
        <f>IF(N(A53)=0,"",MIN(IFERROR(Rechner!D12/Rechner!D10,0),MAX(N(C53)-N(F53),0)))</f>
        <v>0</v>
      </c>
      <c r="H53" s="16">
        <f t="shared" si="1"/>
        <v>1122.6099999999999</v>
      </c>
      <c r="I53" s="16">
        <f t="shared" si="2"/>
        <v>230211.63</v>
      </c>
    </row>
    <row r="54" spans="1:9" ht="19.5" customHeight="1" x14ac:dyDescent="0.3">
      <c r="A54" s="14">
        <f t="shared" si="3"/>
        <v>48</v>
      </c>
      <c r="B54" s="15">
        <f>IF(N(A54)=0,"",EDATE(B53,ROUND(12/Rechner!D10,0)))</f>
        <v>46722</v>
      </c>
      <c r="C54" s="16">
        <f t="shared" si="4"/>
        <v>230211.63</v>
      </c>
      <c r="D54" s="16">
        <f>IF(N(A54)=0,"",MIN(Rechner!D14,N(C54)+N(E54)))</f>
        <v>1122.6099999999999</v>
      </c>
      <c r="E54" s="16">
        <f>IF(N(A54)=0,"",ROUND(N(C54)*(Rechner!D8/Rechner!D10),2))</f>
        <v>671.45</v>
      </c>
      <c r="F54" s="16">
        <f t="shared" si="0"/>
        <v>451.15999999999985</v>
      </c>
      <c r="G54" s="16">
        <f>IF(N(A54)=0,"",MIN(IFERROR(Rechner!D12/Rechner!D10,0),MAX(N(C54)-N(F54),0)))</f>
        <v>0</v>
      </c>
      <c r="H54" s="16">
        <f t="shared" si="1"/>
        <v>1122.6099999999999</v>
      </c>
      <c r="I54" s="16">
        <f t="shared" si="2"/>
        <v>229760.47</v>
      </c>
    </row>
    <row r="55" spans="1:9" ht="19.5" customHeight="1" x14ac:dyDescent="0.3">
      <c r="A55" s="14">
        <f t="shared" si="3"/>
        <v>49</v>
      </c>
      <c r="B55" s="15">
        <f>IF(N(A55)=0,"",EDATE(B54,ROUND(12/Rechner!D10,0)))</f>
        <v>46753</v>
      </c>
      <c r="C55" s="16">
        <f t="shared" si="4"/>
        <v>229760.47</v>
      </c>
      <c r="D55" s="16">
        <f>IF(N(A55)=0,"",MIN(Rechner!D14,N(C55)+N(E55)))</f>
        <v>1122.6099999999999</v>
      </c>
      <c r="E55" s="16">
        <f>IF(N(A55)=0,"",ROUND(N(C55)*(Rechner!D8/Rechner!D10),2))</f>
        <v>670.13</v>
      </c>
      <c r="F55" s="16">
        <f t="shared" si="0"/>
        <v>452.4799999999999</v>
      </c>
      <c r="G55" s="16">
        <f>IF(N(A55)=0,"",MIN(IFERROR(Rechner!D12/Rechner!D10,0),MAX(N(C55)-N(F55),0)))</f>
        <v>0</v>
      </c>
      <c r="H55" s="16">
        <f t="shared" si="1"/>
        <v>1122.6099999999999</v>
      </c>
      <c r="I55" s="16">
        <f t="shared" si="2"/>
        <v>229307.99</v>
      </c>
    </row>
    <row r="56" spans="1:9" ht="19.5" customHeight="1" x14ac:dyDescent="0.3">
      <c r="A56" s="14">
        <f t="shared" si="3"/>
        <v>50</v>
      </c>
      <c r="B56" s="15">
        <f>IF(N(A56)=0,"",EDATE(B55,ROUND(12/Rechner!D10,0)))</f>
        <v>46784</v>
      </c>
      <c r="C56" s="16">
        <f t="shared" si="4"/>
        <v>229307.99</v>
      </c>
      <c r="D56" s="16">
        <f>IF(N(A56)=0,"",MIN(Rechner!D14,N(C56)+N(E56)))</f>
        <v>1122.6099999999999</v>
      </c>
      <c r="E56" s="16">
        <f>IF(N(A56)=0,"",ROUND(N(C56)*(Rechner!D8/Rechner!D10),2))</f>
        <v>668.81</v>
      </c>
      <c r="F56" s="16">
        <f t="shared" si="0"/>
        <v>453.79999999999995</v>
      </c>
      <c r="G56" s="16">
        <f>IF(N(A56)=0,"",MIN(IFERROR(Rechner!D12/Rechner!D10,0),MAX(N(C56)-N(F56),0)))</f>
        <v>0</v>
      </c>
      <c r="H56" s="16">
        <f t="shared" si="1"/>
        <v>1122.6099999999999</v>
      </c>
      <c r="I56" s="16">
        <f t="shared" si="2"/>
        <v>228854.19</v>
      </c>
    </row>
    <row r="57" spans="1:9" ht="19.5" customHeight="1" x14ac:dyDescent="0.3">
      <c r="A57" s="14">
        <f t="shared" si="3"/>
        <v>51</v>
      </c>
      <c r="B57" s="15">
        <f>IF(N(A57)=0,"",EDATE(B56,ROUND(12/Rechner!D10,0)))</f>
        <v>46813</v>
      </c>
      <c r="C57" s="16">
        <f t="shared" si="4"/>
        <v>228854.19</v>
      </c>
      <c r="D57" s="16">
        <f>IF(N(A57)=0,"",MIN(Rechner!D14,N(C57)+N(E57)))</f>
        <v>1122.6099999999999</v>
      </c>
      <c r="E57" s="16">
        <f>IF(N(A57)=0,"",ROUND(N(C57)*(Rechner!D8/Rechner!D10),2))</f>
        <v>667.49</v>
      </c>
      <c r="F57" s="16">
        <f t="shared" si="0"/>
        <v>455.11999999999989</v>
      </c>
      <c r="G57" s="16">
        <f>IF(N(A57)=0,"",MIN(IFERROR(Rechner!D12/Rechner!D10,0),MAX(N(C57)-N(F57),0)))</f>
        <v>0</v>
      </c>
      <c r="H57" s="16">
        <f t="shared" si="1"/>
        <v>1122.6099999999999</v>
      </c>
      <c r="I57" s="16">
        <f t="shared" si="2"/>
        <v>228399.07</v>
      </c>
    </row>
    <row r="58" spans="1:9" ht="19.5" customHeight="1" x14ac:dyDescent="0.3">
      <c r="A58" s="14">
        <f t="shared" si="3"/>
        <v>52</v>
      </c>
      <c r="B58" s="15">
        <f>IF(N(A58)=0,"",EDATE(B57,ROUND(12/Rechner!D10,0)))</f>
        <v>46844</v>
      </c>
      <c r="C58" s="16">
        <f t="shared" si="4"/>
        <v>228399.07</v>
      </c>
      <c r="D58" s="16">
        <f>IF(N(A58)=0,"",MIN(Rechner!D14,N(C58)+N(E58)))</f>
        <v>1122.6099999999999</v>
      </c>
      <c r="E58" s="16">
        <f>IF(N(A58)=0,"",ROUND(N(C58)*(Rechner!D8/Rechner!D10),2))</f>
        <v>666.16</v>
      </c>
      <c r="F58" s="16">
        <f t="shared" si="0"/>
        <v>456.44999999999993</v>
      </c>
      <c r="G58" s="16">
        <f>IF(N(A58)=0,"",MIN(IFERROR(Rechner!D12/Rechner!D10,0),MAX(N(C58)-N(F58),0)))</f>
        <v>0</v>
      </c>
      <c r="H58" s="16">
        <f t="shared" si="1"/>
        <v>1122.6099999999999</v>
      </c>
      <c r="I58" s="16">
        <f t="shared" si="2"/>
        <v>227942.62</v>
      </c>
    </row>
    <row r="59" spans="1:9" ht="19.5" customHeight="1" x14ac:dyDescent="0.3">
      <c r="A59" s="14">
        <f t="shared" si="3"/>
        <v>53</v>
      </c>
      <c r="B59" s="15">
        <f>IF(N(A59)=0,"",EDATE(B58,ROUND(12/Rechner!D10,0)))</f>
        <v>46874</v>
      </c>
      <c r="C59" s="16">
        <f t="shared" si="4"/>
        <v>227942.62</v>
      </c>
      <c r="D59" s="16">
        <f>IF(N(A59)=0,"",MIN(Rechner!D14,N(C59)+N(E59)))</f>
        <v>1122.6099999999999</v>
      </c>
      <c r="E59" s="16">
        <f>IF(N(A59)=0,"",ROUND(N(C59)*(Rechner!D8/Rechner!D10),2))</f>
        <v>664.83</v>
      </c>
      <c r="F59" s="16">
        <f t="shared" si="0"/>
        <v>457.77999999999986</v>
      </c>
      <c r="G59" s="16">
        <f>IF(N(A59)=0,"",MIN(IFERROR(Rechner!D12/Rechner!D10,0),MAX(N(C59)-N(F59),0)))</f>
        <v>0</v>
      </c>
      <c r="H59" s="16">
        <f t="shared" si="1"/>
        <v>1122.6099999999999</v>
      </c>
      <c r="I59" s="16">
        <f t="shared" si="2"/>
        <v>227484.84</v>
      </c>
    </row>
    <row r="60" spans="1:9" ht="19.5" customHeight="1" x14ac:dyDescent="0.3">
      <c r="A60" s="14">
        <f t="shared" si="3"/>
        <v>54</v>
      </c>
      <c r="B60" s="15">
        <f>IF(N(A60)=0,"",EDATE(B59,ROUND(12/Rechner!D10,0)))</f>
        <v>46905</v>
      </c>
      <c r="C60" s="16">
        <f t="shared" si="4"/>
        <v>227484.84</v>
      </c>
      <c r="D60" s="16">
        <f>IF(N(A60)=0,"",MIN(Rechner!D14,N(C60)+N(E60)))</f>
        <v>1122.6099999999999</v>
      </c>
      <c r="E60" s="16">
        <f>IF(N(A60)=0,"",ROUND(N(C60)*(Rechner!D8/Rechner!D10),2))</f>
        <v>663.5</v>
      </c>
      <c r="F60" s="16">
        <f t="shared" si="0"/>
        <v>459.1099999999999</v>
      </c>
      <c r="G60" s="16">
        <f>IF(N(A60)=0,"",MIN(IFERROR(Rechner!D12/Rechner!D10,0),MAX(N(C60)-N(F60),0)))</f>
        <v>0</v>
      </c>
      <c r="H60" s="16">
        <f t="shared" si="1"/>
        <v>1122.6099999999999</v>
      </c>
      <c r="I60" s="16">
        <f t="shared" si="2"/>
        <v>227025.73</v>
      </c>
    </row>
    <row r="61" spans="1:9" ht="19.5" customHeight="1" x14ac:dyDescent="0.3">
      <c r="A61" s="14">
        <f t="shared" si="3"/>
        <v>55</v>
      </c>
      <c r="B61" s="15">
        <f>IF(N(A61)=0,"",EDATE(B60,ROUND(12/Rechner!D10,0)))</f>
        <v>46935</v>
      </c>
      <c r="C61" s="16">
        <f t="shared" si="4"/>
        <v>227025.73</v>
      </c>
      <c r="D61" s="16">
        <f>IF(N(A61)=0,"",MIN(Rechner!D14,N(C61)+N(E61)))</f>
        <v>1122.6099999999999</v>
      </c>
      <c r="E61" s="16">
        <f>IF(N(A61)=0,"",ROUND(N(C61)*(Rechner!D8/Rechner!D10),2))</f>
        <v>662.16</v>
      </c>
      <c r="F61" s="16">
        <f t="shared" si="0"/>
        <v>460.44999999999993</v>
      </c>
      <c r="G61" s="16">
        <f>IF(N(A61)=0,"",MIN(IFERROR(Rechner!D12/Rechner!D10,0),MAX(N(C61)-N(F61),0)))</f>
        <v>0</v>
      </c>
      <c r="H61" s="16">
        <f t="shared" si="1"/>
        <v>1122.6099999999999</v>
      </c>
      <c r="I61" s="16">
        <f t="shared" si="2"/>
        <v>226565.28</v>
      </c>
    </row>
    <row r="62" spans="1:9" ht="19.5" customHeight="1" x14ac:dyDescent="0.3">
      <c r="A62" s="14">
        <f t="shared" si="3"/>
        <v>56</v>
      </c>
      <c r="B62" s="15">
        <f>IF(N(A62)=0,"",EDATE(B61,ROUND(12/Rechner!D10,0)))</f>
        <v>46966</v>
      </c>
      <c r="C62" s="16">
        <f t="shared" si="4"/>
        <v>226565.28</v>
      </c>
      <c r="D62" s="16">
        <f>IF(N(A62)=0,"",MIN(Rechner!D14,N(C62)+N(E62)))</f>
        <v>1122.6099999999999</v>
      </c>
      <c r="E62" s="16">
        <f>IF(N(A62)=0,"",ROUND(N(C62)*(Rechner!D8/Rechner!D10),2))</f>
        <v>660.82</v>
      </c>
      <c r="F62" s="16">
        <f t="shared" si="0"/>
        <v>461.78999999999985</v>
      </c>
      <c r="G62" s="16">
        <f>IF(N(A62)=0,"",MIN(IFERROR(Rechner!D12/Rechner!D10,0),MAX(N(C62)-N(F62),0)))</f>
        <v>0</v>
      </c>
      <c r="H62" s="16">
        <f t="shared" si="1"/>
        <v>1122.6099999999999</v>
      </c>
      <c r="I62" s="16">
        <f t="shared" si="2"/>
        <v>226103.49</v>
      </c>
    </row>
    <row r="63" spans="1:9" ht="19.5" customHeight="1" x14ac:dyDescent="0.3">
      <c r="A63" s="14">
        <f t="shared" si="3"/>
        <v>57</v>
      </c>
      <c r="B63" s="15">
        <f>IF(N(A63)=0,"",EDATE(B62,ROUND(12/Rechner!D10,0)))</f>
        <v>46997</v>
      </c>
      <c r="C63" s="16">
        <f t="shared" si="4"/>
        <v>226103.49</v>
      </c>
      <c r="D63" s="16">
        <f>IF(N(A63)=0,"",MIN(Rechner!D14,N(C63)+N(E63)))</f>
        <v>1122.6099999999999</v>
      </c>
      <c r="E63" s="16">
        <f>IF(N(A63)=0,"",ROUND(N(C63)*(Rechner!D8/Rechner!D10),2))</f>
        <v>659.47</v>
      </c>
      <c r="F63" s="16">
        <f t="shared" si="0"/>
        <v>463.13999999999987</v>
      </c>
      <c r="G63" s="16">
        <f>IF(N(A63)=0,"",MIN(IFERROR(Rechner!D12/Rechner!D10,0),MAX(N(C63)-N(F63),0)))</f>
        <v>0</v>
      </c>
      <c r="H63" s="16">
        <f t="shared" si="1"/>
        <v>1122.6099999999999</v>
      </c>
      <c r="I63" s="16">
        <f t="shared" si="2"/>
        <v>225640.34999999998</v>
      </c>
    </row>
    <row r="64" spans="1:9" ht="19.5" customHeight="1" x14ac:dyDescent="0.3">
      <c r="A64" s="14">
        <f t="shared" si="3"/>
        <v>58</v>
      </c>
      <c r="B64" s="15">
        <f>IF(N(A64)=0,"",EDATE(B63,ROUND(12/Rechner!D10,0)))</f>
        <v>47027</v>
      </c>
      <c r="C64" s="16">
        <f t="shared" si="4"/>
        <v>225640.34999999998</v>
      </c>
      <c r="D64" s="16">
        <f>IF(N(A64)=0,"",MIN(Rechner!D14,N(C64)+N(E64)))</f>
        <v>1122.6099999999999</v>
      </c>
      <c r="E64" s="16">
        <f>IF(N(A64)=0,"",ROUND(N(C64)*(Rechner!D8/Rechner!D10),2))</f>
        <v>658.12</v>
      </c>
      <c r="F64" s="16">
        <f t="shared" si="0"/>
        <v>464.4899999999999</v>
      </c>
      <c r="G64" s="16">
        <f>IF(N(A64)=0,"",MIN(IFERROR(Rechner!D12/Rechner!D10,0),MAX(N(C64)-N(F64),0)))</f>
        <v>0</v>
      </c>
      <c r="H64" s="16">
        <f t="shared" si="1"/>
        <v>1122.6099999999999</v>
      </c>
      <c r="I64" s="16">
        <f t="shared" si="2"/>
        <v>225175.86</v>
      </c>
    </row>
    <row r="65" spans="1:9" ht="19.5" customHeight="1" x14ac:dyDescent="0.3">
      <c r="A65" s="14">
        <f t="shared" si="3"/>
        <v>59</v>
      </c>
      <c r="B65" s="15">
        <f>IF(N(A65)=0,"",EDATE(B64,ROUND(12/Rechner!D10,0)))</f>
        <v>47058</v>
      </c>
      <c r="C65" s="16">
        <f t="shared" si="4"/>
        <v>225175.86</v>
      </c>
      <c r="D65" s="16">
        <f>IF(N(A65)=0,"",MIN(Rechner!D14,N(C65)+N(E65)))</f>
        <v>1122.6099999999999</v>
      </c>
      <c r="E65" s="16">
        <f>IF(N(A65)=0,"",ROUND(N(C65)*(Rechner!D8/Rechner!D10),2))</f>
        <v>656.76</v>
      </c>
      <c r="F65" s="16">
        <f t="shared" si="0"/>
        <v>465.84999999999991</v>
      </c>
      <c r="G65" s="16">
        <f>IF(N(A65)=0,"",MIN(IFERROR(Rechner!D12/Rechner!D10,0),MAX(N(C65)-N(F65),0)))</f>
        <v>0</v>
      </c>
      <c r="H65" s="16">
        <f t="shared" si="1"/>
        <v>1122.6099999999999</v>
      </c>
      <c r="I65" s="16">
        <f t="shared" si="2"/>
        <v>224710.00999999998</v>
      </c>
    </row>
    <row r="66" spans="1:9" ht="19.5" customHeight="1" x14ac:dyDescent="0.3">
      <c r="A66" s="14">
        <f t="shared" si="3"/>
        <v>60</v>
      </c>
      <c r="B66" s="15">
        <f>IF(N(A66)=0,"",EDATE(B65,ROUND(12/Rechner!D10,0)))</f>
        <v>47088</v>
      </c>
      <c r="C66" s="16">
        <f t="shared" si="4"/>
        <v>224710.00999999998</v>
      </c>
      <c r="D66" s="16">
        <f>IF(N(A66)=0,"",MIN(Rechner!D14,N(C66)+N(E66)))</f>
        <v>1122.6099999999999</v>
      </c>
      <c r="E66" s="16">
        <f>IF(N(A66)=0,"",ROUND(N(C66)*(Rechner!D8/Rechner!D10),2))</f>
        <v>655.4</v>
      </c>
      <c r="F66" s="16">
        <f t="shared" si="0"/>
        <v>467.20999999999992</v>
      </c>
      <c r="G66" s="16">
        <f>IF(N(A66)=0,"",MIN(IFERROR(Rechner!D12/Rechner!D10,0),MAX(N(C66)-N(F66),0)))</f>
        <v>0</v>
      </c>
      <c r="H66" s="16">
        <f t="shared" si="1"/>
        <v>1122.6099999999999</v>
      </c>
      <c r="I66" s="16">
        <f t="shared" si="2"/>
        <v>224242.8</v>
      </c>
    </row>
    <row r="67" spans="1:9" ht="19.5" customHeight="1" x14ac:dyDescent="0.3">
      <c r="A67" s="14">
        <f t="shared" si="3"/>
        <v>61</v>
      </c>
      <c r="B67" s="15">
        <f>IF(N(A67)=0,"",EDATE(B66,ROUND(12/Rechner!D10,0)))</f>
        <v>47119</v>
      </c>
      <c r="C67" s="16">
        <f t="shared" si="4"/>
        <v>224242.8</v>
      </c>
      <c r="D67" s="16">
        <f>IF(N(A67)=0,"",MIN(Rechner!D14,N(C67)+N(E67)))</f>
        <v>1122.6099999999999</v>
      </c>
      <c r="E67" s="16">
        <f>IF(N(A67)=0,"",ROUND(N(C67)*(Rechner!D8/Rechner!D10),2))</f>
        <v>654.04</v>
      </c>
      <c r="F67" s="16">
        <f t="shared" si="0"/>
        <v>468.56999999999994</v>
      </c>
      <c r="G67" s="16">
        <f>IF(N(A67)=0,"",MIN(IFERROR(Rechner!D12/Rechner!D10,0),MAX(N(C67)-N(F67),0)))</f>
        <v>0</v>
      </c>
      <c r="H67" s="16">
        <f t="shared" si="1"/>
        <v>1122.6099999999999</v>
      </c>
      <c r="I67" s="16">
        <f t="shared" si="2"/>
        <v>223774.22999999998</v>
      </c>
    </row>
    <row r="68" spans="1:9" ht="19.5" customHeight="1" x14ac:dyDescent="0.3">
      <c r="A68" s="14">
        <f t="shared" si="3"/>
        <v>62</v>
      </c>
      <c r="B68" s="15">
        <f>IF(N(A68)=0,"",EDATE(B67,ROUND(12/Rechner!D10,0)))</f>
        <v>47150</v>
      </c>
      <c r="C68" s="16">
        <f t="shared" si="4"/>
        <v>223774.22999999998</v>
      </c>
      <c r="D68" s="16">
        <f>IF(N(A68)=0,"",MIN(Rechner!D14,N(C68)+N(E68)))</f>
        <v>1122.6099999999999</v>
      </c>
      <c r="E68" s="16">
        <f>IF(N(A68)=0,"",ROUND(N(C68)*(Rechner!D8/Rechner!D10),2))</f>
        <v>652.66999999999996</v>
      </c>
      <c r="F68" s="16">
        <f t="shared" si="0"/>
        <v>469.93999999999994</v>
      </c>
      <c r="G68" s="16">
        <f>IF(N(A68)=0,"",MIN(IFERROR(Rechner!D12/Rechner!D10,0),MAX(N(C68)-N(F68),0)))</f>
        <v>0</v>
      </c>
      <c r="H68" s="16">
        <f t="shared" si="1"/>
        <v>1122.6099999999999</v>
      </c>
      <c r="I68" s="16">
        <f t="shared" si="2"/>
        <v>223304.28999999998</v>
      </c>
    </row>
    <row r="69" spans="1:9" ht="19.5" customHeight="1" x14ac:dyDescent="0.3">
      <c r="A69" s="14">
        <f t="shared" si="3"/>
        <v>63</v>
      </c>
      <c r="B69" s="15">
        <f>IF(N(A69)=0,"",EDATE(B68,ROUND(12/Rechner!D10,0)))</f>
        <v>47178</v>
      </c>
      <c r="C69" s="16">
        <f t="shared" si="4"/>
        <v>223304.28999999998</v>
      </c>
      <c r="D69" s="16">
        <f>IF(N(A69)=0,"",MIN(Rechner!D14,N(C69)+N(E69)))</f>
        <v>1122.6099999999999</v>
      </c>
      <c r="E69" s="16">
        <f>IF(N(A69)=0,"",ROUND(N(C69)*(Rechner!D8/Rechner!D10),2))</f>
        <v>651.29999999999995</v>
      </c>
      <c r="F69" s="16">
        <f t="shared" si="0"/>
        <v>471.30999999999995</v>
      </c>
      <c r="G69" s="16">
        <f>IF(N(A69)=0,"",MIN(IFERROR(Rechner!D12/Rechner!D10,0),MAX(N(C69)-N(F69),0)))</f>
        <v>0</v>
      </c>
      <c r="H69" s="16">
        <f t="shared" si="1"/>
        <v>1122.6099999999999</v>
      </c>
      <c r="I69" s="16">
        <f t="shared" si="2"/>
        <v>222832.97999999998</v>
      </c>
    </row>
    <row r="70" spans="1:9" ht="19.5" customHeight="1" x14ac:dyDescent="0.3">
      <c r="A70" s="14">
        <f t="shared" si="3"/>
        <v>64</v>
      </c>
      <c r="B70" s="15">
        <f>IF(N(A70)=0,"",EDATE(B69,ROUND(12/Rechner!D10,0)))</f>
        <v>47209</v>
      </c>
      <c r="C70" s="16">
        <f t="shared" si="4"/>
        <v>222832.97999999998</v>
      </c>
      <c r="D70" s="16">
        <f>IF(N(A70)=0,"",MIN(Rechner!D14,N(C70)+N(E70)))</f>
        <v>1122.6099999999999</v>
      </c>
      <c r="E70" s="16">
        <f>IF(N(A70)=0,"",ROUND(N(C70)*(Rechner!D8/Rechner!D10),2))</f>
        <v>649.92999999999995</v>
      </c>
      <c r="F70" s="16">
        <f t="shared" si="0"/>
        <v>472.67999999999995</v>
      </c>
      <c r="G70" s="16">
        <f>IF(N(A70)=0,"",MIN(IFERROR(Rechner!D12/Rechner!D10,0),MAX(N(C70)-N(F70),0)))</f>
        <v>0</v>
      </c>
      <c r="H70" s="16">
        <f t="shared" si="1"/>
        <v>1122.6099999999999</v>
      </c>
      <c r="I70" s="16">
        <f t="shared" si="2"/>
        <v>222360.3</v>
      </c>
    </row>
    <row r="71" spans="1:9" ht="19.5" customHeight="1" x14ac:dyDescent="0.3">
      <c r="A71" s="14">
        <f t="shared" si="3"/>
        <v>65</v>
      </c>
      <c r="B71" s="15">
        <f>IF(N(A71)=0,"",EDATE(B70,ROUND(12/Rechner!D10,0)))</f>
        <v>47239</v>
      </c>
      <c r="C71" s="16">
        <f t="shared" si="4"/>
        <v>222360.3</v>
      </c>
      <c r="D71" s="16">
        <f>IF(N(A71)=0,"",MIN(Rechner!D14,N(C71)+N(E71)))</f>
        <v>1122.6099999999999</v>
      </c>
      <c r="E71" s="16">
        <f>IF(N(A71)=0,"",ROUND(N(C71)*(Rechner!D8/Rechner!D10),2))</f>
        <v>648.54999999999995</v>
      </c>
      <c r="F71" s="16">
        <f t="shared" ref="F71:F134" si="5">IF(N(A71)=0,"",MAX(MIN(N(D71)-N(E71),N(C71)),0))</f>
        <v>474.05999999999995</v>
      </c>
      <c r="G71" s="16">
        <f>IF(N(A71)=0,"",MIN(IFERROR(Rechner!D12/Rechner!D10,0),MAX(N(C71)-N(F71),0)))</f>
        <v>0</v>
      </c>
      <c r="H71" s="16">
        <f t="shared" ref="H71:H134" si="6">IF(N(A71)=0,"",MIN(N(D71)+N(G71),N(C71)+N(E71)))</f>
        <v>1122.6099999999999</v>
      </c>
      <c r="I71" s="16">
        <f t="shared" ref="I71:I134" si="7">IF(N(A71)=0,"",MAX(N(C71)-N(F71)-N(G71),0))</f>
        <v>221886.24</v>
      </c>
    </row>
    <row r="72" spans="1:9" ht="19.5" customHeight="1" x14ac:dyDescent="0.3">
      <c r="A72" s="14">
        <f t="shared" ref="A72:A135" si="8">IF(N(I71)&gt;0,N(A71)+1,"")</f>
        <v>66</v>
      </c>
      <c r="B72" s="15">
        <f>IF(N(A72)=0,"",EDATE(B71,ROUND(12/Rechner!D10,0)))</f>
        <v>47270</v>
      </c>
      <c r="C72" s="16">
        <f t="shared" ref="C72:C135" si="9">IF(N(A72)=0,"",N(I71))</f>
        <v>221886.24</v>
      </c>
      <c r="D72" s="16">
        <f>IF(N(A72)=0,"",MIN(Rechner!D14,N(C72)+N(E72)))</f>
        <v>1122.6099999999999</v>
      </c>
      <c r="E72" s="16">
        <f>IF(N(A72)=0,"",ROUND(N(C72)*(Rechner!D8/Rechner!D10),2))</f>
        <v>647.16999999999996</v>
      </c>
      <c r="F72" s="16">
        <f t="shared" si="5"/>
        <v>475.43999999999994</v>
      </c>
      <c r="G72" s="16">
        <f>IF(N(A72)=0,"",MIN(IFERROR(Rechner!D12/Rechner!D10,0),MAX(N(C72)-N(F72),0)))</f>
        <v>0</v>
      </c>
      <c r="H72" s="16">
        <f t="shared" si="6"/>
        <v>1122.6099999999999</v>
      </c>
      <c r="I72" s="16">
        <f t="shared" si="7"/>
        <v>221410.8</v>
      </c>
    </row>
    <row r="73" spans="1:9" ht="19.5" customHeight="1" x14ac:dyDescent="0.3">
      <c r="A73" s="14">
        <f t="shared" si="8"/>
        <v>67</v>
      </c>
      <c r="B73" s="15">
        <f>IF(N(A73)=0,"",EDATE(B72,ROUND(12/Rechner!D10,0)))</f>
        <v>47300</v>
      </c>
      <c r="C73" s="16">
        <f t="shared" si="9"/>
        <v>221410.8</v>
      </c>
      <c r="D73" s="16">
        <f>IF(N(A73)=0,"",MIN(Rechner!D14,N(C73)+N(E73)))</f>
        <v>1122.6099999999999</v>
      </c>
      <c r="E73" s="16">
        <f>IF(N(A73)=0,"",ROUND(N(C73)*(Rechner!D8/Rechner!D10),2))</f>
        <v>645.78</v>
      </c>
      <c r="F73" s="16">
        <f t="shared" si="5"/>
        <v>476.82999999999993</v>
      </c>
      <c r="G73" s="16">
        <f>IF(N(A73)=0,"",MIN(IFERROR(Rechner!D12/Rechner!D10,0),MAX(N(C73)-N(F73),0)))</f>
        <v>0</v>
      </c>
      <c r="H73" s="16">
        <f t="shared" si="6"/>
        <v>1122.6099999999999</v>
      </c>
      <c r="I73" s="16">
        <f t="shared" si="7"/>
        <v>220933.97</v>
      </c>
    </row>
    <row r="74" spans="1:9" ht="19.5" customHeight="1" x14ac:dyDescent="0.3">
      <c r="A74" s="14">
        <f t="shared" si="8"/>
        <v>68</v>
      </c>
      <c r="B74" s="15">
        <f>IF(N(A74)=0,"",EDATE(B73,ROUND(12/Rechner!D10,0)))</f>
        <v>47331</v>
      </c>
      <c r="C74" s="16">
        <f t="shared" si="9"/>
        <v>220933.97</v>
      </c>
      <c r="D74" s="16">
        <f>IF(N(A74)=0,"",MIN(Rechner!D14,N(C74)+N(E74)))</f>
        <v>1122.6099999999999</v>
      </c>
      <c r="E74" s="16">
        <f>IF(N(A74)=0,"",ROUND(N(C74)*(Rechner!D8/Rechner!D10),2))</f>
        <v>644.39</v>
      </c>
      <c r="F74" s="16">
        <f t="shared" si="5"/>
        <v>478.21999999999991</v>
      </c>
      <c r="G74" s="16">
        <f>IF(N(A74)=0,"",MIN(IFERROR(Rechner!D12/Rechner!D10,0),MAX(N(C74)-N(F74),0)))</f>
        <v>0</v>
      </c>
      <c r="H74" s="16">
        <f t="shared" si="6"/>
        <v>1122.6099999999999</v>
      </c>
      <c r="I74" s="16">
        <f t="shared" si="7"/>
        <v>220455.75</v>
      </c>
    </row>
    <row r="75" spans="1:9" ht="19.5" customHeight="1" x14ac:dyDescent="0.3">
      <c r="A75" s="14">
        <f t="shared" si="8"/>
        <v>69</v>
      </c>
      <c r="B75" s="15">
        <f>IF(N(A75)=0,"",EDATE(B74,ROUND(12/Rechner!D10,0)))</f>
        <v>47362</v>
      </c>
      <c r="C75" s="16">
        <f t="shared" si="9"/>
        <v>220455.75</v>
      </c>
      <c r="D75" s="16">
        <f>IF(N(A75)=0,"",MIN(Rechner!D14,N(C75)+N(E75)))</f>
        <v>1122.6099999999999</v>
      </c>
      <c r="E75" s="16">
        <f>IF(N(A75)=0,"",ROUND(N(C75)*(Rechner!D8/Rechner!D10),2))</f>
        <v>643</v>
      </c>
      <c r="F75" s="16">
        <f t="shared" si="5"/>
        <v>479.6099999999999</v>
      </c>
      <c r="G75" s="16">
        <f>IF(N(A75)=0,"",MIN(IFERROR(Rechner!D12/Rechner!D10,0),MAX(N(C75)-N(F75),0)))</f>
        <v>0</v>
      </c>
      <c r="H75" s="16">
        <f t="shared" si="6"/>
        <v>1122.6099999999999</v>
      </c>
      <c r="I75" s="16">
        <f t="shared" si="7"/>
        <v>219976.14</v>
      </c>
    </row>
    <row r="76" spans="1:9" ht="19.5" customHeight="1" x14ac:dyDescent="0.3">
      <c r="A76" s="14">
        <f t="shared" si="8"/>
        <v>70</v>
      </c>
      <c r="B76" s="15">
        <f>IF(N(A76)=0,"",EDATE(B75,ROUND(12/Rechner!D10,0)))</f>
        <v>47392</v>
      </c>
      <c r="C76" s="16">
        <f t="shared" si="9"/>
        <v>219976.14</v>
      </c>
      <c r="D76" s="16">
        <f>IF(N(A76)=0,"",MIN(Rechner!D14,N(C76)+N(E76)))</f>
        <v>1122.6099999999999</v>
      </c>
      <c r="E76" s="16">
        <f>IF(N(A76)=0,"",ROUND(N(C76)*(Rechner!D8/Rechner!D10),2))</f>
        <v>641.6</v>
      </c>
      <c r="F76" s="16">
        <f t="shared" si="5"/>
        <v>481.00999999999988</v>
      </c>
      <c r="G76" s="16">
        <f>IF(N(A76)=0,"",MIN(IFERROR(Rechner!D12/Rechner!D10,0),MAX(N(C76)-N(F76),0)))</f>
        <v>0</v>
      </c>
      <c r="H76" s="16">
        <f t="shared" si="6"/>
        <v>1122.6099999999999</v>
      </c>
      <c r="I76" s="16">
        <f t="shared" si="7"/>
        <v>219495.13</v>
      </c>
    </row>
    <row r="77" spans="1:9" ht="19.5" customHeight="1" x14ac:dyDescent="0.3">
      <c r="A77" s="14">
        <f t="shared" si="8"/>
        <v>71</v>
      </c>
      <c r="B77" s="15">
        <f>IF(N(A77)=0,"",EDATE(B76,ROUND(12/Rechner!D10,0)))</f>
        <v>47423</v>
      </c>
      <c r="C77" s="16">
        <f t="shared" si="9"/>
        <v>219495.13</v>
      </c>
      <c r="D77" s="16">
        <f>IF(N(A77)=0,"",MIN(Rechner!D14,N(C77)+N(E77)))</f>
        <v>1122.6099999999999</v>
      </c>
      <c r="E77" s="16">
        <f>IF(N(A77)=0,"",ROUND(N(C77)*(Rechner!D8/Rechner!D10),2))</f>
        <v>640.19000000000005</v>
      </c>
      <c r="F77" s="16">
        <f t="shared" si="5"/>
        <v>482.41999999999985</v>
      </c>
      <c r="G77" s="16">
        <f>IF(N(A77)=0,"",MIN(IFERROR(Rechner!D12/Rechner!D10,0),MAX(N(C77)-N(F77),0)))</f>
        <v>0</v>
      </c>
      <c r="H77" s="16">
        <f t="shared" si="6"/>
        <v>1122.6099999999999</v>
      </c>
      <c r="I77" s="16">
        <f t="shared" si="7"/>
        <v>219012.71</v>
      </c>
    </row>
    <row r="78" spans="1:9" ht="19.5" customHeight="1" x14ac:dyDescent="0.3">
      <c r="A78" s="14">
        <f t="shared" si="8"/>
        <v>72</v>
      </c>
      <c r="B78" s="15">
        <f>IF(N(A78)=0,"",EDATE(B77,ROUND(12/Rechner!D10,0)))</f>
        <v>47453</v>
      </c>
      <c r="C78" s="16">
        <f t="shared" si="9"/>
        <v>219012.71</v>
      </c>
      <c r="D78" s="16">
        <f>IF(N(A78)=0,"",MIN(Rechner!D14,N(C78)+N(E78)))</f>
        <v>1122.6099999999999</v>
      </c>
      <c r="E78" s="16">
        <f>IF(N(A78)=0,"",ROUND(N(C78)*(Rechner!D8/Rechner!D10),2))</f>
        <v>638.79</v>
      </c>
      <c r="F78" s="16">
        <f t="shared" si="5"/>
        <v>483.81999999999994</v>
      </c>
      <c r="G78" s="16">
        <f>IF(N(A78)=0,"",MIN(IFERROR(Rechner!D12/Rechner!D10,0),MAX(N(C78)-N(F78),0)))</f>
        <v>0</v>
      </c>
      <c r="H78" s="16">
        <f t="shared" si="6"/>
        <v>1122.6099999999999</v>
      </c>
      <c r="I78" s="16">
        <f t="shared" si="7"/>
        <v>218528.88999999998</v>
      </c>
    </row>
    <row r="79" spans="1:9" ht="19.5" customHeight="1" x14ac:dyDescent="0.3">
      <c r="A79" s="14">
        <f t="shared" si="8"/>
        <v>73</v>
      </c>
      <c r="B79" s="15">
        <f>IF(N(A79)=0,"",EDATE(B78,ROUND(12/Rechner!D10,0)))</f>
        <v>47484</v>
      </c>
      <c r="C79" s="16">
        <f t="shared" si="9"/>
        <v>218528.88999999998</v>
      </c>
      <c r="D79" s="16">
        <f>IF(N(A79)=0,"",MIN(Rechner!D14,N(C79)+N(E79)))</f>
        <v>1122.6099999999999</v>
      </c>
      <c r="E79" s="16">
        <f>IF(N(A79)=0,"",ROUND(N(C79)*(Rechner!D8/Rechner!D10),2))</f>
        <v>637.38</v>
      </c>
      <c r="F79" s="16">
        <f t="shared" si="5"/>
        <v>485.2299999999999</v>
      </c>
      <c r="G79" s="16">
        <f>IF(N(A79)=0,"",MIN(IFERROR(Rechner!D12/Rechner!D10,0),MAX(N(C79)-N(F79),0)))</f>
        <v>0</v>
      </c>
      <c r="H79" s="16">
        <f t="shared" si="6"/>
        <v>1122.6099999999999</v>
      </c>
      <c r="I79" s="16">
        <f t="shared" si="7"/>
        <v>218043.65999999997</v>
      </c>
    </row>
    <row r="80" spans="1:9" ht="19.5" customHeight="1" x14ac:dyDescent="0.3">
      <c r="A80" s="14">
        <f t="shared" si="8"/>
        <v>74</v>
      </c>
      <c r="B80" s="15">
        <f>IF(N(A80)=0,"",EDATE(B79,ROUND(12/Rechner!D10,0)))</f>
        <v>47515</v>
      </c>
      <c r="C80" s="16">
        <f t="shared" si="9"/>
        <v>218043.65999999997</v>
      </c>
      <c r="D80" s="16">
        <f>IF(N(A80)=0,"",MIN(Rechner!D14,N(C80)+N(E80)))</f>
        <v>1122.6099999999999</v>
      </c>
      <c r="E80" s="16">
        <f>IF(N(A80)=0,"",ROUND(N(C80)*(Rechner!D8/Rechner!D10),2))</f>
        <v>635.96</v>
      </c>
      <c r="F80" s="16">
        <f t="shared" si="5"/>
        <v>486.64999999999986</v>
      </c>
      <c r="G80" s="16">
        <f>IF(N(A80)=0,"",MIN(IFERROR(Rechner!D12/Rechner!D10,0),MAX(N(C80)-N(F80),0)))</f>
        <v>0</v>
      </c>
      <c r="H80" s="16">
        <f t="shared" si="6"/>
        <v>1122.6099999999999</v>
      </c>
      <c r="I80" s="16">
        <f t="shared" si="7"/>
        <v>217557.00999999998</v>
      </c>
    </row>
    <row r="81" spans="1:9" ht="19.5" customHeight="1" x14ac:dyDescent="0.3">
      <c r="A81" s="14">
        <f t="shared" si="8"/>
        <v>75</v>
      </c>
      <c r="B81" s="15">
        <f>IF(N(A81)=0,"",EDATE(B80,ROUND(12/Rechner!D10,0)))</f>
        <v>47543</v>
      </c>
      <c r="C81" s="16">
        <f t="shared" si="9"/>
        <v>217557.00999999998</v>
      </c>
      <c r="D81" s="16">
        <f>IF(N(A81)=0,"",MIN(Rechner!D14,N(C81)+N(E81)))</f>
        <v>1122.6099999999999</v>
      </c>
      <c r="E81" s="16">
        <f>IF(N(A81)=0,"",ROUND(N(C81)*(Rechner!D8/Rechner!D10),2))</f>
        <v>634.54</v>
      </c>
      <c r="F81" s="16">
        <f t="shared" si="5"/>
        <v>488.06999999999994</v>
      </c>
      <c r="G81" s="16">
        <f>IF(N(A81)=0,"",MIN(IFERROR(Rechner!D12/Rechner!D10,0),MAX(N(C81)-N(F81),0)))</f>
        <v>0</v>
      </c>
      <c r="H81" s="16">
        <f t="shared" si="6"/>
        <v>1122.6099999999999</v>
      </c>
      <c r="I81" s="16">
        <f t="shared" si="7"/>
        <v>217068.93999999997</v>
      </c>
    </row>
    <row r="82" spans="1:9" ht="19.5" customHeight="1" x14ac:dyDescent="0.3">
      <c r="A82" s="14">
        <f t="shared" si="8"/>
        <v>76</v>
      </c>
      <c r="B82" s="15">
        <f>IF(N(A82)=0,"",EDATE(B81,ROUND(12/Rechner!D10,0)))</f>
        <v>47574</v>
      </c>
      <c r="C82" s="16">
        <f t="shared" si="9"/>
        <v>217068.93999999997</v>
      </c>
      <c r="D82" s="16">
        <f>IF(N(A82)=0,"",MIN(Rechner!D14,N(C82)+N(E82)))</f>
        <v>1122.6099999999999</v>
      </c>
      <c r="E82" s="16">
        <f>IF(N(A82)=0,"",ROUND(N(C82)*(Rechner!D8/Rechner!D10),2))</f>
        <v>633.12</v>
      </c>
      <c r="F82" s="16">
        <f t="shared" si="5"/>
        <v>489.4899999999999</v>
      </c>
      <c r="G82" s="16">
        <f>IF(N(A82)=0,"",MIN(IFERROR(Rechner!D12/Rechner!D10,0),MAX(N(C82)-N(F82),0)))</f>
        <v>0</v>
      </c>
      <c r="H82" s="16">
        <f t="shared" si="6"/>
        <v>1122.6099999999999</v>
      </c>
      <c r="I82" s="16">
        <f t="shared" si="7"/>
        <v>216579.44999999998</v>
      </c>
    </row>
    <row r="83" spans="1:9" ht="19.5" customHeight="1" x14ac:dyDescent="0.3">
      <c r="A83" s="14">
        <f t="shared" si="8"/>
        <v>77</v>
      </c>
      <c r="B83" s="15">
        <f>IF(N(A83)=0,"",EDATE(B82,ROUND(12/Rechner!D10,0)))</f>
        <v>47604</v>
      </c>
      <c r="C83" s="16">
        <f t="shared" si="9"/>
        <v>216579.44999999998</v>
      </c>
      <c r="D83" s="16">
        <f>IF(N(A83)=0,"",MIN(Rechner!D14,N(C83)+N(E83)))</f>
        <v>1122.6099999999999</v>
      </c>
      <c r="E83" s="16">
        <f>IF(N(A83)=0,"",ROUND(N(C83)*(Rechner!D8/Rechner!D10),2))</f>
        <v>631.69000000000005</v>
      </c>
      <c r="F83" s="16">
        <f t="shared" si="5"/>
        <v>490.91999999999985</v>
      </c>
      <c r="G83" s="16">
        <f>IF(N(A83)=0,"",MIN(IFERROR(Rechner!D12/Rechner!D10,0),MAX(N(C83)-N(F83),0)))</f>
        <v>0</v>
      </c>
      <c r="H83" s="16">
        <f t="shared" si="6"/>
        <v>1122.6099999999999</v>
      </c>
      <c r="I83" s="16">
        <f t="shared" si="7"/>
        <v>216088.52999999997</v>
      </c>
    </row>
    <row r="84" spans="1:9" ht="19.5" customHeight="1" x14ac:dyDescent="0.3">
      <c r="A84" s="14">
        <f t="shared" si="8"/>
        <v>78</v>
      </c>
      <c r="B84" s="15">
        <f>IF(N(A84)=0,"",EDATE(B83,ROUND(12/Rechner!D10,0)))</f>
        <v>47635</v>
      </c>
      <c r="C84" s="16">
        <f t="shared" si="9"/>
        <v>216088.52999999997</v>
      </c>
      <c r="D84" s="16">
        <f>IF(N(A84)=0,"",MIN(Rechner!D14,N(C84)+N(E84)))</f>
        <v>1122.6099999999999</v>
      </c>
      <c r="E84" s="16">
        <f>IF(N(A84)=0,"",ROUND(N(C84)*(Rechner!D8/Rechner!D10),2))</f>
        <v>630.26</v>
      </c>
      <c r="F84" s="16">
        <f t="shared" si="5"/>
        <v>492.34999999999991</v>
      </c>
      <c r="G84" s="16">
        <f>IF(N(A84)=0,"",MIN(IFERROR(Rechner!D12/Rechner!D10,0),MAX(N(C84)-N(F84),0)))</f>
        <v>0</v>
      </c>
      <c r="H84" s="16">
        <f t="shared" si="6"/>
        <v>1122.6099999999999</v>
      </c>
      <c r="I84" s="16">
        <f t="shared" si="7"/>
        <v>215596.17999999996</v>
      </c>
    </row>
    <row r="85" spans="1:9" ht="19.5" customHeight="1" x14ac:dyDescent="0.3">
      <c r="A85" s="14">
        <f t="shared" si="8"/>
        <v>79</v>
      </c>
      <c r="B85" s="15">
        <f>IF(N(A85)=0,"",EDATE(B84,ROUND(12/Rechner!D10,0)))</f>
        <v>47665</v>
      </c>
      <c r="C85" s="16">
        <f t="shared" si="9"/>
        <v>215596.17999999996</v>
      </c>
      <c r="D85" s="16">
        <f>IF(N(A85)=0,"",MIN(Rechner!D14,N(C85)+N(E85)))</f>
        <v>1122.6099999999999</v>
      </c>
      <c r="E85" s="16">
        <f>IF(N(A85)=0,"",ROUND(N(C85)*(Rechner!D8/Rechner!D10),2))</f>
        <v>628.82000000000005</v>
      </c>
      <c r="F85" s="16">
        <f t="shared" si="5"/>
        <v>493.78999999999985</v>
      </c>
      <c r="G85" s="16">
        <f>IF(N(A85)=0,"",MIN(IFERROR(Rechner!D12/Rechner!D10,0),MAX(N(C85)-N(F85),0)))</f>
        <v>0</v>
      </c>
      <c r="H85" s="16">
        <f t="shared" si="6"/>
        <v>1122.6099999999999</v>
      </c>
      <c r="I85" s="16">
        <f t="shared" si="7"/>
        <v>215102.38999999996</v>
      </c>
    </row>
    <row r="86" spans="1:9" ht="19.5" customHeight="1" x14ac:dyDescent="0.3">
      <c r="A86" s="14">
        <f t="shared" si="8"/>
        <v>80</v>
      </c>
      <c r="B86" s="15">
        <f>IF(N(A86)=0,"",EDATE(B85,ROUND(12/Rechner!D10,0)))</f>
        <v>47696</v>
      </c>
      <c r="C86" s="16">
        <f t="shared" si="9"/>
        <v>215102.38999999996</v>
      </c>
      <c r="D86" s="16">
        <f>IF(N(A86)=0,"",MIN(Rechner!D14,N(C86)+N(E86)))</f>
        <v>1122.6099999999999</v>
      </c>
      <c r="E86" s="16">
        <f>IF(N(A86)=0,"",ROUND(N(C86)*(Rechner!D8/Rechner!D10),2))</f>
        <v>627.38</v>
      </c>
      <c r="F86" s="16">
        <f t="shared" si="5"/>
        <v>495.2299999999999</v>
      </c>
      <c r="G86" s="16">
        <f>IF(N(A86)=0,"",MIN(IFERROR(Rechner!D12/Rechner!D10,0),MAX(N(C86)-N(F86),0)))</f>
        <v>0</v>
      </c>
      <c r="H86" s="16">
        <f t="shared" si="6"/>
        <v>1122.6099999999999</v>
      </c>
      <c r="I86" s="16">
        <f t="shared" si="7"/>
        <v>214607.15999999995</v>
      </c>
    </row>
    <row r="87" spans="1:9" ht="19.5" customHeight="1" x14ac:dyDescent="0.3">
      <c r="A87" s="14">
        <f t="shared" si="8"/>
        <v>81</v>
      </c>
      <c r="B87" s="15">
        <f>IF(N(A87)=0,"",EDATE(B86,ROUND(12/Rechner!D10,0)))</f>
        <v>47727</v>
      </c>
      <c r="C87" s="16">
        <f t="shared" si="9"/>
        <v>214607.15999999995</v>
      </c>
      <c r="D87" s="16">
        <f>IF(N(A87)=0,"",MIN(Rechner!D14,N(C87)+N(E87)))</f>
        <v>1122.6099999999999</v>
      </c>
      <c r="E87" s="16">
        <f>IF(N(A87)=0,"",ROUND(N(C87)*(Rechner!D8/Rechner!D10),2))</f>
        <v>625.94000000000005</v>
      </c>
      <c r="F87" s="16">
        <f t="shared" si="5"/>
        <v>496.66999999999985</v>
      </c>
      <c r="G87" s="16">
        <f>IF(N(A87)=0,"",MIN(IFERROR(Rechner!D12/Rechner!D10,0),MAX(N(C87)-N(F87),0)))</f>
        <v>0</v>
      </c>
      <c r="H87" s="16">
        <f t="shared" si="6"/>
        <v>1122.6099999999999</v>
      </c>
      <c r="I87" s="16">
        <f t="shared" si="7"/>
        <v>214110.48999999993</v>
      </c>
    </row>
    <row r="88" spans="1:9" ht="19.5" customHeight="1" x14ac:dyDescent="0.3">
      <c r="A88" s="14">
        <f t="shared" si="8"/>
        <v>82</v>
      </c>
      <c r="B88" s="15">
        <f>IF(N(A88)=0,"",EDATE(B87,ROUND(12/Rechner!D10,0)))</f>
        <v>47757</v>
      </c>
      <c r="C88" s="16">
        <f t="shared" si="9"/>
        <v>214110.48999999993</v>
      </c>
      <c r="D88" s="16">
        <f>IF(N(A88)=0,"",MIN(Rechner!D14,N(C88)+N(E88)))</f>
        <v>1122.6099999999999</v>
      </c>
      <c r="E88" s="16">
        <f>IF(N(A88)=0,"",ROUND(N(C88)*(Rechner!D8/Rechner!D10),2))</f>
        <v>624.49</v>
      </c>
      <c r="F88" s="16">
        <f t="shared" si="5"/>
        <v>498.11999999999989</v>
      </c>
      <c r="G88" s="16">
        <f>IF(N(A88)=0,"",MIN(IFERROR(Rechner!D12/Rechner!D10,0),MAX(N(C88)-N(F88),0)))</f>
        <v>0</v>
      </c>
      <c r="H88" s="16">
        <f t="shared" si="6"/>
        <v>1122.6099999999999</v>
      </c>
      <c r="I88" s="16">
        <f t="shared" si="7"/>
        <v>213612.36999999994</v>
      </c>
    </row>
    <row r="89" spans="1:9" ht="19.5" customHeight="1" x14ac:dyDescent="0.3">
      <c r="A89" s="14">
        <f t="shared" si="8"/>
        <v>83</v>
      </c>
      <c r="B89" s="15">
        <f>IF(N(A89)=0,"",EDATE(B88,ROUND(12/Rechner!D10,0)))</f>
        <v>47788</v>
      </c>
      <c r="C89" s="16">
        <f t="shared" si="9"/>
        <v>213612.36999999994</v>
      </c>
      <c r="D89" s="16">
        <f>IF(N(A89)=0,"",MIN(Rechner!D14,N(C89)+N(E89)))</f>
        <v>1122.6099999999999</v>
      </c>
      <c r="E89" s="16">
        <f>IF(N(A89)=0,"",ROUND(N(C89)*(Rechner!D8/Rechner!D10),2))</f>
        <v>623.04</v>
      </c>
      <c r="F89" s="16">
        <f t="shared" si="5"/>
        <v>499.56999999999994</v>
      </c>
      <c r="G89" s="16">
        <f>IF(N(A89)=0,"",MIN(IFERROR(Rechner!D12/Rechner!D10,0),MAX(N(C89)-N(F89),0)))</f>
        <v>0</v>
      </c>
      <c r="H89" s="16">
        <f t="shared" si="6"/>
        <v>1122.6099999999999</v>
      </c>
      <c r="I89" s="16">
        <f t="shared" si="7"/>
        <v>213112.79999999993</v>
      </c>
    </row>
    <row r="90" spans="1:9" ht="19.5" customHeight="1" x14ac:dyDescent="0.3">
      <c r="A90" s="14">
        <f t="shared" si="8"/>
        <v>84</v>
      </c>
      <c r="B90" s="15">
        <f>IF(N(A90)=0,"",EDATE(B89,ROUND(12/Rechner!D10,0)))</f>
        <v>47818</v>
      </c>
      <c r="C90" s="16">
        <f t="shared" si="9"/>
        <v>213112.79999999993</v>
      </c>
      <c r="D90" s="16">
        <f>IF(N(A90)=0,"",MIN(Rechner!D14,N(C90)+N(E90)))</f>
        <v>1122.6099999999999</v>
      </c>
      <c r="E90" s="16">
        <f>IF(N(A90)=0,"",ROUND(N(C90)*(Rechner!D8/Rechner!D10),2))</f>
        <v>621.58000000000004</v>
      </c>
      <c r="F90" s="16">
        <f t="shared" si="5"/>
        <v>501.02999999999986</v>
      </c>
      <c r="G90" s="16">
        <f>IF(N(A90)=0,"",MIN(IFERROR(Rechner!D12/Rechner!D10,0),MAX(N(C90)-N(F90),0)))</f>
        <v>0</v>
      </c>
      <c r="H90" s="16">
        <f t="shared" si="6"/>
        <v>1122.6099999999999</v>
      </c>
      <c r="I90" s="16">
        <f t="shared" si="7"/>
        <v>212611.76999999993</v>
      </c>
    </row>
    <row r="91" spans="1:9" ht="19.5" customHeight="1" x14ac:dyDescent="0.3">
      <c r="A91" s="14">
        <f t="shared" si="8"/>
        <v>85</v>
      </c>
      <c r="B91" s="15">
        <f>IF(N(A91)=0,"",EDATE(B90,ROUND(12/Rechner!D10,0)))</f>
        <v>47849</v>
      </c>
      <c r="C91" s="16">
        <f t="shared" si="9"/>
        <v>212611.76999999993</v>
      </c>
      <c r="D91" s="16">
        <f>IF(N(A91)=0,"",MIN(Rechner!D14,N(C91)+N(E91)))</f>
        <v>1122.6099999999999</v>
      </c>
      <c r="E91" s="16">
        <f>IF(N(A91)=0,"",ROUND(N(C91)*(Rechner!D8/Rechner!D10),2))</f>
        <v>620.12</v>
      </c>
      <c r="F91" s="16">
        <f t="shared" si="5"/>
        <v>502.4899999999999</v>
      </c>
      <c r="G91" s="16">
        <f>IF(N(A91)=0,"",MIN(IFERROR(Rechner!D12/Rechner!D10,0),MAX(N(C91)-N(F91),0)))</f>
        <v>0</v>
      </c>
      <c r="H91" s="16">
        <f t="shared" si="6"/>
        <v>1122.6099999999999</v>
      </c>
      <c r="I91" s="16">
        <f t="shared" si="7"/>
        <v>212109.27999999994</v>
      </c>
    </row>
    <row r="92" spans="1:9" ht="19.5" customHeight="1" x14ac:dyDescent="0.3">
      <c r="A92" s="14">
        <f t="shared" si="8"/>
        <v>86</v>
      </c>
      <c r="B92" s="15">
        <f>IF(N(A92)=0,"",EDATE(B91,ROUND(12/Rechner!D10,0)))</f>
        <v>47880</v>
      </c>
      <c r="C92" s="16">
        <f t="shared" si="9"/>
        <v>212109.27999999994</v>
      </c>
      <c r="D92" s="16">
        <f>IF(N(A92)=0,"",MIN(Rechner!D14,N(C92)+N(E92)))</f>
        <v>1122.6099999999999</v>
      </c>
      <c r="E92" s="16">
        <f>IF(N(A92)=0,"",ROUND(N(C92)*(Rechner!D8/Rechner!D10),2))</f>
        <v>618.65</v>
      </c>
      <c r="F92" s="16">
        <f t="shared" si="5"/>
        <v>503.95999999999992</v>
      </c>
      <c r="G92" s="16">
        <f>IF(N(A92)=0,"",MIN(IFERROR(Rechner!D12/Rechner!D10,0),MAX(N(C92)-N(F92),0)))</f>
        <v>0</v>
      </c>
      <c r="H92" s="16">
        <f t="shared" si="6"/>
        <v>1122.6099999999999</v>
      </c>
      <c r="I92" s="16">
        <f t="shared" si="7"/>
        <v>211605.31999999995</v>
      </c>
    </row>
    <row r="93" spans="1:9" ht="19.5" customHeight="1" x14ac:dyDescent="0.3">
      <c r="A93" s="14">
        <f t="shared" si="8"/>
        <v>87</v>
      </c>
      <c r="B93" s="15">
        <f>IF(N(A93)=0,"",EDATE(B92,ROUND(12/Rechner!D10,0)))</f>
        <v>47908</v>
      </c>
      <c r="C93" s="16">
        <f t="shared" si="9"/>
        <v>211605.31999999995</v>
      </c>
      <c r="D93" s="16">
        <f>IF(N(A93)=0,"",MIN(Rechner!D14,N(C93)+N(E93)))</f>
        <v>1122.6099999999999</v>
      </c>
      <c r="E93" s="16">
        <f>IF(N(A93)=0,"",ROUND(N(C93)*(Rechner!D8/Rechner!D10),2))</f>
        <v>617.17999999999995</v>
      </c>
      <c r="F93" s="16">
        <f t="shared" si="5"/>
        <v>505.42999999999995</v>
      </c>
      <c r="G93" s="16">
        <f>IF(N(A93)=0,"",MIN(IFERROR(Rechner!D12/Rechner!D10,0),MAX(N(C93)-N(F93),0)))</f>
        <v>0</v>
      </c>
      <c r="H93" s="16">
        <f t="shared" si="6"/>
        <v>1122.6099999999999</v>
      </c>
      <c r="I93" s="16">
        <f t="shared" si="7"/>
        <v>211099.88999999996</v>
      </c>
    </row>
    <row r="94" spans="1:9" ht="19.5" customHeight="1" x14ac:dyDescent="0.3">
      <c r="A94" s="14">
        <f t="shared" si="8"/>
        <v>88</v>
      </c>
      <c r="B94" s="15">
        <f>IF(N(A94)=0,"",EDATE(B93,ROUND(12/Rechner!D10,0)))</f>
        <v>47939</v>
      </c>
      <c r="C94" s="16">
        <f t="shared" si="9"/>
        <v>211099.88999999996</v>
      </c>
      <c r="D94" s="16">
        <f>IF(N(A94)=0,"",MIN(Rechner!D14,N(C94)+N(E94)))</f>
        <v>1122.6099999999999</v>
      </c>
      <c r="E94" s="16">
        <f>IF(N(A94)=0,"",ROUND(N(C94)*(Rechner!D8/Rechner!D10),2))</f>
        <v>615.71</v>
      </c>
      <c r="F94" s="16">
        <f t="shared" si="5"/>
        <v>506.89999999999986</v>
      </c>
      <c r="G94" s="16">
        <f>IF(N(A94)=0,"",MIN(IFERROR(Rechner!D12/Rechner!D10,0),MAX(N(C94)-N(F94),0)))</f>
        <v>0</v>
      </c>
      <c r="H94" s="16">
        <f t="shared" si="6"/>
        <v>1122.6099999999999</v>
      </c>
      <c r="I94" s="16">
        <f t="shared" si="7"/>
        <v>210592.98999999996</v>
      </c>
    </row>
    <row r="95" spans="1:9" ht="19.5" customHeight="1" x14ac:dyDescent="0.3">
      <c r="A95" s="14">
        <f t="shared" si="8"/>
        <v>89</v>
      </c>
      <c r="B95" s="15">
        <f>IF(N(A95)=0,"",EDATE(B94,ROUND(12/Rechner!D10,0)))</f>
        <v>47969</v>
      </c>
      <c r="C95" s="16">
        <f t="shared" si="9"/>
        <v>210592.98999999996</v>
      </c>
      <c r="D95" s="16">
        <f>IF(N(A95)=0,"",MIN(Rechner!D14,N(C95)+N(E95)))</f>
        <v>1122.6099999999999</v>
      </c>
      <c r="E95" s="16">
        <f>IF(N(A95)=0,"",ROUND(N(C95)*(Rechner!D8/Rechner!D10),2))</f>
        <v>614.23</v>
      </c>
      <c r="F95" s="16">
        <f t="shared" si="5"/>
        <v>508.37999999999988</v>
      </c>
      <c r="G95" s="16">
        <f>IF(N(A95)=0,"",MIN(IFERROR(Rechner!D12/Rechner!D10,0),MAX(N(C95)-N(F95),0)))</f>
        <v>0</v>
      </c>
      <c r="H95" s="16">
        <f t="shared" si="6"/>
        <v>1122.6099999999999</v>
      </c>
      <c r="I95" s="16">
        <f t="shared" si="7"/>
        <v>210084.60999999996</v>
      </c>
    </row>
    <row r="96" spans="1:9" ht="19.5" customHeight="1" x14ac:dyDescent="0.3">
      <c r="A96" s="14">
        <f t="shared" si="8"/>
        <v>90</v>
      </c>
      <c r="B96" s="15">
        <f>IF(N(A96)=0,"",EDATE(B95,ROUND(12/Rechner!D10,0)))</f>
        <v>48000</v>
      </c>
      <c r="C96" s="16">
        <f t="shared" si="9"/>
        <v>210084.60999999996</v>
      </c>
      <c r="D96" s="16">
        <f>IF(N(A96)=0,"",MIN(Rechner!D14,N(C96)+N(E96)))</f>
        <v>1122.6099999999999</v>
      </c>
      <c r="E96" s="16">
        <f>IF(N(A96)=0,"",ROUND(N(C96)*(Rechner!D8/Rechner!D10),2))</f>
        <v>612.75</v>
      </c>
      <c r="F96" s="16">
        <f t="shared" si="5"/>
        <v>509.8599999999999</v>
      </c>
      <c r="G96" s="16">
        <f>IF(N(A96)=0,"",MIN(IFERROR(Rechner!D12/Rechner!D10,0),MAX(N(C96)-N(F96),0)))</f>
        <v>0</v>
      </c>
      <c r="H96" s="16">
        <f t="shared" si="6"/>
        <v>1122.6099999999999</v>
      </c>
      <c r="I96" s="16">
        <f t="shared" si="7"/>
        <v>209574.74999999997</v>
      </c>
    </row>
    <row r="97" spans="1:9" ht="19.5" customHeight="1" x14ac:dyDescent="0.3">
      <c r="A97" s="14">
        <f t="shared" si="8"/>
        <v>91</v>
      </c>
      <c r="B97" s="15">
        <f>IF(N(A97)=0,"",EDATE(B96,ROUND(12/Rechner!D10,0)))</f>
        <v>48030</v>
      </c>
      <c r="C97" s="16">
        <f t="shared" si="9"/>
        <v>209574.74999999997</v>
      </c>
      <c r="D97" s="16">
        <f>IF(N(A97)=0,"",MIN(Rechner!D14,N(C97)+N(E97)))</f>
        <v>1122.6099999999999</v>
      </c>
      <c r="E97" s="16">
        <f>IF(N(A97)=0,"",ROUND(N(C97)*(Rechner!D8/Rechner!D10),2))</f>
        <v>611.26</v>
      </c>
      <c r="F97" s="16">
        <f t="shared" si="5"/>
        <v>511.34999999999991</v>
      </c>
      <c r="G97" s="16">
        <f>IF(N(A97)=0,"",MIN(IFERROR(Rechner!D12/Rechner!D10,0),MAX(N(C97)-N(F97),0)))</f>
        <v>0</v>
      </c>
      <c r="H97" s="16">
        <f t="shared" si="6"/>
        <v>1122.6099999999999</v>
      </c>
      <c r="I97" s="16">
        <f t="shared" si="7"/>
        <v>209063.39999999997</v>
      </c>
    </row>
    <row r="98" spans="1:9" ht="19.5" customHeight="1" x14ac:dyDescent="0.3">
      <c r="A98" s="14">
        <f t="shared" si="8"/>
        <v>92</v>
      </c>
      <c r="B98" s="15">
        <f>IF(N(A98)=0,"",EDATE(B97,ROUND(12/Rechner!D10,0)))</f>
        <v>48061</v>
      </c>
      <c r="C98" s="16">
        <f t="shared" si="9"/>
        <v>209063.39999999997</v>
      </c>
      <c r="D98" s="16">
        <f>IF(N(A98)=0,"",MIN(Rechner!D14,N(C98)+N(E98)))</f>
        <v>1122.6099999999999</v>
      </c>
      <c r="E98" s="16">
        <f>IF(N(A98)=0,"",ROUND(N(C98)*(Rechner!D8/Rechner!D10),2))</f>
        <v>609.77</v>
      </c>
      <c r="F98" s="16">
        <f t="shared" si="5"/>
        <v>512.83999999999992</v>
      </c>
      <c r="G98" s="16">
        <f>IF(N(A98)=0,"",MIN(IFERROR(Rechner!D12/Rechner!D10,0),MAX(N(C98)-N(F98),0)))</f>
        <v>0</v>
      </c>
      <c r="H98" s="16">
        <f t="shared" si="6"/>
        <v>1122.6099999999999</v>
      </c>
      <c r="I98" s="16">
        <f t="shared" si="7"/>
        <v>208550.55999999997</v>
      </c>
    </row>
    <row r="99" spans="1:9" ht="19.5" customHeight="1" x14ac:dyDescent="0.3">
      <c r="A99" s="14">
        <f t="shared" si="8"/>
        <v>93</v>
      </c>
      <c r="B99" s="15">
        <f>IF(N(A99)=0,"",EDATE(B98,ROUND(12/Rechner!D10,0)))</f>
        <v>48092</v>
      </c>
      <c r="C99" s="16">
        <f t="shared" si="9"/>
        <v>208550.55999999997</v>
      </c>
      <c r="D99" s="16">
        <f>IF(N(A99)=0,"",MIN(Rechner!D14,N(C99)+N(E99)))</f>
        <v>1122.6099999999999</v>
      </c>
      <c r="E99" s="16">
        <f>IF(N(A99)=0,"",ROUND(N(C99)*(Rechner!D8/Rechner!D10),2))</f>
        <v>608.27</v>
      </c>
      <c r="F99" s="16">
        <f t="shared" si="5"/>
        <v>514.33999999999992</v>
      </c>
      <c r="G99" s="16">
        <f>IF(N(A99)=0,"",MIN(IFERROR(Rechner!D12/Rechner!D10,0),MAX(N(C99)-N(F99),0)))</f>
        <v>0</v>
      </c>
      <c r="H99" s="16">
        <f t="shared" si="6"/>
        <v>1122.6099999999999</v>
      </c>
      <c r="I99" s="16">
        <f t="shared" si="7"/>
        <v>208036.21999999997</v>
      </c>
    </row>
    <row r="100" spans="1:9" ht="19.5" customHeight="1" x14ac:dyDescent="0.3">
      <c r="A100" s="14">
        <f t="shared" si="8"/>
        <v>94</v>
      </c>
      <c r="B100" s="15">
        <f>IF(N(A100)=0,"",EDATE(B99,ROUND(12/Rechner!D10,0)))</f>
        <v>48122</v>
      </c>
      <c r="C100" s="16">
        <f t="shared" si="9"/>
        <v>208036.21999999997</v>
      </c>
      <c r="D100" s="16">
        <f>IF(N(A100)=0,"",MIN(Rechner!D14,N(C100)+N(E100)))</f>
        <v>1122.6099999999999</v>
      </c>
      <c r="E100" s="16">
        <f>IF(N(A100)=0,"",ROUND(N(C100)*(Rechner!D8/Rechner!D10),2))</f>
        <v>606.77</v>
      </c>
      <c r="F100" s="16">
        <f t="shared" si="5"/>
        <v>515.83999999999992</v>
      </c>
      <c r="G100" s="16">
        <f>IF(N(A100)=0,"",MIN(IFERROR(Rechner!D12/Rechner!D10,0),MAX(N(C100)-N(F100),0)))</f>
        <v>0</v>
      </c>
      <c r="H100" s="16">
        <f t="shared" si="6"/>
        <v>1122.6099999999999</v>
      </c>
      <c r="I100" s="16">
        <f t="shared" si="7"/>
        <v>207520.37999999998</v>
      </c>
    </row>
    <row r="101" spans="1:9" ht="19.5" customHeight="1" x14ac:dyDescent="0.3">
      <c r="A101" s="14">
        <f t="shared" si="8"/>
        <v>95</v>
      </c>
      <c r="B101" s="15">
        <f>IF(N(A101)=0,"",EDATE(B100,ROUND(12/Rechner!D10,0)))</f>
        <v>48153</v>
      </c>
      <c r="C101" s="16">
        <f t="shared" si="9"/>
        <v>207520.37999999998</v>
      </c>
      <c r="D101" s="16">
        <f>IF(N(A101)=0,"",MIN(Rechner!D14,N(C101)+N(E101)))</f>
        <v>1122.6099999999999</v>
      </c>
      <c r="E101" s="16">
        <f>IF(N(A101)=0,"",ROUND(N(C101)*(Rechner!D8/Rechner!D10),2))</f>
        <v>605.27</v>
      </c>
      <c r="F101" s="16">
        <f t="shared" si="5"/>
        <v>517.33999999999992</v>
      </c>
      <c r="G101" s="16">
        <f>IF(N(A101)=0,"",MIN(IFERROR(Rechner!D12/Rechner!D10,0),MAX(N(C101)-N(F101),0)))</f>
        <v>0</v>
      </c>
      <c r="H101" s="16">
        <f t="shared" si="6"/>
        <v>1122.6099999999999</v>
      </c>
      <c r="I101" s="16">
        <f t="shared" si="7"/>
        <v>207003.03999999998</v>
      </c>
    </row>
    <row r="102" spans="1:9" ht="19.5" customHeight="1" x14ac:dyDescent="0.3">
      <c r="A102" s="14">
        <f t="shared" si="8"/>
        <v>96</v>
      </c>
      <c r="B102" s="15">
        <f>IF(N(A102)=0,"",EDATE(B101,ROUND(12/Rechner!D10,0)))</f>
        <v>48183</v>
      </c>
      <c r="C102" s="16">
        <f t="shared" si="9"/>
        <v>207003.03999999998</v>
      </c>
      <c r="D102" s="16">
        <f>IF(N(A102)=0,"",MIN(Rechner!D14,N(C102)+N(E102)))</f>
        <v>1122.6099999999999</v>
      </c>
      <c r="E102" s="16">
        <f>IF(N(A102)=0,"",ROUND(N(C102)*(Rechner!D8/Rechner!D10),2))</f>
        <v>603.76</v>
      </c>
      <c r="F102" s="16">
        <f t="shared" si="5"/>
        <v>518.84999999999991</v>
      </c>
      <c r="G102" s="16">
        <f>IF(N(A102)=0,"",MIN(IFERROR(Rechner!D12/Rechner!D10,0),MAX(N(C102)-N(F102),0)))</f>
        <v>0</v>
      </c>
      <c r="H102" s="16">
        <f t="shared" si="6"/>
        <v>1122.6099999999999</v>
      </c>
      <c r="I102" s="16">
        <f t="shared" si="7"/>
        <v>206484.18999999997</v>
      </c>
    </row>
    <row r="103" spans="1:9" ht="19.5" customHeight="1" x14ac:dyDescent="0.3">
      <c r="A103" s="14">
        <f t="shared" si="8"/>
        <v>97</v>
      </c>
      <c r="B103" s="15">
        <f>IF(N(A103)=0,"",EDATE(B102,ROUND(12/Rechner!D10,0)))</f>
        <v>48214</v>
      </c>
      <c r="C103" s="16">
        <f t="shared" si="9"/>
        <v>206484.18999999997</v>
      </c>
      <c r="D103" s="16">
        <f>IF(N(A103)=0,"",MIN(Rechner!D14,N(C103)+N(E103)))</f>
        <v>1122.6099999999999</v>
      </c>
      <c r="E103" s="16">
        <f>IF(N(A103)=0,"",ROUND(N(C103)*(Rechner!D8/Rechner!D10),2))</f>
        <v>602.25</v>
      </c>
      <c r="F103" s="16">
        <f t="shared" si="5"/>
        <v>520.3599999999999</v>
      </c>
      <c r="G103" s="16">
        <f>IF(N(A103)=0,"",MIN(IFERROR(Rechner!D12/Rechner!D10,0),MAX(N(C103)-N(F103),0)))</f>
        <v>0</v>
      </c>
      <c r="H103" s="16">
        <f t="shared" si="6"/>
        <v>1122.6099999999999</v>
      </c>
      <c r="I103" s="16">
        <f t="shared" si="7"/>
        <v>205963.83</v>
      </c>
    </row>
    <row r="104" spans="1:9" ht="19.5" customHeight="1" x14ac:dyDescent="0.3">
      <c r="A104" s="14">
        <f t="shared" si="8"/>
        <v>98</v>
      </c>
      <c r="B104" s="15">
        <f>IF(N(A104)=0,"",EDATE(B103,ROUND(12/Rechner!D10,0)))</f>
        <v>48245</v>
      </c>
      <c r="C104" s="16">
        <f t="shared" si="9"/>
        <v>205963.83</v>
      </c>
      <c r="D104" s="16">
        <f>IF(N(A104)=0,"",MIN(Rechner!D14,N(C104)+N(E104)))</f>
        <v>1122.6099999999999</v>
      </c>
      <c r="E104" s="16">
        <f>IF(N(A104)=0,"",ROUND(N(C104)*(Rechner!D8/Rechner!D10),2))</f>
        <v>600.73</v>
      </c>
      <c r="F104" s="16">
        <f t="shared" si="5"/>
        <v>521.87999999999988</v>
      </c>
      <c r="G104" s="16">
        <f>IF(N(A104)=0,"",MIN(IFERROR(Rechner!D12/Rechner!D10,0),MAX(N(C104)-N(F104),0)))</f>
        <v>0</v>
      </c>
      <c r="H104" s="16">
        <f t="shared" si="6"/>
        <v>1122.6099999999999</v>
      </c>
      <c r="I104" s="16">
        <f t="shared" si="7"/>
        <v>205441.94999999998</v>
      </c>
    </row>
    <row r="105" spans="1:9" ht="19.5" customHeight="1" x14ac:dyDescent="0.3">
      <c r="A105" s="14">
        <f t="shared" si="8"/>
        <v>99</v>
      </c>
      <c r="B105" s="15">
        <f>IF(N(A105)=0,"",EDATE(B104,ROUND(12/Rechner!D10,0)))</f>
        <v>48274</v>
      </c>
      <c r="C105" s="16">
        <f t="shared" si="9"/>
        <v>205441.94999999998</v>
      </c>
      <c r="D105" s="16">
        <f>IF(N(A105)=0,"",MIN(Rechner!D14,N(C105)+N(E105)))</f>
        <v>1122.6099999999999</v>
      </c>
      <c r="E105" s="16">
        <f>IF(N(A105)=0,"",ROUND(N(C105)*(Rechner!D8/Rechner!D10),2))</f>
        <v>599.21</v>
      </c>
      <c r="F105" s="16">
        <f t="shared" si="5"/>
        <v>523.39999999999986</v>
      </c>
      <c r="G105" s="16">
        <f>IF(N(A105)=0,"",MIN(IFERROR(Rechner!D12/Rechner!D10,0),MAX(N(C105)-N(F105),0)))</f>
        <v>0</v>
      </c>
      <c r="H105" s="16">
        <f t="shared" si="6"/>
        <v>1122.6099999999999</v>
      </c>
      <c r="I105" s="16">
        <f t="shared" si="7"/>
        <v>204918.55</v>
      </c>
    </row>
    <row r="106" spans="1:9" ht="19.5" customHeight="1" x14ac:dyDescent="0.3">
      <c r="A106" s="14">
        <f t="shared" si="8"/>
        <v>100</v>
      </c>
      <c r="B106" s="15">
        <f>IF(N(A106)=0,"",EDATE(B105,ROUND(12/Rechner!D10,0)))</f>
        <v>48305</v>
      </c>
      <c r="C106" s="16">
        <f t="shared" si="9"/>
        <v>204918.55</v>
      </c>
      <c r="D106" s="16">
        <f>IF(N(A106)=0,"",MIN(Rechner!D14,N(C106)+N(E106)))</f>
        <v>1122.6099999999999</v>
      </c>
      <c r="E106" s="16">
        <f>IF(N(A106)=0,"",ROUND(N(C106)*(Rechner!D8/Rechner!D10),2))</f>
        <v>597.67999999999995</v>
      </c>
      <c r="F106" s="16">
        <f t="shared" si="5"/>
        <v>524.92999999999995</v>
      </c>
      <c r="G106" s="16">
        <f>IF(N(A106)=0,"",MIN(IFERROR(Rechner!D12/Rechner!D10,0),MAX(N(C106)-N(F106),0)))</f>
        <v>0</v>
      </c>
      <c r="H106" s="16">
        <f t="shared" si="6"/>
        <v>1122.6099999999999</v>
      </c>
      <c r="I106" s="16">
        <f t="shared" si="7"/>
        <v>204393.62</v>
      </c>
    </row>
    <row r="107" spans="1:9" ht="19.5" customHeight="1" x14ac:dyDescent="0.3">
      <c r="A107" s="14">
        <f t="shared" si="8"/>
        <v>101</v>
      </c>
      <c r="B107" s="15">
        <f>IF(N(A107)=0,"",EDATE(B106,ROUND(12/Rechner!D10,0)))</f>
        <v>48335</v>
      </c>
      <c r="C107" s="16">
        <f t="shared" si="9"/>
        <v>204393.62</v>
      </c>
      <c r="D107" s="16">
        <f>IF(N(A107)=0,"",MIN(Rechner!D14,N(C107)+N(E107)))</f>
        <v>1122.6099999999999</v>
      </c>
      <c r="E107" s="16">
        <f>IF(N(A107)=0,"",ROUND(N(C107)*(Rechner!D8/Rechner!D10),2))</f>
        <v>596.15</v>
      </c>
      <c r="F107" s="16">
        <f t="shared" si="5"/>
        <v>526.45999999999992</v>
      </c>
      <c r="G107" s="16">
        <f>IF(N(A107)=0,"",MIN(IFERROR(Rechner!D12/Rechner!D10,0),MAX(N(C107)-N(F107),0)))</f>
        <v>0</v>
      </c>
      <c r="H107" s="16">
        <f t="shared" si="6"/>
        <v>1122.6099999999999</v>
      </c>
      <c r="I107" s="16">
        <f t="shared" si="7"/>
        <v>203867.16</v>
      </c>
    </row>
    <row r="108" spans="1:9" ht="19.5" customHeight="1" x14ac:dyDescent="0.3">
      <c r="A108" s="14">
        <f t="shared" si="8"/>
        <v>102</v>
      </c>
      <c r="B108" s="15">
        <f>IF(N(A108)=0,"",EDATE(B107,ROUND(12/Rechner!D10,0)))</f>
        <v>48366</v>
      </c>
      <c r="C108" s="16">
        <f t="shared" si="9"/>
        <v>203867.16</v>
      </c>
      <c r="D108" s="16">
        <f>IF(N(A108)=0,"",MIN(Rechner!D14,N(C108)+N(E108)))</f>
        <v>1122.6099999999999</v>
      </c>
      <c r="E108" s="16">
        <f>IF(N(A108)=0,"",ROUND(N(C108)*(Rechner!D8/Rechner!D10),2))</f>
        <v>594.61</v>
      </c>
      <c r="F108" s="16">
        <f t="shared" si="5"/>
        <v>527.99999999999989</v>
      </c>
      <c r="G108" s="16">
        <f>IF(N(A108)=0,"",MIN(IFERROR(Rechner!D12/Rechner!D10,0),MAX(N(C108)-N(F108),0)))</f>
        <v>0</v>
      </c>
      <c r="H108" s="16">
        <f t="shared" si="6"/>
        <v>1122.6099999999999</v>
      </c>
      <c r="I108" s="16">
        <f t="shared" si="7"/>
        <v>203339.16</v>
      </c>
    </row>
    <row r="109" spans="1:9" ht="19.5" customHeight="1" x14ac:dyDescent="0.3">
      <c r="A109" s="14">
        <f t="shared" si="8"/>
        <v>103</v>
      </c>
      <c r="B109" s="15">
        <f>IF(N(A109)=0,"",EDATE(B108,ROUND(12/Rechner!D10,0)))</f>
        <v>48396</v>
      </c>
      <c r="C109" s="16">
        <f t="shared" si="9"/>
        <v>203339.16</v>
      </c>
      <c r="D109" s="16">
        <f>IF(N(A109)=0,"",MIN(Rechner!D14,N(C109)+N(E109)))</f>
        <v>1122.6099999999999</v>
      </c>
      <c r="E109" s="16">
        <f>IF(N(A109)=0,"",ROUND(N(C109)*(Rechner!D8/Rechner!D10),2))</f>
        <v>593.07000000000005</v>
      </c>
      <c r="F109" s="16">
        <f t="shared" si="5"/>
        <v>529.53999999999985</v>
      </c>
      <c r="G109" s="16">
        <f>IF(N(A109)=0,"",MIN(IFERROR(Rechner!D12/Rechner!D10,0),MAX(N(C109)-N(F109),0)))</f>
        <v>0</v>
      </c>
      <c r="H109" s="16">
        <f t="shared" si="6"/>
        <v>1122.6099999999999</v>
      </c>
      <c r="I109" s="16">
        <f t="shared" si="7"/>
        <v>202809.62</v>
      </c>
    </row>
    <row r="110" spans="1:9" ht="19.5" customHeight="1" x14ac:dyDescent="0.3">
      <c r="A110" s="14">
        <f t="shared" si="8"/>
        <v>104</v>
      </c>
      <c r="B110" s="15">
        <f>IF(N(A110)=0,"",EDATE(B109,ROUND(12/Rechner!D10,0)))</f>
        <v>48427</v>
      </c>
      <c r="C110" s="16">
        <f t="shared" si="9"/>
        <v>202809.62</v>
      </c>
      <c r="D110" s="16">
        <f>IF(N(A110)=0,"",MIN(Rechner!D14,N(C110)+N(E110)))</f>
        <v>1122.6099999999999</v>
      </c>
      <c r="E110" s="16">
        <f>IF(N(A110)=0,"",ROUND(N(C110)*(Rechner!D8/Rechner!D10),2))</f>
        <v>591.53</v>
      </c>
      <c r="F110" s="16">
        <f t="shared" si="5"/>
        <v>531.07999999999993</v>
      </c>
      <c r="G110" s="16">
        <f>IF(N(A110)=0,"",MIN(IFERROR(Rechner!D12/Rechner!D10,0),MAX(N(C110)-N(F110),0)))</f>
        <v>0</v>
      </c>
      <c r="H110" s="16">
        <f t="shared" si="6"/>
        <v>1122.6099999999999</v>
      </c>
      <c r="I110" s="16">
        <f t="shared" si="7"/>
        <v>202278.54</v>
      </c>
    </row>
    <row r="111" spans="1:9" ht="19.5" customHeight="1" x14ac:dyDescent="0.3">
      <c r="A111" s="14">
        <f t="shared" si="8"/>
        <v>105</v>
      </c>
      <c r="B111" s="15">
        <f>IF(N(A111)=0,"",EDATE(B110,ROUND(12/Rechner!D10,0)))</f>
        <v>48458</v>
      </c>
      <c r="C111" s="16">
        <f t="shared" si="9"/>
        <v>202278.54</v>
      </c>
      <c r="D111" s="16">
        <f>IF(N(A111)=0,"",MIN(Rechner!D14,N(C111)+N(E111)))</f>
        <v>1122.6099999999999</v>
      </c>
      <c r="E111" s="16">
        <f>IF(N(A111)=0,"",ROUND(N(C111)*(Rechner!D8/Rechner!D10),2))</f>
        <v>589.98</v>
      </c>
      <c r="F111" s="16">
        <f t="shared" si="5"/>
        <v>532.62999999999988</v>
      </c>
      <c r="G111" s="16">
        <f>IF(N(A111)=0,"",MIN(IFERROR(Rechner!D12/Rechner!D10,0),MAX(N(C111)-N(F111),0)))</f>
        <v>0</v>
      </c>
      <c r="H111" s="16">
        <f t="shared" si="6"/>
        <v>1122.6099999999999</v>
      </c>
      <c r="I111" s="16">
        <f t="shared" si="7"/>
        <v>201745.91</v>
      </c>
    </row>
    <row r="112" spans="1:9" ht="19.5" customHeight="1" x14ac:dyDescent="0.3">
      <c r="A112" s="14">
        <f t="shared" si="8"/>
        <v>106</v>
      </c>
      <c r="B112" s="15">
        <f>IF(N(A112)=0,"",EDATE(B111,ROUND(12/Rechner!D10,0)))</f>
        <v>48488</v>
      </c>
      <c r="C112" s="16">
        <f t="shared" si="9"/>
        <v>201745.91</v>
      </c>
      <c r="D112" s="16">
        <f>IF(N(A112)=0,"",MIN(Rechner!D14,N(C112)+N(E112)))</f>
        <v>1122.6099999999999</v>
      </c>
      <c r="E112" s="16">
        <f>IF(N(A112)=0,"",ROUND(N(C112)*(Rechner!D8/Rechner!D10),2))</f>
        <v>588.42999999999995</v>
      </c>
      <c r="F112" s="16">
        <f t="shared" si="5"/>
        <v>534.17999999999995</v>
      </c>
      <c r="G112" s="16">
        <f>IF(N(A112)=0,"",MIN(IFERROR(Rechner!D12/Rechner!D10,0),MAX(N(C112)-N(F112),0)))</f>
        <v>0</v>
      </c>
      <c r="H112" s="16">
        <f t="shared" si="6"/>
        <v>1122.6099999999999</v>
      </c>
      <c r="I112" s="16">
        <f t="shared" si="7"/>
        <v>201211.73</v>
      </c>
    </row>
    <row r="113" spans="1:9" ht="19.5" customHeight="1" x14ac:dyDescent="0.3">
      <c r="A113" s="14">
        <f t="shared" si="8"/>
        <v>107</v>
      </c>
      <c r="B113" s="15">
        <f>IF(N(A113)=0,"",EDATE(B112,ROUND(12/Rechner!D10,0)))</f>
        <v>48519</v>
      </c>
      <c r="C113" s="16">
        <f t="shared" si="9"/>
        <v>201211.73</v>
      </c>
      <c r="D113" s="16">
        <f>IF(N(A113)=0,"",MIN(Rechner!D14,N(C113)+N(E113)))</f>
        <v>1122.6099999999999</v>
      </c>
      <c r="E113" s="16">
        <f>IF(N(A113)=0,"",ROUND(N(C113)*(Rechner!D8/Rechner!D10),2))</f>
        <v>586.87</v>
      </c>
      <c r="F113" s="16">
        <f t="shared" si="5"/>
        <v>535.7399999999999</v>
      </c>
      <c r="G113" s="16">
        <f>IF(N(A113)=0,"",MIN(IFERROR(Rechner!D12/Rechner!D10,0),MAX(N(C113)-N(F113),0)))</f>
        <v>0</v>
      </c>
      <c r="H113" s="16">
        <f t="shared" si="6"/>
        <v>1122.6099999999999</v>
      </c>
      <c r="I113" s="16">
        <f t="shared" si="7"/>
        <v>200675.99000000002</v>
      </c>
    </row>
    <row r="114" spans="1:9" ht="19.5" customHeight="1" x14ac:dyDescent="0.3">
      <c r="A114" s="14">
        <f t="shared" si="8"/>
        <v>108</v>
      </c>
      <c r="B114" s="15">
        <f>IF(N(A114)=0,"",EDATE(B113,ROUND(12/Rechner!D10,0)))</f>
        <v>48549</v>
      </c>
      <c r="C114" s="16">
        <f t="shared" si="9"/>
        <v>200675.99000000002</v>
      </c>
      <c r="D114" s="16">
        <f>IF(N(A114)=0,"",MIN(Rechner!D14,N(C114)+N(E114)))</f>
        <v>1122.6099999999999</v>
      </c>
      <c r="E114" s="16">
        <f>IF(N(A114)=0,"",ROUND(N(C114)*(Rechner!D8/Rechner!D10),2))</f>
        <v>585.29999999999995</v>
      </c>
      <c r="F114" s="16">
        <f t="shared" si="5"/>
        <v>537.30999999999995</v>
      </c>
      <c r="G114" s="16">
        <f>IF(N(A114)=0,"",MIN(IFERROR(Rechner!D12/Rechner!D10,0),MAX(N(C114)-N(F114),0)))</f>
        <v>0</v>
      </c>
      <c r="H114" s="16">
        <f t="shared" si="6"/>
        <v>1122.6099999999999</v>
      </c>
      <c r="I114" s="16">
        <f t="shared" si="7"/>
        <v>200138.68000000002</v>
      </c>
    </row>
    <row r="115" spans="1:9" ht="19.5" customHeight="1" x14ac:dyDescent="0.3">
      <c r="A115" s="14">
        <f t="shared" si="8"/>
        <v>109</v>
      </c>
      <c r="B115" s="15">
        <f>IF(N(A115)=0,"",EDATE(B114,ROUND(12/Rechner!D10,0)))</f>
        <v>48580</v>
      </c>
      <c r="C115" s="16">
        <f t="shared" si="9"/>
        <v>200138.68000000002</v>
      </c>
      <c r="D115" s="16">
        <f>IF(N(A115)=0,"",MIN(Rechner!D14,N(C115)+N(E115)))</f>
        <v>1122.6099999999999</v>
      </c>
      <c r="E115" s="16">
        <f>IF(N(A115)=0,"",ROUND(N(C115)*(Rechner!D8/Rechner!D10),2))</f>
        <v>583.74</v>
      </c>
      <c r="F115" s="16">
        <f t="shared" si="5"/>
        <v>538.86999999999989</v>
      </c>
      <c r="G115" s="16">
        <f>IF(N(A115)=0,"",MIN(IFERROR(Rechner!D12/Rechner!D10,0),MAX(N(C115)-N(F115),0)))</f>
        <v>0</v>
      </c>
      <c r="H115" s="16">
        <f t="shared" si="6"/>
        <v>1122.6099999999999</v>
      </c>
      <c r="I115" s="16">
        <f t="shared" si="7"/>
        <v>199599.81000000003</v>
      </c>
    </row>
    <row r="116" spans="1:9" ht="19.5" customHeight="1" x14ac:dyDescent="0.3">
      <c r="A116" s="14">
        <f t="shared" si="8"/>
        <v>110</v>
      </c>
      <c r="B116" s="15">
        <f>IF(N(A116)=0,"",EDATE(B115,ROUND(12/Rechner!D10,0)))</f>
        <v>48611</v>
      </c>
      <c r="C116" s="16">
        <f t="shared" si="9"/>
        <v>199599.81000000003</v>
      </c>
      <c r="D116" s="16">
        <f>IF(N(A116)=0,"",MIN(Rechner!D14,N(C116)+N(E116)))</f>
        <v>1122.6099999999999</v>
      </c>
      <c r="E116" s="16">
        <f>IF(N(A116)=0,"",ROUND(N(C116)*(Rechner!D8/Rechner!D10),2))</f>
        <v>582.16999999999996</v>
      </c>
      <c r="F116" s="16">
        <f t="shared" si="5"/>
        <v>540.43999999999994</v>
      </c>
      <c r="G116" s="16">
        <f>IF(N(A116)=0,"",MIN(IFERROR(Rechner!D12/Rechner!D10,0),MAX(N(C116)-N(F116),0)))</f>
        <v>0</v>
      </c>
      <c r="H116" s="16">
        <f t="shared" si="6"/>
        <v>1122.6099999999999</v>
      </c>
      <c r="I116" s="16">
        <f t="shared" si="7"/>
        <v>199059.37000000002</v>
      </c>
    </row>
    <row r="117" spans="1:9" ht="19.5" customHeight="1" x14ac:dyDescent="0.3">
      <c r="A117" s="14">
        <f t="shared" si="8"/>
        <v>111</v>
      </c>
      <c r="B117" s="15">
        <f>IF(N(A117)=0,"",EDATE(B116,ROUND(12/Rechner!D10,0)))</f>
        <v>48639</v>
      </c>
      <c r="C117" s="16">
        <f t="shared" si="9"/>
        <v>199059.37000000002</v>
      </c>
      <c r="D117" s="16">
        <f>IF(N(A117)=0,"",MIN(Rechner!D14,N(C117)+N(E117)))</f>
        <v>1122.6099999999999</v>
      </c>
      <c r="E117" s="16">
        <f>IF(N(A117)=0,"",ROUND(N(C117)*(Rechner!D8/Rechner!D10),2))</f>
        <v>580.59</v>
      </c>
      <c r="F117" s="16">
        <f t="shared" si="5"/>
        <v>542.01999999999987</v>
      </c>
      <c r="G117" s="16">
        <f>IF(N(A117)=0,"",MIN(IFERROR(Rechner!D12/Rechner!D10,0),MAX(N(C117)-N(F117),0)))</f>
        <v>0</v>
      </c>
      <c r="H117" s="16">
        <f t="shared" si="6"/>
        <v>1122.6099999999999</v>
      </c>
      <c r="I117" s="16">
        <f t="shared" si="7"/>
        <v>198517.35000000003</v>
      </c>
    </row>
    <row r="118" spans="1:9" ht="19.5" customHeight="1" x14ac:dyDescent="0.3">
      <c r="A118" s="14">
        <f t="shared" si="8"/>
        <v>112</v>
      </c>
      <c r="B118" s="15">
        <f>IF(N(A118)=0,"",EDATE(B117,ROUND(12/Rechner!D10,0)))</f>
        <v>48670</v>
      </c>
      <c r="C118" s="16">
        <f t="shared" si="9"/>
        <v>198517.35000000003</v>
      </c>
      <c r="D118" s="16">
        <f>IF(N(A118)=0,"",MIN(Rechner!D14,N(C118)+N(E118)))</f>
        <v>1122.6099999999999</v>
      </c>
      <c r="E118" s="16">
        <f>IF(N(A118)=0,"",ROUND(N(C118)*(Rechner!D8/Rechner!D10),2))</f>
        <v>579.01</v>
      </c>
      <c r="F118" s="16">
        <f t="shared" si="5"/>
        <v>543.59999999999991</v>
      </c>
      <c r="G118" s="16">
        <f>IF(N(A118)=0,"",MIN(IFERROR(Rechner!D12/Rechner!D10,0),MAX(N(C118)-N(F118),0)))</f>
        <v>0</v>
      </c>
      <c r="H118" s="16">
        <f t="shared" si="6"/>
        <v>1122.6099999999999</v>
      </c>
      <c r="I118" s="16">
        <f t="shared" si="7"/>
        <v>197973.75000000003</v>
      </c>
    </row>
    <row r="119" spans="1:9" ht="19.5" customHeight="1" x14ac:dyDescent="0.3">
      <c r="A119" s="14">
        <f t="shared" si="8"/>
        <v>113</v>
      </c>
      <c r="B119" s="15">
        <f>IF(N(A119)=0,"",EDATE(B118,ROUND(12/Rechner!D10,0)))</f>
        <v>48700</v>
      </c>
      <c r="C119" s="16">
        <f t="shared" si="9"/>
        <v>197973.75000000003</v>
      </c>
      <c r="D119" s="16">
        <f>IF(N(A119)=0,"",MIN(Rechner!D14,N(C119)+N(E119)))</f>
        <v>1122.6099999999999</v>
      </c>
      <c r="E119" s="16">
        <f>IF(N(A119)=0,"",ROUND(N(C119)*(Rechner!D8/Rechner!D10),2))</f>
        <v>577.41999999999996</v>
      </c>
      <c r="F119" s="16">
        <f t="shared" si="5"/>
        <v>545.18999999999994</v>
      </c>
      <c r="G119" s="16">
        <f>IF(N(A119)=0,"",MIN(IFERROR(Rechner!D12/Rechner!D10,0),MAX(N(C119)-N(F119),0)))</f>
        <v>0</v>
      </c>
      <c r="H119" s="16">
        <f t="shared" si="6"/>
        <v>1122.6099999999999</v>
      </c>
      <c r="I119" s="16">
        <f t="shared" si="7"/>
        <v>197428.56000000003</v>
      </c>
    </row>
    <row r="120" spans="1:9" ht="19.5" customHeight="1" x14ac:dyDescent="0.3">
      <c r="A120" s="14">
        <f t="shared" si="8"/>
        <v>114</v>
      </c>
      <c r="B120" s="15">
        <f>IF(N(A120)=0,"",EDATE(B119,ROUND(12/Rechner!D10,0)))</f>
        <v>48731</v>
      </c>
      <c r="C120" s="16">
        <f t="shared" si="9"/>
        <v>197428.56000000003</v>
      </c>
      <c r="D120" s="16">
        <f>IF(N(A120)=0,"",MIN(Rechner!D14,N(C120)+N(E120)))</f>
        <v>1122.6099999999999</v>
      </c>
      <c r="E120" s="16">
        <f>IF(N(A120)=0,"",ROUND(N(C120)*(Rechner!D8/Rechner!D10),2))</f>
        <v>575.83000000000004</v>
      </c>
      <c r="F120" s="16">
        <f t="shared" si="5"/>
        <v>546.77999999999986</v>
      </c>
      <c r="G120" s="16">
        <f>IF(N(A120)=0,"",MIN(IFERROR(Rechner!D12/Rechner!D10,0),MAX(N(C120)-N(F120),0)))</f>
        <v>0</v>
      </c>
      <c r="H120" s="16">
        <f t="shared" si="6"/>
        <v>1122.6099999999999</v>
      </c>
      <c r="I120" s="16">
        <f t="shared" si="7"/>
        <v>196881.78000000003</v>
      </c>
    </row>
    <row r="121" spans="1:9" ht="19.5" customHeight="1" x14ac:dyDescent="0.3">
      <c r="A121" s="14">
        <f t="shared" si="8"/>
        <v>115</v>
      </c>
      <c r="B121" s="15">
        <f>IF(N(A121)=0,"",EDATE(B120,ROUND(12/Rechner!D10,0)))</f>
        <v>48761</v>
      </c>
      <c r="C121" s="16">
        <f t="shared" si="9"/>
        <v>196881.78000000003</v>
      </c>
      <c r="D121" s="16">
        <f>IF(N(A121)=0,"",MIN(Rechner!D14,N(C121)+N(E121)))</f>
        <v>1122.6099999999999</v>
      </c>
      <c r="E121" s="16">
        <f>IF(N(A121)=0,"",ROUND(N(C121)*(Rechner!D8/Rechner!D10),2))</f>
        <v>574.24</v>
      </c>
      <c r="F121" s="16">
        <f t="shared" si="5"/>
        <v>548.36999999999989</v>
      </c>
      <c r="G121" s="16">
        <f>IF(N(A121)=0,"",MIN(IFERROR(Rechner!D12/Rechner!D10,0),MAX(N(C121)-N(F121),0)))</f>
        <v>0</v>
      </c>
      <c r="H121" s="16">
        <f t="shared" si="6"/>
        <v>1122.6099999999999</v>
      </c>
      <c r="I121" s="16">
        <f t="shared" si="7"/>
        <v>196333.41000000003</v>
      </c>
    </row>
    <row r="122" spans="1:9" ht="19.5" customHeight="1" x14ac:dyDescent="0.3">
      <c r="A122" s="14">
        <f t="shared" si="8"/>
        <v>116</v>
      </c>
      <c r="B122" s="15">
        <f>IF(N(A122)=0,"",EDATE(B121,ROUND(12/Rechner!D10,0)))</f>
        <v>48792</v>
      </c>
      <c r="C122" s="16">
        <f t="shared" si="9"/>
        <v>196333.41000000003</v>
      </c>
      <c r="D122" s="16">
        <f>IF(N(A122)=0,"",MIN(Rechner!D14,N(C122)+N(E122)))</f>
        <v>1122.6099999999999</v>
      </c>
      <c r="E122" s="16">
        <f>IF(N(A122)=0,"",ROUND(N(C122)*(Rechner!D8/Rechner!D10),2))</f>
        <v>572.64</v>
      </c>
      <c r="F122" s="16">
        <f t="shared" si="5"/>
        <v>549.96999999999991</v>
      </c>
      <c r="G122" s="16">
        <f>IF(N(A122)=0,"",MIN(IFERROR(Rechner!D12/Rechner!D10,0),MAX(N(C122)-N(F122),0)))</f>
        <v>0</v>
      </c>
      <c r="H122" s="16">
        <f t="shared" si="6"/>
        <v>1122.6099999999999</v>
      </c>
      <c r="I122" s="16">
        <f t="shared" si="7"/>
        <v>195783.44000000003</v>
      </c>
    </row>
    <row r="123" spans="1:9" ht="19.5" customHeight="1" x14ac:dyDescent="0.3">
      <c r="A123" s="14">
        <f t="shared" si="8"/>
        <v>117</v>
      </c>
      <c r="B123" s="15">
        <f>IF(N(A123)=0,"",EDATE(B122,ROUND(12/Rechner!D10,0)))</f>
        <v>48823</v>
      </c>
      <c r="C123" s="16">
        <f t="shared" si="9"/>
        <v>195783.44000000003</v>
      </c>
      <c r="D123" s="16">
        <f>IF(N(A123)=0,"",MIN(Rechner!D14,N(C123)+N(E123)))</f>
        <v>1122.6099999999999</v>
      </c>
      <c r="E123" s="16">
        <f>IF(N(A123)=0,"",ROUND(N(C123)*(Rechner!D8/Rechner!D10),2))</f>
        <v>571.04</v>
      </c>
      <c r="F123" s="16">
        <f t="shared" si="5"/>
        <v>551.56999999999994</v>
      </c>
      <c r="G123" s="16">
        <f>IF(N(A123)=0,"",MIN(IFERROR(Rechner!D12/Rechner!D10,0),MAX(N(C123)-N(F123),0)))</f>
        <v>0</v>
      </c>
      <c r="H123" s="16">
        <f t="shared" si="6"/>
        <v>1122.6099999999999</v>
      </c>
      <c r="I123" s="16">
        <f t="shared" si="7"/>
        <v>195231.87000000002</v>
      </c>
    </row>
    <row r="124" spans="1:9" ht="19.5" customHeight="1" x14ac:dyDescent="0.3">
      <c r="A124" s="14">
        <f t="shared" si="8"/>
        <v>118</v>
      </c>
      <c r="B124" s="15">
        <f>IF(N(A124)=0,"",EDATE(B123,ROUND(12/Rechner!D10,0)))</f>
        <v>48853</v>
      </c>
      <c r="C124" s="16">
        <f t="shared" si="9"/>
        <v>195231.87000000002</v>
      </c>
      <c r="D124" s="16">
        <f>IF(N(A124)=0,"",MIN(Rechner!D14,N(C124)+N(E124)))</f>
        <v>1122.6099999999999</v>
      </c>
      <c r="E124" s="16">
        <f>IF(N(A124)=0,"",ROUND(N(C124)*(Rechner!D8/Rechner!D10),2))</f>
        <v>569.42999999999995</v>
      </c>
      <c r="F124" s="16">
        <f t="shared" si="5"/>
        <v>553.17999999999995</v>
      </c>
      <c r="G124" s="16">
        <f>IF(N(A124)=0,"",MIN(IFERROR(Rechner!D12/Rechner!D10,0),MAX(N(C124)-N(F124),0)))</f>
        <v>0</v>
      </c>
      <c r="H124" s="16">
        <f t="shared" si="6"/>
        <v>1122.6099999999999</v>
      </c>
      <c r="I124" s="16">
        <f t="shared" si="7"/>
        <v>194678.69000000003</v>
      </c>
    </row>
    <row r="125" spans="1:9" ht="19.5" customHeight="1" x14ac:dyDescent="0.3">
      <c r="A125" s="14">
        <f t="shared" si="8"/>
        <v>119</v>
      </c>
      <c r="B125" s="15">
        <f>IF(N(A125)=0,"",EDATE(B124,ROUND(12/Rechner!D10,0)))</f>
        <v>48884</v>
      </c>
      <c r="C125" s="16">
        <f t="shared" si="9"/>
        <v>194678.69000000003</v>
      </c>
      <c r="D125" s="16">
        <f>IF(N(A125)=0,"",MIN(Rechner!D14,N(C125)+N(E125)))</f>
        <v>1122.6099999999999</v>
      </c>
      <c r="E125" s="16">
        <f>IF(N(A125)=0,"",ROUND(N(C125)*(Rechner!D8/Rechner!D10),2))</f>
        <v>567.80999999999995</v>
      </c>
      <c r="F125" s="16">
        <f t="shared" si="5"/>
        <v>554.79999999999995</v>
      </c>
      <c r="G125" s="16">
        <f>IF(N(A125)=0,"",MIN(IFERROR(Rechner!D12/Rechner!D10,0),MAX(N(C125)-N(F125),0)))</f>
        <v>0</v>
      </c>
      <c r="H125" s="16">
        <f t="shared" si="6"/>
        <v>1122.6099999999999</v>
      </c>
      <c r="I125" s="16">
        <f t="shared" si="7"/>
        <v>194123.89000000004</v>
      </c>
    </row>
    <row r="126" spans="1:9" ht="19.5" customHeight="1" x14ac:dyDescent="0.3">
      <c r="A126" s="14">
        <f t="shared" si="8"/>
        <v>120</v>
      </c>
      <c r="B126" s="15">
        <f>IF(N(A126)=0,"",EDATE(B125,ROUND(12/Rechner!D10,0)))</f>
        <v>48914</v>
      </c>
      <c r="C126" s="16">
        <f t="shared" si="9"/>
        <v>194123.89000000004</v>
      </c>
      <c r="D126" s="16">
        <f>IF(N(A126)=0,"",MIN(Rechner!D14,N(C126)+N(E126)))</f>
        <v>1122.6099999999999</v>
      </c>
      <c r="E126" s="16">
        <f>IF(N(A126)=0,"",ROUND(N(C126)*(Rechner!D8/Rechner!D10),2))</f>
        <v>566.19000000000005</v>
      </c>
      <c r="F126" s="16">
        <f t="shared" si="5"/>
        <v>556.41999999999985</v>
      </c>
      <c r="G126" s="16">
        <f>IF(N(A126)=0,"",MIN(IFERROR(Rechner!D12/Rechner!D10,0),MAX(N(C126)-N(F126),0)))</f>
        <v>0</v>
      </c>
      <c r="H126" s="16">
        <f t="shared" si="6"/>
        <v>1122.6099999999999</v>
      </c>
      <c r="I126" s="16">
        <f t="shared" si="7"/>
        <v>193567.47000000003</v>
      </c>
    </row>
    <row r="127" spans="1:9" ht="19.5" customHeight="1" x14ac:dyDescent="0.3">
      <c r="A127" s="14">
        <f t="shared" si="8"/>
        <v>121</v>
      </c>
      <c r="B127" s="15">
        <f>IF(N(A127)=0,"",EDATE(B126,ROUND(12/Rechner!D10,0)))</f>
        <v>48945</v>
      </c>
      <c r="C127" s="16">
        <f t="shared" si="9"/>
        <v>193567.47000000003</v>
      </c>
      <c r="D127" s="16">
        <f>IF(N(A127)=0,"",MIN(Rechner!D14,N(C127)+N(E127)))</f>
        <v>1122.6099999999999</v>
      </c>
      <c r="E127" s="16">
        <f>IF(N(A127)=0,"",ROUND(N(C127)*(Rechner!D8/Rechner!D10),2))</f>
        <v>564.57000000000005</v>
      </c>
      <c r="F127" s="16">
        <f t="shared" si="5"/>
        <v>558.03999999999985</v>
      </c>
      <c r="G127" s="16">
        <f>IF(N(A127)=0,"",MIN(IFERROR(Rechner!D12/Rechner!D10,0),MAX(N(C127)-N(F127),0)))</f>
        <v>0</v>
      </c>
      <c r="H127" s="16">
        <f t="shared" si="6"/>
        <v>1122.6099999999999</v>
      </c>
      <c r="I127" s="16">
        <f t="shared" si="7"/>
        <v>193009.43000000002</v>
      </c>
    </row>
    <row r="128" spans="1:9" ht="19.5" customHeight="1" x14ac:dyDescent="0.3">
      <c r="A128" s="14">
        <f t="shared" si="8"/>
        <v>122</v>
      </c>
      <c r="B128" s="15">
        <f>IF(N(A128)=0,"",EDATE(B127,ROUND(12/Rechner!D10,0)))</f>
        <v>48976</v>
      </c>
      <c r="C128" s="16">
        <f t="shared" si="9"/>
        <v>193009.43000000002</v>
      </c>
      <c r="D128" s="16">
        <f>IF(N(A128)=0,"",MIN(Rechner!D14,N(C128)+N(E128)))</f>
        <v>1122.6099999999999</v>
      </c>
      <c r="E128" s="16">
        <f>IF(N(A128)=0,"",ROUND(N(C128)*(Rechner!D8/Rechner!D10),2))</f>
        <v>562.94000000000005</v>
      </c>
      <c r="F128" s="16">
        <f t="shared" si="5"/>
        <v>559.66999999999985</v>
      </c>
      <c r="G128" s="16">
        <f>IF(N(A128)=0,"",MIN(IFERROR(Rechner!D12/Rechner!D10,0),MAX(N(C128)-N(F128),0)))</f>
        <v>0</v>
      </c>
      <c r="H128" s="16">
        <f t="shared" si="6"/>
        <v>1122.6099999999999</v>
      </c>
      <c r="I128" s="16">
        <f t="shared" si="7"/>
        <v>192449.76</v>
      </c>
    </row>
    <row r="129" spans="1:9" ht="19.5" customHeight="1" x14ac:dyDescent="0.3">
      <c r="A129" s="14">
        <f t="shared" si="8"/>
        <v>123</v>
      </c>
      <c r="B129" s="15">
        <f>IF(N(A129)=0,"",EDATE(B128,ROUND(12/Rechner!D10,0)))</f>
        <v>49004</v>
      </c>
      <c r="C129" s="16">
        <f t="shared" si="9"/>
        <v>192449.76</v>
      </c>
      <c r="D129" s="16">
        <f>IF(N(A129)=0,"",MIN(Rechner!D14,N(C129)+N(E129)))</f>
        <v>1122.6099999999999</v>
      </c>
      <c r="E129" s="16">
        <f>IF(N(A129)=0,"",ROUND(N(C129)*(Rechner!D8/Rechner!D10),2))</f>
        <v>561.30999999999995</v>
      </c>
      <c r="F129" s="16">
        <f t="shared" si="5"/>
        <v>561.29999999999995</v>
      </c>
      <c r="G129" s="16">
        <f>IF(N(A129)=0,"",MIN(IFERROR(Rechner!D12/Rechner!D10,0),MAX(N(C129)-N(F129),0)))</f>
        <v>0</v>
      </c>
      <c r="H129" s="16">
        <f t="shared" si="6"/>
        <v>1122.6099999999999</v>
      </c>
      <c r="I129" s="16">
        <f t="shared" si="7"/>
        <v>191888.46000000002</v>
      </c>
    </row>
    <row r="130" spans="1:9" ht="19.5" customHeight="1" x14ac:dyDescent="0.3">
      <c r="A130" s="14">
        <f t="shared" si="8"/>
        <v>124</v>
      </c>
      <c r="B130" s="15">
        <f>IF(N(A130)=0,"",EDATE(B129,ROUND(12/Rechner!D10,0)))</f>
        <v>49035</v>
      </c>
      <c r="C130" s="16">
        <f t="shared" si="9"/>
        <v>191888.46000000002</v>
      </c>
      <c r="D130" s="16">
        <f>IF(N(A130)=0,"",MIN(Rechner!D14,N(C130)+N(E130)))</f>
        <v>1122.6099999999999</v>
      </c>
      <c r="E130" s="16">
        <f>IF(N(A130)=0,"",ROUND(N(C130)*(Rechner!D8/Rechner!D10),2))</f>
        <v>559.66999999999996</v>
      </c>
      <c r="F130" s="16">
        <f t="shared" si="5"/>
        <v>562.93999999999994</v>
      </c>
      <c r="G130" s="16">
        <f>IF(N(A130)=0,"",MIN(IFERROR(Rechner!D12/Rechner!D10,0),MAX(N(C130)-N(F130),0)))</f>
        <v>0</v>
      </c>
      <c r="H130" s="16">
        <f t="shared" si="6"/>
        <v>1122.6099999999999</v>
      </c>
      <c r="I130" s="16">
        <f t="shared" si="7"/>
        <v>191325.52000000002</v>
      </c>
    </row>
    <row r="131" spans="1:9" ht="19.5" customHeight="1" x14ac:dyDescent="0.3">
      <c r="A131" s="14">
        <f t="shared" si="8"/>
        <v>125</v>
      </c>
      <c r="B131" s="15">
        <f>IF(N(A131)=0,"",EDATE(B130,ROUND(12/Rechner!D10,0)))</f>
        <v>49065</v>
      </c>
      <c r="C131" s="16">
        <f t="shared" si="9"/>
        <v>191325.52000000002</v>
      </c>
      <c r="D131" s="16">
        <f>IF(N(A131)=0,"",MIN(Rechner!D14,N(C131)+N(E131)))</f>
        <v>1122.6099999999999</v>
      </c>
      <c r="E131" s="16">
        <f>IF(N(A131)=0,"",ROUND(N(C131)*(Rechner!D8/Rechner!D10),2))</f>
        <v>558.03</v>
      </c>
      <c r="F131" s="16">
        <f t="shared" si="5"/>
        <v>564.57999999999993</v>
      </c>
      <c r="G131" s="16">
        <f>IF(N(A131)=0,"",MIN(IFERROR(Rechner!D12/Rechner!D10,0),MAX(N(C131)-N(F131),0)))</f>
        <v>0</v>
      </c>
      <c r="H131" s="16">
        <f t="shared" si="6"/>
        <v>1122.6099999999999</v>
      </c>
      <c r="I131" s="16">
        <f t="shared" si="7"/>
        <v>190760.94000000003</v>
      </c>
    </row>
    <row r="132" spans="1:9" ht="19.5" customHeight="1" x14ac:dyDescent="0.3">
      <c r="A132" s="14">
        <f t="shared" si="8"/>
        <v>126</v>
      </c>
      <c r="B132" s="15">
        <f>IF(N(A132)=0,"",EDATE(B131,ROUND(12/Rechner!D10,0)))</f>
        <v>49096</v>
      </c>
      <c r="C132" s="16">
        <f t="shared" si="9"/>
        <v>190760.94000000003</v>
      </c>
      <c r="D132" s="16">
        <f>IF(N(A132)=0,"",MIN(Rechner!D14,N(C132)+N(E132)))</f>
        <v>1122.6099999999999</v>
      </c>
      <c r="E132" s="16">
        <f>IF(N(A132)=0,"",ROUND(N(C132)*(Rechner!D8/Rechner!D10),2))</f>
        <v>556.39</v>
      </c>
      <c r="F132" s="16">
        <f t="shared" si="5"/>
        <v>566.21999999999991</v>
      </c>
      <c r="G132" s="16">
        <f>IF(N(A132)=0,"",MIN(IFERROR(Rechner!D12/Rechner!D10,0),MAX(N(C132)-N(F132),0)))</f>
        <v>0</v>
      </c>
      <c r="H132" s="16">
        <f t="shared" si="6"/>
        <v>1122.6099999999999</v>
      </c>
      <c r="I132" s="16">
        <f t="shared" si="7"/>
        <v>190194.72000000003</v>
      </c>
    </row>
    <row r="133" spans="1:9" ht="19.5" customHeight="1" x14ac:dyDescent="0.3">
      <c r="A133" s="14">
        <f t="shared" si="8"/>
        <v>127</v>
      </c>
      <c r="B133" s="15">
        <f>IF(N(A133)=0,"",EDATE(B132,ROUND(12/Rechner!D10,0)))</f>
        <v>49126</v>
      </c>
      <c r="C133" s="16">
        <f t="shared" si="9"/>
        <v>190194.72000000003</v>
      </c>
      <c r="D133" s="16">
        <f>IF(N(A133)=0,"",MIN(Rechner!D14,N(C133)+N(E133)))</f>
        <v>1122.6099999999999</v>
      </c>
      <c r="E133" s="16">
        <f>IF(N(A133)=0,"",ROUND(N(C133)*(Rechner!D8/Rechner!D10),2))</f>
        <v>554.73</v>
      </c>
      <c r="F133" s="16">
        <f t="shared" si="5"/>
        <v>567.87999999999988</v>
      </c>
      <c r="G133" s="16">
        <f>IF(N(A133)=0,"",MIN(IFERROR(Rechner!D12/Rechner!D10,0),MAX(N(C133)-N(F133),0)))</f>
        <v>0</v>
      </c>
      <c r="H133" s="16">
        <f t="shared" si="6"/>
        <v>1122.6099999999999</v>
      </c>
      <c r="I133" s="16">
        <f t="shared" si="7"/>
        <v>189626.84000000003</v>
      </c>
    </row>
    <row r="134" spans="1:9" ht="19.5" customHeight="1" x14ac:dyDescent="0.3">
      <c r="A134" s="14">
        <f t="shared" si="8"/>
        <v>128</v>
      </c>
      <c r="B134" s="15">
        <f>IF(N(A134)=0,"",EDATE(B133,ROUND(12/Rechner!D10,0)))</f>
        <v>49157</v>
      </c>
      <c r="C134" s="16">
        <f t="shared" si="9"/>
        <v>189626.84000000003</v>
      </c>
      <c r="D134" s="16">
        <f>IF(N(A134)=0,"",MIN(Rechner!D14,N(C134)+N(E134)))</f>
        <v>1122.6099999999999</v>
      </c>
      <c r="E134" s="16">
        <f>IF(N(A134)=0,"",ROUND(N(C134)*(Rechner!D8/Rechner!D10),2))</f>
        <v>553.08000000000004</v>
      </c>
      <c r="F134" s="16">
        <f t="shared" si="5"/>
        <v>569.52999999999986</v>
      </c>
      <c r="G134" s="16">
        <f>IF(N(A134)=0,"",MIN(IFERROR(Rechner!D12/Rechner!D10,0),MAX(N(C134)-N(F134),0)))</f>
        <v>0</v>
      </c>
      <c r="H134" s="16">
        <f t="shared" si="6"/>
        <v>1122.6099999999999</v>
      </c>
      <c r="I134" s="16">
        <f t="shared" si="7"/>
        <v>189057.31000000003</v>
      </c>
    </row>
    <row r="135" spans="1:9" ht="19.5" customHeight="1" x14ac:dyDescent="0.3">
      <c r="A135" s="14">
        <f t="shared" si="8"/>
        <v>129</v>
      </c>
      <c r="B135" s="15">
        <f>IF(N(A135)=0,"",EDATE(B134,ROUND(12/Rechner!D10,0)))</f>
        <v>49188</v>
      </c>
      <c r="C135" s="16">
        <f t="shared" si="9"/>
        <v>189057.31000000003</v>
      </c>
      <c r="D135" s="16">
        <f>IF(N(A135)=0,"",MIN(Rechner!D14,N(C135)+N(E135)))</f>
        <v>1122.6099999999999</v>
      </c>
      <c r="E135" s="16">
        <f>IF(N(A135)=0,"",ROUND(N(C135)*(Rechner!D8/Rechner!D10),2))</f>
        <v>551.41999999999996</v>
      </c>
      <c r="F135" s="16">
        <f t="shared" ref="F135:F198" si="10">IF(N(A135)=0,"",MAX(MIN(N(D135)-N(E135),N(C135)),0))</f>
        <v>571.18999999999994</v>
      </c>
      <c r="G135" s="16">
        <f>IF(N(A135)=0,"",MIN(IFERROR(Rechner!D12/Rechner!D10,0),MAX(N(C135)-N(F135),0)))</f>
        <v>0</v>
      </c>
      <c r="H135" s="16">
        <f t="shared" ref="H135:H198" si="11">IF(N(A135)=0,"",MIN(N(D135)+N(G135),N(C135)+N(E135)))</f>
        <v>1122.6099999999999</v>
      </c>
      <c r="I135" s="16">
        <f t="shared" ref="I135:I198" si="12">IF(N(A135)=0,"",MAX(N(C135)-N(F135)-N(G135),0))</f>
        <v>188486.12000000002</v>
      </c>
    </row>
    <row r="136" spans="1:9" ht="19.5" customHeight="1" x14ac:dyDescent="0.3">
      <c r="A136" s="14">
        <f t="shared" ref="A136:A199" si="13">IF(N(I135)&gt;0,N(A135)+1,"")</f>
        <v>130</v>
      </c>
      <c r="B136" s="15">
        <f>IF(N(A136)=0,"",EDATE(B135,ROUND(12/Rechner!D10,0)))</f>
        <v>49218</v>
      </c>
      <c r="C136" s="16">
        <f t="shared" ref="C136:C199" si="14">IF(N(A136)=0,"",N(I135))</f>
        <v>188486.12000000002</v>
      </c>
      <c r="D136" s="16">
        <f>IF(N(A136)=0,"",MIN(Rechner!D14,N(C136)+N(E136)))</f>
        <v>1122.6099999999999</v>
      </c>
      <c r="E136" s="16">
        <f>IF(N(A136)=0,"",ROUND(N(C136)*(Rechner!D8/Rechner!D10),2))</f>
        <v>549.75</v>
      </c>
      <c r="F136" s="16">
        <f t="shared" si="10"/>
        <v>572.8599999999999</v>
      </c>
      <c r="G136" s="16">
        <f>IF(N(A136)=0,"",MIN(IFERROR(Rechner!D12/Rechner!D10,0),MAX(N(C136)-N(F136),0)))</f>
        <v>0</v>
      </c>
      <c r="H136" s="16">
        <f t="shared" si="11"/>
        <v>1122.6099999999999</v>
      </c>
      <c r="I136" s="16">
        <f t="shared" si="12"/>
        <v>187913.26000000004</v>
      </c>
    </row>
    <row r="137" spans="1:9" ht="19.5" customHeight="1" x14ac:dyDescent="0.3">
      <c r="A137" s="14">
        <f t="shared" si="13"/>
        <v>131</v>
      </c>
      <c r="B137" s="15">
        <f>IF(N(A137)=0,"",EDATE(B136,ROUND(12/Rechner!D10,0)))</f>
        <v>49249</v>
      </c>
      <c r="C137" s="16">
        <f t="shared" si="14"/>
        <v>187913.26000000004</v>
      </c>
      <c r="D137" s="16">
        <f>IF(N(A137)=0,"",MIN(Rechner!D14,N(C137)+N(E137)))</f>
        <v>1122.6099999999999</v>
      </c>
      <c r="E137" s="16">
        <f>IF(N(A137)=0,"",ROUND(N(C137)*(Rechner!D8/Rechner!D10),2))</f>
        <v>548.08000000000004</v>
      </c>
      <c r="F137" s="16">
        <f t="shared" si="10"/>
        <v>574.52999999999986</v>
      </c>
      <c r="G137" s="16">
        <f>IF(N(A137)=0,"",MIN(IFERROR(Rechner!D12/Rechner!D10,0),MAX(N(C137)-N(F137),0)))</f>
        <v>0</v>
      </c>
      <c r="H137" s="16">
        <f t="shared" si="11"/>
        <v>1122.6099999999999</v>
      </c>
      <c r="I137" s="16">
        <f t="shared" si="12"/>
        <v>187338.73000000004</v>
      </c>
    </row>
    <row r="138" spans="1:9" ht="19.5" customHeight="1" x14ac:dyDescent="0.3">
      <c r="A138" s="14">
        <f t="shared" si="13"/>
        <v>132</v>
      </c>
      <c r="B138" s="15">
        <f>IF(N(A138)=0,"",EDATE(B137,ROUND(12/Rechner!D10,0)))</f>
        <v>49279</v>
      </c>
      <c r="C138" s="16">
        <f t="shared" si="14"/>
        <v>187338.73000000004</v>
      </c>
      <c r="D138" s="16">
        <f>IF(N(A138)=0,"",MIN(Rechner!D14,N(C138)+N(E138)))</f>
        <v>1122.6099999999999</v>
      </c>
      <c r="E138" s="16">
        <f>IF(N(A138)=0,"",ROUND(N(C138)*(Rechner!D8/Rechner!D10),2))</f>
        <v>546.4</v>
      </c>
      <c r="F138" s="16">
        <f t="shared" si="10"/>
        <v>576.20999999999992</v>
      </c>
      <c r="G138" s="16">
        <f>IF(N(A138)=0,"",MIN(IFERROR(Rechner!D12/Rechner!D10,0),MAX(N(C138)-N(F138),0)))</f>
        <v>0</v>
      </c>
      <c r="H138" s="16">
        <f t="shared" si="11"/>
        <v>1122.6099999999999</v>
      </c>
      <c r="I138" s="16">
        <f t="shared" si="12"/>
        <v>186762.52000000005</v>
      </c>
    </row>
    <row r="139" spans="1:9" ht="19.5" customHeight="1" x14ac:dyDescent="0.3">
      <c r="A139" s="14">
        <f t="shared" si="13"/>
        <v>133</v>
      </c>
      <c r="B139" s="15">
        <f>IF(N(A139)=0,"",EDATE(B138,ROUND(12/Rechner!D10,0)))</f>
        <v>49310</v>
      </c>
      <c r="C139" s="16">
        <f t="shared" si="14"/>
        <v>186762.52000000005</v>
      </c>
      <c r="D139" s="16">
        <f>IF(N(A139)=0,"",MIN(Rechner!D14,N(C139)+N(E139)))</f>
        <v>1122.6099999999999</v>
      </c>
      <c r="E139" s="16">
        <f>IF(N(A139)=0,"",ROUND(N(C139)*(Rechner!D8/Rechner!D10),2))</f>
        <v>544.72</v>
      </c>
      <c r="F139" s="16">
        <f t="shared" si="10"/>
        <v>577.88999999999987</v>
      </c>
      <c r="G139" s="16">
        <f>IF(N(A139)=0,"",MIN(IFERROR(Rechner!D12/Rechner!D10,0),MAX(N(C139)-N(F139),0)))</f>
        <v>0</v>
      </c>
      <c r="H139" s="16">
        <f t="shared" si="11"/>
        <v>1122.6099999999999</v>
      </c>
      <c r="I139" s="16">
        <f t="shared" si="12"/>
        <v>186184.63000000003</v>
      </c>
    </row>
    <row r="140" spans="1:9" ht="19.5" customHeight="1" x14ac:dyDescent="0.3">
      <c r="A140" s="14">
        <f t="shared" si="13"/>
        <v>134</v>
      </c>
      <c r="B140" s="15">
        <f>IF(N(A140)=0,"",EDATE(B139,ROUND(12/Rechner!D10,0)))</f>
        <v>49341</v>
      </c>
      <c r="C140" s="16">
        <f t="shared" si="14"/>
        <v>186184.63000000003</v>
      </c>
      <c r="D140" s="16">
        <f>IF(N(A140)=0,"",MIN(Rechner!D14,N(C140)+N(E140)))</f>
        <v>1122.6099999999999</v>
      </c>
      <c r="E140" s="16">
        <f>IF(N(A140)=0,"",ROUND(N(C140)*(Rechner!D8/Rechner!D10),2))</f>
        <v>543.04</v>
      </c>
      <c r="F140" s="16">
        <f t="shared" si="10"/>
        <v>579.56999999999994</v>
      </c>
      <c r="G140" s="16">
        <f>IF(N(A140)=0,"",MIN(IFERROR(Rechner!D12/Rechner!D10,0),MAX(N(C140)-N(F140),0)))</f>
        <v>0</v>
      </c>
      <c r="H140" s="16">
        <f t="shared" si="11"/>
        <v>1122.6099999999999</v>
      </c>
      <c r="I140" s="16">
        <f t="shared" si="12"/>
        <v>185605.06000000003</v>
      </c>
    </row>
    <row r="141" spans="1:9" ht="19.5" customHeight="1" x14ac:dyDescent="0.3">
      <c r="A141" s="14">
        <f t="shared" si="13"/>
        <v>135</v>
      </c>
      <c r="B141" s="15">
        <f>IF(N(A141)=0,"",EDATE(B140,ROUND(12/Rechner!D10,0)))</f>
        <v>49369</v>
      </c>
      <c r="C141" s="16">
        <f t="shared" si="14"/>
        <v>185605.06000000003</v>
      </c>
      <c r="D141" s="16">
        <f>IF(N(A141)=0,"",MIN(Rechner!D14,N(C141)+N(E141)))</f>
        <v>1122.6099999999999</v>
      </c>
      <c r="E141" s="16">
        <f>IF(N(A141)=0,"",ROUND(N(C141)*(Rechner!D8/Rechner!D10),2))</f>
        <v>541.35</v>
      </c>
      <c r="F141" s="16">
        <f t="shared" si="10"/>
        <v>581.25999999999988</v>
      </c>
      <c r="G141" s="16">
        <f>IF(N(A141)=0,"",MIN(IFERROR(Rechner!D12/Rechner!D10,0),MAX(N(C141)-N(F141),0)))</f>
        <v>0</v>
      </c>
      <c r="H141" s="16">
        <f t="shared" si="11"/>
        <v>1122.6099999999999</v>
      </c>
      <c r="I141" s="16">
        <f t="shared" si="12"/>
        <v>185023.80000000002</v>
      </c>
    </row>
    <row r="142" spans="1:9" ht="19.5" customHeight="1" x14ac:dyDescent="0.3">
      <c r="A142" s="14">
        <f t="shared" si="13"/>
        <v>136</v>
      </c>
      <c r="B142" s="15">
        <f>IF(N(A142)=0,"",EDATE(B141,ROUND(12/Rechner!D10,0)))</f>
        <v>49400</v>
      </c>
      <c r="C142" s="16">
        <f t="shared" si="14"/>
        <v>185023.80000000002</v>
      </c>
      <c r="D142" s="16">
        <f>IF(N(A142)=0,"",MIN(Rechner!D14,N(C142)+N(E142)))</f>
        <v>1122.6099999999999</v>
      </c>
      <c r="E142" s="16">
        <f>IF(N(A142)=0,"",ROUND(N(C142)*(Rechner!D8/Rechner!D10),2))</f>
        <v>539.65</v>
      </c>
      <c r="F142" s="16">
        <f t="shared" si="10"/>
        <v>582.95999999999992</v>
      </c>
      <c r="G142" s="16">
        <f>IF(N(A142)=0,"",MIN(IFERROR(Rechner!D12/Rechner!D10,0),MAX(N(C142)-N(F142),0)))</f>
        <v>0</v>
      </c>
      <c r="H142" s="16">
        <f t="shared" si="11"/>
        <v>1122.6099999999999</v>
      </c>
      <c r="I142" s="16">
        <f t="shared" si="12"/>
        <v>184440.84000000003</v>
      </c>
    </row>
    <row r="143" spans="1:9" ht="19.5" customHeight="1" x14ac:dyDescent="0.3">
      <c r="A143" s="14">
        <f t="shared" si="13"/>
        <v>137</v>
      </c>
      <c r="B143" s="15">
        <f>IF(N(A143)=0,"",EDATE(B142,ROUND(12/Rechner!D10,0)))</f>
        <v>49430</v>
      </c>
      <c r="C143" s="16">
        <f t="shared" si="14"/>
        <v>184440.84000000003</v>
      </c>
      <c r="D143" s="16">
        <f>IF(N(A143)=0,"",MIN(Rechner!D14,N(C143)+N(E143)))</f>
        <v>1122.6099999999999</v>
      </c>
      <c r="E143" s="16">
        <f>IF(N(A143)=0,"",ROUND(N(C143)*(Rechner!D8/Rechner!D10),2))</f>
        <v>537.95000000000005</v>
      </c>
      <c r="F143" s="16">
        <f t="shared" si="10"/>
        <v>584.65999999999985</v>
      </c>
      <c r="G143" s="16">
        <f>IF(N(A143)=0,"",MIN(IFERROR(Rechner!D12/Rechner!D10,0),MAX(N(C143)-N(F143),0)))</f>
        <v>0</v>
      </c>
      <c r="H143" s="16">
        <f t="shared" si="11"/>
        <v>1122.6099999999999</v>
      </c>
      <c r="I143" s="16">
        <f t="shared" si="12"/>
        <v>183856.18000000002</v>
      </c>
    </row>
    <row r="144" spans="1:9" ht="19.5" customHeight="1" x14ac:dyDescent="0.3">
      <c r="A144" s="14">
        <f t="shared" si="13"/>
        <v>138</v>
      </c>
      <c r="B144" s="15">
        <f>IF(N(A144)=0,"",EDATE(B143,ROUND(12/Rechner!D10,0)))</f>
        <v>49461</v>
      </c>
      <c r="C144" s="16">
        <f t="shared" si="14"/>
        <v>183856.18000000002</v>
      </c>
      <c r="D144" s="16">
        <f>IF(N(A144)=0,"",MIN(Rechner!D14,N(C144)+N(E144)))</f>
        <v>1122.6099999999999</v>
      </c>
      <c r="E144" s="16">
        <f>IF(N(A144)=0,"",ROUND(N(C144)*(Rechner!D8/Rechner!D10),2))</f>
        <v>536.25</v>
      </c>
      <c r="F144" s="16">
        <f t="shared" si="10"/>
        <v>586.3599999999999</v>
      </c>
      <c r="G144" s="16">
        <f>IF(N(A144)=0,"",MIN(IFERROR(Rechner!D12/Rechner!D10,0),MAX(N(C144)-N(F144),0)))</f>
        <v>0</v>
      </c>
      <c r="H144" s="16">
        <f t="shared" si="11"/>
        <v>1122.6099999999999</v>
      </c>
      <c r="I144" s="16">
        <f t="shared" si="12"/>
        <v>183269.82000000004</v>
      </c>
    </row>
    <row r="145" spans="1:9" ht="19.5" customHeight="1" x14ac:dyDescent="0.3">
      <c r="A145" s="14">
        <f t="shared" si="13"/>
        <v>139</v>
      </c>
      <c r="B145" s="15">
        <f>IF(N(A145)=0,"",EDATE(B144,ROUND(12/Rechner!D10,0)))</f>
        <v>49491</v>
      </c>
      <c r="C145" s="16">
        <f t="shared" si="14"/>
        <v>183269.82000000004</v>
      </c>
      <c r="D145" s="16">
        <f>IF(N(A145)=0,"",MIN(Rechner!D14,N(C145)+N(E145)))</f>
        <v>1122.6099999999999</v>
      </c>
      <c r="E145" s="16">
        <f>IF(N(A145)=0,"",ROUND(N(C145)*(Rechner!D8/Rechner!D10),2))</f>
        <v>534.54</v>
      </c>
      <c r="F145" s="16">
        <f t="shared" si="10"/>
        <v>588.06999999999994</v>
      </c>
      <c r="G145" s="16">
        <f>IF(N(A145)=0,"",MIN(IFERROR(Rechner!D12/Rechner!D10,0),MAX(N(C145)-N(F145),0)))</f>
        <v>0</v>
      </c>
      <c r="H145" s="16">
        <f t="shared" si="11"/>
        <v>1122.6099999999999</v>
      </c>
      <c r="I145" s="16">
        <f t="shared" si="12"/>
        <v>182681.75000000003</v>
      </c>
    </row>
    <row r="146" spans="1:9" ht="19.5" customHeight="1" x14ac:dyDescent="0.3">
      <c r="A146" s="14">
        <f t="shared" si="13"/>
        <v>140</v>
      </c>
      <c r="B146" s="15">
        <f>IF(N(A146)=0,"",EDATE(B145,ROUND(12/Rechner!D10,0)))</f>
        <v>49522</v>
      </c>
      <c r="C146" s="16">
        <f t="shared" si="14"/>
        <v>182681.75000000003</v>
      </c>
      <c r="D146" s="16">
        <f>IF(N(A146)=0,"",MIN(Rechner!D14,N(C146)+N(E146)))</f>
        <v>1122.6099999999999</v>
      </c>
      <c r="E146" s="16">
        <f>IF(N(A146)=0,"",ROUND(N(C146)*(Rechner!D8/Rechner!D10),2))</f>
        <v>532.82000000000005</v>
      </c>
      <c r="F146" s="16">
        <f t="shared" si="10"/>
        <v>589.78999999999985</v>
      </c>
      <c r="G146" s="16">
        <f>IF(N(A146)=0,"",MIN(IFERROR(Rechner!D12/Rechner!D10,0),MAX(N(C146)-N(F146),0)))</f>
        <v>0</v>
      </c>
      <c r="H146" s="16">
        <f t="shared" si="11"/>
        <v>1122.6099999999999</v>
      </c>
      <c r="I146" s="16">
        <f t="shared" si="12"/>
        <v>182091.96000000002</v>
      </c>
    </row>
    <row r="147" spans="1:9" ht="19.5" customHeight="1" x14ac:dyDescent="0.3">
      <c r="A147" s="14">
        <f t="shared" si="13"/>
        <v>141</v>
      </c>
      <c r="B147" s="15">
        <f>IF(N(A147)=0,"",EDATE(B146,ROUND(12/Rechner!D10,0)))</f>
        <v>49553</v>
      </c>
      <c r="C147" s="16">
        <f t="shared" si="14"/>
        <v>182091.96000000002</v>
      </c>
      <c r="D147" s="16">
        <f>IF(N(A147)=0,"",MIN(Rechner!D14,N(C147)+N(E147)))</f>
        <v>1122.6099999999999</v>
      </c>
      <c r="E147" s="16">
        <f>IF(N(A147)=0,"",ROUND(N(C147)*(Rechner!D8/Rechner!D10),2))</f>
        <v>531.1</v>
      </c>
      <c r="F147" s="16">
        <f t="shared" si="10"/>
        <v>591.50999999999988</v>
      </c>
      <c r="G147" s="16">
        <f>IF(N(A147)=0,"",MIN(IFERROR(Rechner!D12/Rechner!D10,0),MAX(N(C147)-N(F147),0)))</f>
        <v>0</v>
      </c>
      <c r="H147" s="16">
        <f t="shared" si="11"/>
        <v>1122.6099999999999</v>
      </c>
      <c r="I147" s="16">
        <f t="shared" si="12"/>
        <v>181500.45</v>
      </c>
    </row>
    <row r="148" spans="1:9" ht="19.5" customHeight="1" x14ac:dyDescent="0.3">
      <c r="A148" s="14">
        <f t="shared" si="13"/>
        <v>142</v>
      </c>
      <c r="B148" s="15">
        <f>IF(N(A148)=0,"",EDATE(B147,ROUND(12/Rechner!D10,0)))</f>
        <v>49583</v>
      </c>
      <c r="C148" s="16">
        <f t="shared" si="14"/>
        <v>181500.45</v>
      </c>
      <c r="D148" s="16">
        <f>IF(N(A148)=0,"",MIN(Rechner!D14,N(C148)+N(E148)))</f>
        <v>1122.6099999999999</v>
      </c>
      <c r="E148" s="16">
        <f>IF(N(A148)=0,"",ROUND(N(C148)*(Rechner!D8/Rechner!D10),2))</f>
        <v>529.38</v>
      </c>
      <c r="F148" s="16">
        <f t="shared" si="10"/>
        <v>593.2299999999999</v>
      </c>
      <c r="G148" s="16">
        <f>IF(N(A148)=0,"",MIN(IFERROR(Rechner!D12/Rechner!D10,0),MAX(N(C148)-N(F148),0)))</f>
        <v>0</v>
      </c>
      <c r="H148" s="16">
        <f t="shared" si="11"/>
        <v>1122.6099999999999</v>
      </c>
      <c r="I148" s="16">
        <f t="shared" si="12"/>
        <v>180907.22</v>
      </c>
    </row>
    <row r="149" spans="1:9" ht="19.5" customHeight="1" x14ac:dyDescent="0.3">
      <c r="A149" s="14">
        <f t="shared" si="13"/>
        <v>143</v>
      </c>
      <c r="B149" s="15">
        <f>IF(N(A149)=0,"",EDATE(B148,ROUND(12/Rechner!D10,0)))</f>
        <v>49614</v>
      </c>
      <c r="C149" s="16">
        <f t="shared" si="14"/>
        <v>180907.22</v>
      </c>
      <c r="D149" s="16">
        <f>IF(N(A149)=0,"",MIN(Rechner!D14,N(C149)+N(E149)))</f>
        <v>1122.6099999999999</v>
      </c>
      <c r="E149" s="16">
        <f>IF(N(A149)=0,"",ROUND(N(C149)*(Rechner!D8/Rechner!D10),2))</f>
        <v>527.65</v>
      </c>
      <c r="F149" s="16">
        <f t="shared" si="10"/>
        <v>594.95999999999992</v>
      </c>
      <c r="G149" s="16">
        <f>IF(N(A149)=0,"",MIN(IFERROR(Rechner!D12/Rechner!D10,0),MAX(N(C149)-N(F149),0)))</f>
        <v>0</v>
      </c>
      <c r="H149" s="16">
        <f t="shared" si="11"/>
        <v>1122.6099999999999</v>
      </c>
      <c r="I149" s="16">
        <f t="shared" si="12"/>
        <v>180312.26</v>
      </c>
    </row>
    <row r="150" spans="1:9" ht="19.5" customHeight="1" x14ac:dyDescent="0.3">
      <c r="A150" s="14">
        <f t="shared" si="13"/>
        <v>144</v>
      </c>
      <c r="B150" s="15">
        <f>IF(N(A150)=0,"",EDATE(B149,ROUND(12/Rechner!D10,0)))</f>
        <v>49644</v>
      </c>
      <c r="C150" s="16">
        <f t="shared" si="14"/>
        <v>180312.26</v>
      </c>
      <c r="D150" s="16">
        <f>IF(N(A150)=0,"",MIN(Rechner!D14,N(C150)+N(E150)))</f>
        <v>1122.6099999999999</v>
      </c>
      <c r="E150" s="16">
        <f>IF(N(A150)=0,"",ROUND(N(C150)*(Rechner!D8/Rechner!D10),2))</f>
        <v>525.91</v>
      </c>
      <c r="F150" s="16">
        <f t="shared" si="10"/>
        <v>596.69999999999993</v>
      </c>
      <c r="G150" s="16">
        <f>IF(N(A150)=0,"",MIN(IFERROR(Rechner!D12/Rechner!D10,0),MAX(N(C150)-N(F150),0)))</f>
        <v>0</v>
      </c>
      <c r="H150" s="16">
        <f t="shared" si="11"/>
        <v>1122.6099999999999</v>
      </c>
      <c r="I150" s="16">
        <f t="shared" si="12"/>
        <v>179715.56</v>
      </c>
    </row>
    <row r="151" spans="1:9" ht="19.5" customHeight="1" x14ac:dyDescent="0.3">
      <c r="A151" s="14">
        <f t="shared" si="13"/>
        <v>145</v>
      </c>
      <c r="B151" s="15">
        <f>IF(N(A151)=0,"",EDATE(B150,ROUND(12/Rechner!D10,0)))</f>
        <v>49675</v>
      </c>
      <c r="C151" s="16">
        <f t="shared" si="14"/>
        <v>179715.56</v>
      </c>
      <c r="D151" s="16">
        <f>IF(N(A151)=0,"",MIN(Rechner!D14,N(C151)+N(E151)))</f>
        <v>1122.6099999999999</v>
      </c>
      <c r="E151" s="16">
        <f>IF(N(A151)=0,"",ROUND(N(C151)*(Rechner!D8/Rechner!D10),2))</f>
        <v>524.16999999999996</v>
      </c>
      <c r="F151" s="16">
        <f t="shared" si="10"/>
        <v>598.43999999999994</v>
      </c>
      <c r="G151" s="16">
        <f>IF(N(A151)=0,"",MIN(IFERROR(Rechner!D12/Rechner!D10,0),MAX(N(C151)-N(F151),0)))</f>
        <v>0</v>
      </c>
      <c r="H151" s="16">
        <f t="shared" si="11"/>
        <v>1122.6099999999999</v>
      </c>
      <c r="I151" s="16">
        <f t="shared" si="12"/>
        <v>179117.12</v>
      </c>
    </row>
    <row r="152" spans="1:9" ht="19.5" customHeight="1" x14ac:dyDescent="0.3">
      <c r="A152" s="14">
        <f t="shared" si="13"/>
        <v>146</v>
      </c>
      <c r="B152" s="15">
        <f>IF(N(A152)=0,"",EDATE(B151,ROUND(12/Rechner!D10,0)))</f>
        <v>49706</v>
      </c>
      <c r="C152" s="16">
        <f t="shared" si="14"/>
        <v>179117.12</v>
      </c>
      <c r="D152" s="16">
        <f>IF(N(A152)=0,"",MIN(Rechner!D14,N(C152)+N(E152)))</f>
        <v>1122.6099999999999</v>
      </c>
      <c r="E152" s="16">
        <f>IF(N(A152)=0,"",ROUND(N(C152)*(Rechner!D8/Rechner!D10),2))</f>
        <v>522.41999999999996</v>
      </c>
      <c r="F152" s="16">
        <f t="shared" si="10"/>
        <v>600.18999999999994</v>
      </c>
      <c r="G152" s="16">
        <f>IF(N(A152)=0,"",MIN(IFERROR(Rechner!D12/Rechner!D10,0),MAX(N(C152)-N(F152),0)))</f>
        <v>0</v>
      </c>
      <c r="H152" s="16">
        <f t="shared" si="11"/>
        <v>1122.6099999999999</v>
      </c>
      <c r="I152" s="16">
        <f t="shared" si="12"/>
        <v>178516.93</v>
      </c>
    </row>
    <row r="153" spans="1:9" ht="19.5" customHeight="1" x14ac:dyDescent="0.3">
      <c r="A153" s="14">
        <f t="shared" si="13"/>
        <v>147</v>
      </c>
      <c r="B153" s="15">
        <f>IF(N(A153)=0,"",EDATE(B152,ROUND(12/Rechner!D10,0)))</f>
        <v>49735</v>
      </c>
      <c r="C153" s="16">
        <f t="shared" si="14"/>
        <v>178516.93</v>
      </c>
      <c r="D153" s="16">
        <f>IF(N(A153)=0,"",MIN(Rechner!D14,N(C153)+N(E153)))</f>
        <v>1122.6099999999999</v>
      </c>
      <c r="E153" s="16">
        <f>IF(N(A153)=0,"",ROUND(N(C153)*(Rechner!D8/Rechner!D10),2))</f>
        <v>520.66999999999996</v>
      </c>
      <c r="F153" s="16">
        <f t="shared" si="10"/>
        <v>601.93999999999994</v>
      </c>
      <c r="G153" s="16">
        <f>IF(N(A153)=0,"",MIN(IFERROR(Rechner!D12/Rechner!D10,0),MAX(N(C153)-N(F153),0)))</f>
        <v>0</v>
      </c>
      <c r="H153" s="16">
        <f t="shared" si="11"/>
        <v>1122.6099999999999</v>
      </c>
      <c r="I153" s="16">
        <f t="shared" si="12"/>
        <v>177914.99</v>
      </c>
    </row>
    <row r="154" spans="1:9" ht="19.5" customHeight="1" x14ac:dyDescent="0.3">
      <c r="A154" s="14">
        <f t="shared" si="13"/>
        <v>148</v>
      </c>
      <c r="B154" s="15">
        <f>IF(N(A154)=0,"",EDATE(B153,ROUND(12/Rechner!D10,0)))</f>
        <v>49766</v>
      </c>
      <c r="C154" s="16">
        <f t="shared" si="14"/>
        <v>177914.99</v>
      </c>
      <c r="D154" s="16">
        <f>IF(N(A154)=0,"",MIN(Rechner!D14,N(C154)+N(E154)))</f>
        <v>1122.6099999999999</v>
      </c>
      <c r="E154" s="16">
        <f>IF(N(A154)=0,"",ROUND(N(C154)*(Rechner!D8/Rechner!D10),2))</f>
        <v>518.91999999999996</v>
      </c>
      <c r="F154" s="16">
        <f t="shared" si="10"/>
        <v>603.68999999999994</v>
      </c>
      <c r="G154" s="16">
        <f>IF(N(A154)=0,"",MIN(IFERROR(Rechner!D12/Rechner!D10,0),MAX(N(C154)-N(F154),0)))</f>
        <v>0</v>
      </c>
      <c r="H154" s="16">
        <f t="shared" si="11"/>
        <v>1122.6099999999999</v>
      </c>
      <c r="I154" s="16">
        <f t="shared" si="12"/>
        <v>177311.3</v>
      </c>
    </row>
    <row r="155" spans="1:9" ht="19.5" customHeight="1" x14ac:dyDescent="0.3">
      <c r="A155" s="14">
        <f t="shared" si="13"/>
        <v>149</v>
      </c>
      <c r="B155" s="15">
        <f>IF(N(A155)=0,"",EDATE(B154,ROUND(12/Rechner!D10,0)))</f>
        <v>49796</v>
      </c>
      <c r="C155" s="16">
        <f t="shared" si="14"/>
        <v>177311.3</v>
      </c>
      <c r="D155" s="16">
        <f>IF(N(A155)=0,"",MIN(Rechner!D14,N(C155)+N(E155)))</f>
        <v>1122.6099999999999</v>
      </c>
      <c r="E155" s="16">
        <f>IF(N(A155)=0,"",ROUND(N(C155)*(Rechner!D8/Rechner!D10),2))</f>
        <v>517.16</v>
      </c>
      <c r="F155" s="16">
        <f t="shared" si="10"/>
        <v>605.44999999999993</v>
      </c>
      <c r="G155" s="16">
        <f>IF(N(A155)=0,"",MIN(IFERROR(Rechner!D12/Rechner!D10,0),MAX(N(C155)-N(F155),0)))</f>
        <v>0</v>
      </c>
      <c r="H155" s="16">
        <f t="shared" si="11"/>
        <v>1122.6099999999999</v>
      </c>
      <c r="I155" s="16">
        <f t="shared" si="12"/>
        <v>176705.84999999998</v>
      </c>
    </row>
    <row r="156" spans="1:9" ht="19.5" customHeight="1" x14ac:dyDescent="0.3">
      <c r="A156" s="14">
        <f t="shared" si="13"/>
        <v>150</v>
      </c>
      <c r="B156" s="15">
        <f>IF(N(A156)=0,"",EDATE(B155,ROUND(12/Rechner!D10,0)))</f>
        <v>49827</v>
      </c>
      <c r="C156" s="16">
        <f t="shared" si="14"/>
        <v>176705.84999999998</v>
      </c>
      <c r="D156" s="16">
        <f>IF(N(A156)=0,"",MIN(Rechner!D14,N(C156)+N(E156)))</f>
        <v>1122.6099999999999</v>
      </c>
      <c r="E156" s="16">
        <f>IF(N(A156)=0,"",ROUND(N(C156)*(Rechner!D8/Rechner!D10),2))</f>
        <v>515.39</v>
      </c>
      <c r="F156" s="16">
        <f t="shared" si="10"/>
        <v>607.21999999999991</v>
      </c>
      <c r="G156" s="16">
        <f>IF(N(A156)=0,"",MIN(IFERROR(Rechner!D12/Rechner!D10,0),MAX(N(C156)-N(F156),0)))</f>
        <v>0</v>
      </c>
      <c r="H156" s="16">
        <f t="shared" si="11"/>
        <v>1122.6099999999999</v>
      </c>
      <c r="I156" s="16">
        <f t="shared" si="12"/>
        <v>176098.62999999998</v>
      </c>
    </row>
    <row r="157" spans="1:9" ht="19.5" customHeight="1" x14ac:dyDescent="0.3">
      <c r="A157" s="14">
        <f t="shared" si="13"/>
        <v>151</v>
      </c>
      <c r="B157" s="15">
        <f>IF(N(A157)=0,"",EDATE(B156,ROUND(12/Rechner!D10,0)))</f>
        <v>49857</v>
      </c>
      <c r="C157" s="16">
        <f t="shared" si="14"/>
        <v>176098.62999999998</v>
      </c>
      <c r="D157" s="16">
        <f>IF(N(A157)=0,"",MIN(Rechner!D14,N(C157)+N(E157)))</f>
        <v>1122.6099999999999</v>
      </c>
      <c r="E157" s="16">
        <f>IF(N(A157)=0,"",ROUND(N(C157)*(Rechner!D8/Rechner!D10),2))</f>
        <v>513.62</v>
      </c>
      <c r="F157" s="16">
        <f t="shared" si="10"/>
        <v>608.9899999999999</v>
      </c>
      <c r="G157" s="16">
        <f>IF(N(A157)=0,"",MIN(IFERROR(Rechner!D12/Rechner!D10,0),MAX(N(C157)-N(F157),0)))</f>
        <v>0</v>
      </c>
      <c r="H157" s="16">
        <f t="shared" si="11"/>
        <v>1122.6099999999999</v>
      </c>
      <c r="I157" s="16">
        <f t="shared" si="12"/>
        <v>175489.63999999998</v>
      </c>
    </row>
    <row r="158" spans="1:9" ht="19.5" customHeight="1" x14ac:dyDescent="0.3">
      <c r="A158" s="14">
        <f t="shared" si="13"/>
        <v>152</v>
      </c>
      <c r="B158" s="15">
        <f>IF(N(A158)=0,"",EDATE(B157,ROUND(12/Rechner!D10,0)))</f>
        <v>49888</v>
      </c>
      <c r="C158" s="16">
        <f t="shared" si="14"/>
        <v>175489.63999999998</v>
      </c>
      <c r="D158" s="16">
        <f>IF(N(A158)=0,"",MIN(Rechner!D14,N(C158)+N(E158)))</f>
        <v>1122.6099999999999</v>
      </c>
      <c r="E158" s="16">
        <f>IF(N(A158)=0,"",ROUND(N(C158)*(Rechner!D8/Rechner!D10),2))</f>
        <v>511.84</v>
      </c>
      <c r="F158" s="16">
        <f t="shared" si="10"/>
        <v>610.77</v>
      </c>
      <c r="G158" s="16">
        <f>IF(N(A158)=0,"",MIN(IFERROR(Rechner!D12/Rechner!D10,0),MAX(N(C158)-N(F158),0)))</f>
        <v>0</v>
      </c>
      <c r="H158" s="16">
        <f t="shared" si="11"/>
        <v>1122.6099999999999</v>
      </c>
      <c r="I158" s="16">
        <f t="shared" si="12"/>
        <v>174878.87</v>
      </c>
    </row>
    <row r="159" spans="1:9" ht="19.5" customHeight="1" x14ac:dyDescent="0.3">
      <c r="A159" s="14">
        <f t="shared" si="13"/>
        <v>153</v>
      </c>
      <c r="B159" s="15">
        <f>IF(N(A159)=0,"",EDATE(B158,ROUND(12/Rechner!D10,0)))</f>
        <v>49919</v>
      </c>
      <c r="C159" s="16">
        <f t="shared" si="14"/>
        <v>174878.87</v>
      </c>
      <c r="D159" s="16">
        <f>IF(N(A159)=0,"",MIN(Rechner!D14,N(C159)+N(E159)))</f>
        <v>1122.6099999999999</v>
      </c>
      <c r="E159" s="16">
        <f>IF(N(A159)=0,"",ROUND(N(C159)*(Rechner!D8/Rechner!D10),2))</f>
        <v>510.06</v>
      </c>
      <c r="F159" s="16">
        <f t="shared" si="10"/>
        <v>612.54999999999995</v>
      </c>
      <c r="G159" s="16">
        <f>IF(N(A159)=0,"",MIN(IFERROR(Rechner!D12/Rechner!D10,0),MAX(N(C159)-N(F159),0)))</f>
        <v>0</v>
      </c>
      <c r="H159" s="16">
        <f t="shared" si="11"/>
        <v>1122.6099999999999</v>
      </c>
      <c r="I159" s="16">
        <f t="shared" si="12"/>
        <v>174266.32</v>
      </c>
    </row>
    <row r="160" spans="1:9" ht="19.5" customHeight="1" x14ac:dyDescent="0.3">
      <c r="A160" s="14">
        <f t="shared" si="13"/>
        <v>154</v>
      </c>
      <c r="B160" s="15">
        <f>IF(N(A160)=0,"",EDATE(B159,ROUND(12/Rechner!D10,0)))</f>
        <v>49949</v>
      </c>
      <c r="C160" s="16">
        <f t="shared" si="14"/>
        <v>174266.32</v>
      </c>
      <c r="D160" s="16">
        <f>IF(N(A160)=0,"",MIN(Rechner!D14,N(C160)+N(E160)))</f>
        <v>1122.6099999999999</v>
      </c>
      <c r="E160" s="16">
        <f>IF(N(A160)=0,"",ROUND(N(C160)*(Rechner!D8/Rechner!D10),2))</f>
        <v>508.28</v>
      </c>
      <c r="F160" s="16">
        <f t="shared" si="10"/>
        <v>614.32999999999993</v>
      </c>
      <c r="G160" s="16">
        <f>IF(N(A160)=0,"",MIN(IFERROR(Rechner!D12/Rechner!D10,0),MAX(N(C160)-N(F160),0)))</f>
        <v>0</v>
      </c>
      <c r="H160" s="16">
        <f t="shared" si="11"/>
        <v>1122.6099999999999</v>
      </c>
      <c r="I160" s="16">
        <f t="shared" si="12"/>
        <v>173651.99000000002</v>
      </c>
    </row>
    <row r="161" spans="1:9" ht="19.5" customHeight="1" x14ac:dyDescent="0.3">
      <c r="A161" s="14">
        <f t="shared" si="13"/>
        <v>155</v>
      </c>
      <c r="B161" s="15">
        <f>IF(N(A161)=0,"",EDATE(B160,ROUND(12/Rechner!D10,0)))</f>
        <v>49980</v>
      </c>
      <c r="C161" s="16">
        <f t="shared" si="14"/>
        <v>173651.99000000002</v>
      </c>
      <c r="D161" s="16">
        <f>IF(N(A161)=0,"",MIN(Rechner!D14,N(C161)+N(E161)))</f>
        <v>1122.6099999999999</v>
      </c>
      <c r="E161" s="16">
        <f>IF(N(A161)=0,"",ROUND(N(C161)*(Rechner!D8/Rechner!D10),2))</f>
        <v>506.48</v>
      </c>
      <c r="F161" s="16">
        <f t="shared" si="10"/>
        <v>616.12999999999988</v>
      </c>
      <c r="G161" s="16">
        <f>IF(N(A161)=0,"",MIN(IFERROR(Rechner!D12/Rechner!D10,0),MAX(N(C161)-N(F161),0)))</f>
        <v>0</v>
      </c>
      <c r="H161" s="16">
        <f t="shared" si="11"/>
        <v>1122.6099999999999</v>
      </c>
      <c r="I161" s="16">
        <f t="shared" si="12"/>
        <v>173035.86000000002</v>
      </c>
    </row>
    <row r="162" spans="1:9" ht="19.5" customHeight="1" x14ac:dyDescent="0.3">
      <c r="A162" s="14">
        <f t="shared" si="13"/>
        <v>156</v>
      </c>
      <c r="B162" s="15">
        <f>IF(N(A162)=0,"",EDATE(B161,ROUND(12/Rechner!D10,0)))</f>
        <v>50010</v>
      </c>
      <c r="C162" s="16">
        <f t="shared" si="14"/>
        <v>173035.86000000002</v>
      </c>
      <c r="D162" s="16">
        <f>IF(N(A162)=0,"",MIN(Rechner!D14,N(C162)+N(E162)))</f>
        <v>1122.6099999999999</v>
      </c>
      <c r="E162" s="16">
        <f>IF(N(A162)=0,"",ROUND(N(C162)*(Rechner!D8/Rechner!D10),2))</f>
        <v>504.69</v>
      </c>
      <c r="F162" s="16">
        <f t="shared" si="10"/>
        <v>617.91999999999985</v>
      </c>
      <c r="G162" s="16">
        <f>IF(N(A162)=0,"",MIN(IFERROR(Rechner!D12/Rechner!D10,0),MAX(N(C162)-N(F162),0)))</f>
        <v>0</v>
      </c>
      <c r="H162" s="16">
        <f t="shared" si="11"/>
        <v>1122.6099999999999</v>
      </c>
      <c r="I162" s="16">
        <f t="shared" si="12"/>
        <v>172417.94</v>
      </c>
    </row>
    <row r="163" spans="1:9" ht="19.5" customHeight="1" x14ac:dyDescent="0.3">
      <c r="A163" s="14">
        <f t="shared" si="13"/>
        <v>157</v>
      </c>
      <c r="B163" s="15">
        <f>IF(N(A163)=0,"",EDATE(B162,ROUND(12/Rechner!D10,0)))</f>
        <v>50041</v>
      </c>
      <c r="C163" s="16">
        <f t="shared" si="14"/>
        <v>172417.94</v>
      </c>
      <c r="D163" s="16">
        <f>IF(N(A163)=0,"",MIN(Rechner!D14,N(C163)+N(E163)))</f>
        <v>1122.6099999999999</v>
      </c>
      <c r="E163" s="16">
        <f>IF(N(A163)=0,"",ROUND(N(C163)*(Rechner!D8/Rechner!D10),2))</f>
        <v>502.89</v>
      </c>
      <c r="F163" s="16">
        <f t="shared" si="10"/>
        <v>619.71999999999991</v>
      </c>
      <c r="G163" s="16">
        <f>IF(N(A163)=0,"",MIN(IFERROR(Rechner!D12/Rechner!D10,0),MAX(N(C163)-N(F163),0)))</f>
        <v>0</v>
      </c>
      <c r="H163" s="16">
        <f t="shared" si="11"/>
        <v>1122.6099999999999</v>
      </c>
      <c r="I163" s="16">
        <f t="shared" si="12"/>
        <v>171798.22</v>
      </c>
    </row>
    <row r="164" spans="1:9" ht="19.5" customHeight="1" x14ac:dyDescent="0.3">
      <c r="A164" s="14">
        <f t="shared" si="13"/>
        <v>158</v>
      </c>
      <c r="B164" s="15">
        <f>IF(N(A164)=0,"",EDATE(B163,ROUND(12/Rechner!D10,0)))</f>
        <v>50072</v>
      </c>
      <c r="C164" s="16">
        <f t="shared" si="14"/>
        <v>171798.22</v>
      </c>
      <c r="D164" s="16">
        <f>IF(N(A164)=0,"",MIN(Rechner!D14,N(C164)+N(E164)))</f>
        <v>1122.6099999999999</v>
      </c>
      <c r="E164" s="16">
        <f>IF(N(A164)=0,"",ROUND(N(C164)*(Rechner!D8/Rechner!D10),2))</f>
        <v>501.08</v>
      </c>
      <c r="F164" s="16">
        <f t="shared" si="10"/>
        <v>621.53</v>
      </c>
      <c r="G164" s="16">
        <f>IF(N(A164)=0,"",MIN(IFERROR(Rechner!D12/Rechner!D10,0),MAX(N(C164)-N(F164),0)))</f>
        <v>0</v>
      </c>
      <c r="H164" s="16">
        <f t="shared" si="11"/>
        <v>1122.6099999999999</v>
      </c>
      <c r="I164" s="16">
        <f t="shared" si="12"/>
        <v>171176.69</v>
      </c>
    </row>
    <row r="165" spans="1:9" ht="19.5" customHeight="1" x14ac:dyDescent="0.3">
      <c r="A165" s="14">
        <f t="shared" si="13"/>
        <v>159</v>
      </c>
      <c r="B165" s="15">
        <f>IF(N(A165)=0,"",EDATE(B164,ROUND(12/Rechner!D10,0)))</f>
        <v>50100</v>
      </c>
      <c r="C165" s="16">
        <f t="shared" si="14"/>
        <v>171176.69</v>
      </c>
      <c r="D165" s="16">
        <f>IF(N(A165)=0,"",MIN(Rechner!D14,N(C165)+N(E165)))</f>
        <v>1122.6099999999999</v>
      </c>
      <c r="E165" s="16">
        <f>IF(N(A165)=0,"",ROUND(N(C165)*(Rechner!D8/Rechner!D10),2))</f>
        <v>499.27</v>
      </c>
      <c r="F165" s="16">
        <f t="shared" si="10"/>
        <v>623.33999999999992</v>
      </c>
      <c r="G165" s="16">
        <f>IF(N(A165)=0,"",MIN(IFERROR(Rechner!D12/Rechner!D10,0),MAX(N(C165)-N(F165),0)))</f>
        <v>0</v>
      </c>
      <c r="H165" s="16">
        <f t="shared" si="11"/>
        <v>1122.6099999999999</v>
      </c>
      <c r="I165" s="16">
        <f t="shared" si="12"/>
        <v>170553.35</v>
      </c>
    </row>
    <row r="166" spans="1:9" ht="19.5" customHeight="1" x14ac:dyDescent="0.3">
      <c r="A166" s="14">
        <f t="shared" si="13"/>
        <v>160</v>
      </c>
      <c r="B166" s="15">
        <f>IF(N(A166)=0,"",EDATE(B165,ROUND(12/Rechner!D10,0)))</f>
        <v>50131</v>
      </c>
      <c r="C166" s="16">
        <f t="shared" si="14"/>
        <v>170553.35</v>
      </c>
      <c r="D166" s="16">
        <f>IF(N(A166)=0,"",MIN(Rechner!D14,N(C166)+N(E166)))</f>
        <v>1122.6099999999999</v>
      </c>
      <c r="E166" s="16">
        <f>IF(N(A166)=0,"",ROUND(N(C166)*(Rechner!D8/Rechner!D10),2))</f>
        <v>497.45</v>
      </c>
      <c r="F166" s="16">
        <f t="shared" si="10"/>
        <v>625.15999999999985</v>
      </c>
      <c r="G166" s="16">
        <f>IF(N(A166)=0,"",MIN(IFERROR(Rechner!D12/Rechner!D10,0),MAX(N(C166)-N(F166),0)))</f>
        <v>0</v>
      </c>
      <c r="H166" s="16">
        <f t="shared" si="11"/>
        <v>1122.6099999999999</v>
      </c>
      <c r="I166" s="16">
        <f t="shared" si="12"/>
        <v>169928.19</v>
      </c>
    </row>
    <row r="167" spans="1:9" ht="19.5" customHeight="1" x14ac:dyDescent="0.3">
      <c r="A167" s="14">
        <f t="shared" si="13"/>
        <v>161</v>
      </c>
      <c r="B167" s="15">
        <f>IF(N(A167)=0,"",EDATE(B166,ROUND(12/Rechner!D10,0)))</f>
        <v>50161</v>
      </c>
      <c r="C167" s="16">
        <f t="shared" si="14"/>
        <v>169928.19</v>
      </c>
      <c r="D167" s="16">
        <f>IF(N(A167)=0,"",MIN(Rechner!D14,N(C167)+N(E167)))</f>
        <v>1122.6099999999999</v>
      </c>
      <c r="E167" s="16">
        <f>IF(N(A167)=0,"",ROUND(N(C167)*(Rechner!D8/Rechner!D10),2))</f>
        <v>495.62</v>
      </c>
      <c r="F167" s="16">
        <f t="shared" si="10"/>
        <v>626.9899999999999</v>
      </c>
      <c r="G167" s="16">
        <f>IF(N(A167)=0,"",MIN(IFERROR(Rechner!D12/Rechner!D10,0),MAX(N(C167)-N(F167),0)))</f>
        <v>0</v>
      </c>
      <c r="H167" s="16">
        <f t="shared" si="11"/>
        <v>1122.6099999999999</v>
      </c>
      <c r="I167" s="16">
        <f t="shared" si="12"/>
        <v>169301.2</v>
      </c>
    </row>
    <row r="168" spans="1:9" ht="19.5" customHeight="1" x14ac:dyDescent="0.3">
      <c r="A168" s="14">
        <f t="shared" si="13"/>
        <v>162</v>
      </c>
      <c r="B168" s="15">
        <f>IF(N(A168)=0,"",EDATE(B167,ROUND(12/Rechner!D10,0)))</f>
        <v>50192</v>
      </c>
      <c r="C168" s="16">
        <f t="shared" si="14"/>
        <v>169301.2</v>
      </c>
      <c r="D168" s="16">
        <f>IF(N(A168)=0,"",MIN(Rechner!D14,N(C168)+N(E168)))</f>
        <v>1122.6099999999999</v>
      </c>
      <c r="E168" s="16">
        <f>IF(N(A168)=0,"",ROUND(N(C168)*(Rechner!D8/Rechner!D10),2))</f>
        <v>493.8</v>
      </c>
      <c r="F168" s="16">
        <f t="shared" si="10"/>
        <v>628.80999999999995</v>
      </c>
      <c r="G168" s="16">
        <f>IF(N(A168)=0,"",MIN(IFERROR(Rechner!D12/Rechner!D10,0),MAX(N(C168)-N(F168),0)))</f>
        <v>0</v>
      </c>
      <c r="H168" s="16">
        <f t="shared" si="11"/>
        <v>1122.6099999999999</v>
      </c>
      <c r="I168" s="16">
        <f t="shared" si="12"/>
        <v>168672.39</v>
      </c>
    </row>
    <row r="169" spans="1:9" ht="19.5" customHeight="1" x14ac:dyDescent="0.3">
      <c r="A169" s="14">
        <f t="shared" si="13"/>
        <v>163</v>
      </c>
      <c r="B169" s="15">
        <f>IF(N(A169)=0,"",EDATE(B168,ROUND(12/Rechner!D10,0)))</f>
        <v>50222</v>
      </c>
      <c r="C169" s="16">
        <f t="shared" si="14"/>
        <v>168672.39</v>
      </c>
      <c r="D169" s="16">
        <f>IF(N(A169)=0,"",MIN(Rechner!D14,N(C169)+N(E169)))</f>
        <v>1122.6099999999999</v>
      </c>
      <c r="E169" s="16">
        <f>IF(N(A169)=0,"",ROUND(N(C169)*(Rechner!D8/Rechner!D10),2))</f>
        <v>491.96</v>
      </c>
      <c r="F169" s="16">
        <f t="shared" si="10"/>
        <v>630.64999999999986</v>
      </c>
      <c r="G169" s="16">
        <f>IF(N(A169)=0,"",MIN(IFERROR(Rechner!D12/Rechner!D10,0),MAX(N(C169)-N(F169),0)))</f>
        <v>0</v>
      </c>
      <c r="H169" s="16">
        <f t="shared" si="11"/>
        <v>1122.6099999999999</v>
      </c>
      <c r="I169" s="16">
        <f t="shared" si="12"/>
        <v>168041.74000000002</v>
      </c>
    </row>
    <row r="170" spans="1:9" ht="19.5" customHeight="1" x14ac:dyDescent="0.3">
      <c r="A170" s="14">
        <f t="shared" si="13"/>
        <v>164</v>
      </c>
      <c r="B170" s="15">
        <f>IF(N(A170)=0,"",EDATE(B169,ROUND(12/Rechner!D10,0)))</f>
        <v>50253</v>
      </c>
      <c r="C170" s="16">
        <f t="shared" si="14"/>
        <v>168041.74000000002</v>
      </c>
      <c r="D170" s="16">
        <f>IF(N(A170)=0,"",MIN(Rechner!D14,N(C170)+N(E170)))</f>
        <v>1122.6099999999999</v>
      </c>
      <c r="E170" s="16">
        <f>IF(N(A170)=0,"",ROUND(N(C170)*(Rechner!D8/Rechner!D10),2))</f>
        <v>490.12</v>
      </c>
      <c r="F170" s="16">
        <f t="shared" si="10"/>
        <v>632.4899999999999</v>
      </c>
      <c r="G170" s="16">
        <f>IF(N(A170)=0,"",MIN(IFERROR(Rechner!D12/Rechner!D10,0),MAX(N(C170)-N(F170),0)))</f>
        <v>0</v>
      </c>
      <c r="H170" s="16">
        <f t="shared" si="11"/>
        <v>1122.6099999999999</v>
      </c>
      <c r="I170" s="16">
        <f t="shared" si="12"/>
        <v>167409.25000000003</v>
      </c>
    </row>
    <row r="171" spans="1:9" ht="19.5" customHeight="1" x14ac:dyDescent="0.3">
      <c r="A171" s="14">
        <f t="shared" si="13"/>
        <v>165</v>
      </c>
      <c r="B171" s="15">
        <f>IF(N(A171)=0,"",EDATE(B170,ROUND(12/Rechner!D10,0)))</f>
        <v>50284</v>
      </c>
      <c r="C171" s="16">
        <f t="shared" si="14"/>
        <v>167409.25000000003</v>
      </c>
      <c r="D171" s="16">
        <f>IF(N(A171)=0,"",MIN(Rechner!D14,N(C171)+N(E171)))</f>
        <v>1122.6099999999999</v>
      </c>
      <c r="E171" s="16">
        <f>IF(N(A171)=0,"",ROUND(N(C171)*(Rechner!D8/Rechner!D10),2))</f>
        <v>488.28</v>
      </c>
      <c r="F171" s="16">
        <f t="shared" si="10"/>
        <v>634.32999999999993</v>
      </c>
      <c r="G171" s="16">
        <f>IF(N(A171)=0,"",MIN(IFERROR(Rechner!D12/Rechner!D10,0),MAX(N(C171)-N(F171),0)))</f>
        <v>0</v>
      </c>
      <c r="H171" s="16">
        <f t="shared" si="11"/>
        <v>1122.6099999999999</v>
      </c>
      <c r="I171" s="16">
        <f t="shared" si="12"/>
        <v>166774.92000000004</v>
      </c>
    </row>
    <row r="172" spans="1:9" ht="19.5" customHeight="1" x14ac:dyDescent="0.3">
      <c r="A172" s="14">
        <f t="shared" si="13"/>
        <v>166</v>
      </c>
      <c r="B172" s="15">
        <f>IF(N(A172)=0,"",EDATE(B171,ROUND(12/Rechner!D10,0)))</f>
        <v>50314</v>
      </c>
      <c r="C172" s="16">
        <f t="shared" si="14"/>
        <v>166774.92000000004</v>
      </c>
      <c r="D172" s="16">
        <f>IF(N(A172)=0,"",MIN(Rechner!D14,N(C172)+N(E172)))</f>
        <v>1122.6099999999999</v>
      </c>
      <c r="E172" s="16">
        <f>IF(N(A172)=0,"",ROUND(N(C172)*(Rechner!D8/Rechner!D10),2))</f>
        <v>486.43</v>
      </c>
      <c r="F172" s="16">
        <f t="shared" si="10"/>
        <v>636.17999999999984</v>
      </c>
      <c r="G172" s="16">
        <f>IF(N(A172)=0,"",MIN(IFERROR(Rechner!D12/Rechner!D10,0),MAX(N(C172)-N(F172),0)))</f>
        <v>0</v>
      </c>
      <c r="H172" s="16">
        <f t="shared" si="11"/>
        <v>1122.6099999999999</v>
      </c>
      <c r="I172" s="16">
        <f t="shared" si="12"/>
        <v>166138.74000000005</v>
      </c>
    </row>
    <row r="173" spans="1:9" ht="19.5" customHeight="1" x14ac:dyDescent="0.3">
      <c r="A173" s="14">
        <f t="shared" si="13"/>
        <v>167</v>
      </c>
      <c r="B173" s="15">
        <f>IF(N(A173)=0,"",EDATE(B172,ROUND(12/Rechner!D10,0)))</f>
        <v>50345</v>
      </c>
      <c r="C173" s="16">
        <f t="shared" si="14"/>
        <v>166138.74000000005</v>
      </c>
      <c r="D173" s="16">
        <f>IF(N(A173)=0,"",MIN(Rechner!D14,N(C173)+N(E173)))</f>
        <v>1122.6099999999999</v>
      </c>
      <c r="E173" s="16">
        <f>IF(N(A173)=0,"",ROUND(N(C173)*(Rechner!D8/Rechner!D10),2))</f>
        <v>484.57</v>
      </c>
      <c r="F173" s="16">
        <f t="shared" si="10"/>
        <v>638.04</v>
      </c>
      <c r="G173" s="16">
        <f>IF(N(A173)=0,"",MIN(IFERROR(Rechner!D12/Rechner!D10,0),MAX(N(C173)-N(F173),0)))</f>
        <v>0</v>
      </c>
      <c r="H173" s="16">
        <f t="shared" si="11"/>
        <v>1122.6099999999999</v>
      </c>
      <c r="I173" s="16">
        <f t="shared" si="12"/>
        <v>165500.70000000004</v>
      </c>
    </row>
    <row r="174" spans="1:9" ht="19.5" customHeight="1" x14ac:dyDescent="0.3">
      <c r="A174" s="14">
        <f t="shared" si="13"/>
        <v>168</v>
      </c>
      <c r="B174" s="15">
        <f>IF(N(A174)=0,"",EDATE(B173,ROUND(12/Rechner!D10,0)))</f>
        <v>50375</v>
      </c>
      <c r="C174" s="16">
        <f t="shared" si="14"/>
        <v>165500.70000000004</v>
      </c>
      <c r="D174" s="16">
        <f>IF(N(A174)=0,"",MIN(Rechner!D14,N(C174)+N(E174)))</f>
        <v>1122.6099999999999</v>
      </c>
      <c r="E174" s="16">
        <f>IF(N(A174)=0,"",ROUND(N(C174)*(Rechner!D8/Rechner!D10),2))</f>
        <v>482.71</v>
      </c>
      <c r="F174" s="16">
        <f t="shared" si="10"/>
        <v>639.89999999999986</v>
      </c>
      <c r="G174" s="16">
        <f>IF(N(A174)=0,"",MIN(IFERROR(Rechner!D12/Rechner!D10,0),MAX(N(C174)-N(F174),0)))</f>
        <v>0</v>
      </c>
      <c r="H174" s="16">
        <f t="shared" si="11"/>
        <v>1122.6099999999999</v>
      </c>
      <c r="I174" s="16">
        <f t="shared" si="12"/>
        <v>164860.80000000005</v>
      </c>
    </row>
    <row r="175" spans="1:9" ht="19.5" customHeight="1" x14ac:dyDescent="0.3">
      <c r="A175" s="14">
        <f t="shared" si="13"/>
        <v>169</v>
      </c>
      <c r="B175" s="15">
        <f>IF(N(A175)=0,"",EDATE(B174,ROUND(12/Rechner!D10,0)))</f>
        <v>50406</v>
      </c>
      <c r="C175" s="16">
        <f t="shared" si="14"/>
        <v>164860.80000000005</v>
      </c>
      <c r="D175" s="16">
        <f>IF(N(A175)=0,"",MIN(Rechner!D14,N(C175)+N(E175)))</f>
        <v>1122.6099999999999</v>
      </c>
      <c r="E175" s="16">
        <f>IF(N(A175)=0,"",ROUND(N(C175)*(Rechner!D8/Rechner!D10),2))</f>
        <v>480.84</v>
      </c>
      <c r="F175" s="16">
        <f t="shared" si="10"/>
        <v>641.77</v>
      </c>
      <c r="G175" s="16">
        <f>IF(N(A175)=0,"",MIN(IFERROR(Rechner!D12/Rechner!D10,0),MAX(N(C175)-N(F175),0)))</f>
        <v>0</v>
      </c>
      <c r="H175" s="16">
        <f t="shared" si="11"/>
        <v>1122.6099999999999</v>
      </c>
      <c r="I175" s="16">
        <f t="shared" si="12"/>
        <v>164219.03000000006</v>
      </c>
    </row>
    <row r="176" spans="1:9" ht="19.5" customHeight="1" x14ac:dyDescent="0.3">
      <c r="A176" s="14">
        <f t="shared" si="13"/>
        <v>170</v>
      </c>
      <c r="B176" s="15">
        <f>IF(N(A176)=0,"",EDATE(B175,ROUND(12/Rechner!D10,0)))</f>
        <v>50437</v>
      </c>
      <c r="C176" s="16">
        <f t="shared" si="14"/>
        <v>164219.03000000006</v>
      </c>
      <c r="D176" s="16">
        <f>IF(N(A176)=0,"",MIN(Rechner!D14,N(C176)+N(E176)))</f>
        <v>1122.6099999999999</v>
      </c>
      <c r="E176" s="16">
        <f>IF(N(A176)=0,"",ROUND(N(C176)*(Rechner!D8/Rechner!D10),2))</f>
        <v>478.97</v>
      </c>
      <c r="F176" s="16">
        <f t="shared" si="10"/>
        <v>643.63999999999987</v>
      </c>
      <c r="G176" s="16">
        <f>IF(N(A176)=0,"",MIN(IFERROR(Rechner!D12/Rechner!D10,0),MAX(N(C176)-N(F176),0)))</f>
        <v>0</v>
      </c>
      <c r="H176" s="16">
        <f t="shared" si="11"/>
        <v>1122.6099999999999</v>
      </c>
      <c r="I176" s="16">
        <f t="shared" si="12"/>
        <v>163575.39000000004</v>
      </c>
    </row>
    <row r="177" spans="1:9" ht="19.5" customHeight="1" x14ac:dyDescent="0.3">
      <c r="A177" s="14">
        <f t="shared" si="13"/>
        <v>171</v>
      </c>
      <c r="B177" s="15">
        <f>IF(N(A177)=0,"",EDATE(B176,ROUND(12/Rechner!D10,0)))</f>
        <v>50465</v>
      </c>
      <c r="C177" s="16">
        <f t="shared" si="14"/>
        <v>163575.39000000004</v>
      </c>
      <c r="D177" s="16">
        <f>IF(N(A177)=0,"",MIN(Rechner!D14,N(C177)+N(E177)))</f>
        <v>1122.6099999999999</v>
      </c>
      <c r="E177" s="16">
        <f>IF(N(A177)=0,"",ROUND(N(C177)*(Rechner!D8/Rechner!D10),2))</f>
        <v>477.09</v>
      </c>
      <c r="F177" s="16">
        <f t="shared" si="10"/>
        <v>645.52</v>
      </c>
      <c r="G177" s="16">
        <f>IF(N(A177)=0,"",MIN(IFERROR(Rechner!D12/Rechner!D10,0),MAX(N(C177)-N(F177),0)))</f>
        <v>0</v>
      </c>
      <c r="H177" s="16">
        <f t="shared" si="11"/>
        <v>1122.6099999999999</v>
      </c>
      <c r="I177" s="16">
        <f t="shared" si="12"/>
        <v>162929.87000000005</v>
      </c>
    </row>
    <row r="178" spans="1:9" ht="19.5" customHeight="1" x14ac:dyDescent="0.3">
      <c r="A178" s="14">
        <f t="shared" si="13"/>
        <v>172</v>
      </c>
      <c r="B178" s="15">
        <f>IF(N(A178)=0,"",EDATE(B177,ROUND(12/Rechner!D10,0)))</f>
        <v>50496</v>
      </c>
      <c r="C178" s="16">
        <f t="shared" si="14"/>
        <v>162929.87000000005</v>
      </c>
      <c r="D178" s="16">
        <f>IF(N(A178)=0,"",MIN(Rechner!D14,N(C178)+N(E178)))</f>
        <v>1122.6099999999999</v>
      </c>
      <c r="E178" s="16">
        <f>IF(N(A178)=0,"",ROUND(N(C178)*(Rechner!D8/Rechner!D10),2))</f>
        <v>475.21</v>
      </c>
      <c r="F178" s="16">
        <f t="shared" si="10"/>
        <v>647.39999999999986</v>
      </c>
      <c r="G178" s="16">
        <f>IF(N(A178)=0,"",MIN(IFERROR(Rechner!D12/Rechner!D10,0),MAX(N(C178)-N(F178),0)))</f>
        <v>0</v>
      </c>
      <c r="H178" s="16">
        <f t="shared" si="11"/>
        <v>1122.6099999999999</v>
      </c>
      <c r="I178" s="16">
        <f t="shared" si="12"/>
        <v>162282.47000000006</v>
      </c>
    </row>
    <row r="179" spans="1:9" ht="19.5" customHeight="1" x14ac:dyDescent="0.3">
      <c r="A179" s="14">
        <f t="shared" si="13"/>
        <v>173</v>
      </c>
      <c r="B179" s="15">
        <f>IF(N(A179)=0,"",EDATE(B178,ROUND(12/Rechner!D10,0)))</f>
        <v>50526</v>
      </c>
      <c r="C179" s="16">
        <f t="shared" si="14"/>
        <v>162282.47000000006</v>
      </c>
      <c r="D179" s="16">
        <f>IF(N(A179)=0,"",MIN(Rechner!D14,N(C179)+N(E179)))</f>
        <v>1122.6099999999999</v>
      </c>
      <c r="E179" s="16">
        <f>IF(N(A179)=0,"",ROUND(N(C179)*(Rechner!D8/Rechner!D10),2))</f>
        <v>473.32</v>
      </c>
      <c r="F179" s="16">
        <f t="shared" si="10"/>
        <v>649.29</v>
      </c>
      <c r="G179" s="16">
        <f>IF(N(A179)=0,"",MIN(IFERROR(Rechner!D12/Rechner!D10,0),MAX(N(C179)-N(F179),0)))</f>
        <v>0</v>
      </c>
      <c r="H179" s="16">
        <f t="shared" si="11"/>
        <v>1122.6099999999999</v>
      </c>
      <c r="I179" s="16">
        <f t="shared" si="12"/>
        <v>161633.18000000005</v>
      </c>
    </row>
    <row r="180" spans="1:9" ht="19.5" customHeight="1" x14ac:dyDescent="0.3">
      <c r="A180" s="14">
        <f t="shared" si="13"/>
        <v>174</v>
      </c>
      <c r="B180" s="15">
        <f>IF(N(A180)=0,"",EDATE(B179,ROUND(12/Rechner!D10,0)))</f>
        <v>50557</v>
      </c>
      <c r="C180" s="16">
        <f t="shared" si="14"/>
        <v>161633.18000000005</v>
      </c>
      <c r="D180" s="16">
        <f>IF(N(A180)=0,"",MIN(Rechner!D14,N(C180)+N(E180)))</f>
        <v>1122.6099999999999</v>
      </c>
      <c r="E180" s="16">
        <f>IF(N(A180)=0,"",ROUND(N(C180)*(Rechner!D8/Rechner!D10),2))</f>
        <v>471.43</v>
      </c>
      <c r="F180" s="16">
        <f t="shared" si="10"/>
        <v>651.17999999999984</v>
      </c>
      <c r="G180" s="16">
        <f>IF(N(A180)=0,"",MIN(IFERROR(Rechner!D12/Rechner!D10,0),MAX(N(C180)-N(F180),0)))</f>
        <v>0</v>
      </c>
      <c r="H180" s="16">
        <f t="shared" si="11"/>
        <v>1122.6099999999999</v>
      </c>
      <c r="I180" s="16">
        <f t="shared" si="12"/>
        <v>160982.00000000006</v>
      </c>
    </row>
    <row r="181" spans="1:9" ht="19.5" customHeight="1" x14ac:dyDescent="0.3">
      <c r="A181" s="14">
        <f t="shared" si="13"/>
        <v>175</v>
      </c>
      <c r="B181" s="15">
        <f>IF(N(A181)=0,"",EDATE(B180,ROUND(12/Rechner!D10,0)))</f>
        <v>50587</v>
      </c>
      <c r="C181" s="16">
        <f t="shared" si="14"/>
        <v>160982.00000000006</v>
      </c>
      <c r="D181" s="16">
        <f>IF(N(A181)=0,"",MIN(Rechner!D14,N(C181)+N(E181)))</f>
        <v>1122.6099999999999</v>
      </c>
      <c r="E181" s="16">
        <f>IF(N(A181)=0,"",ROUND(N(C181)*(Rechner!D8/Rechner!D10),2))</f>
        <v>469.53</v>
      </c>
      <c r="F181" s="16">
        <f t="shared" si="10"/>
        <v>653.07999999999993</v>
      </c>
      <c r="G181" s="16">
        <f>IF(N(A181)=0,"",MIN(IFERROR(Rechner!D12/Rechner!D10,0),MAX(N(C181)-N(F181),0)))</f>
        <v>0</v>
      </c>
      <c r="H181" s="16">
        <f t="shared" si="11"/>
        <v>1122.6099999999999</v>
      </c>
      <c r="I181" s="16">
        <f t="shared" si="12"/>
        <v>160328.92000000007</v>
      </c>
    </row>
    <row r="182" spans="1:9" ht="19.5" customHeight="1" x14ac:dyDescent="0.3">
      <c r="A182" s="14">
        <f t="shared" si="13"/>
        <v>176</v>
      </c>
      <c r="B182" s="15">
        <f>IF(N(A182)=0,"",EDATE(B181,ROUND(12/Rechner!D10,0)))</f>
        <v>50618</v>
      </c>
      <c r="C182" s="16">
        <f t="shared" si="14"/>
        <v>160328.92000000007</v>
      </c>
      <c r="D182" s="16">
        <f>IF(N(A182)=0,"",MIN(Rechner!D14,N(C182)+N(E182)))</f>
        <v>1122.6099999999999</v>
      </c>
      <c r="E182" s="16">
        <f>IF(N(A182)=0,"",ROUND(N(C182)*(Rechner!D8/Rechner!D10),2))</f>
        <v>467.63</v>
      </c>
      <c r="F182" s="16">
        <f t="shared" si="10"/>
        <v>654.9799999999999</v>
      </c>
      <c r="G182" s="16">
        <f>IF(N(A182)=0,"",MIN(IFERROR(Rechner!D12/Rechner!D10,0),MAX(N(C182)-N(F182),0)))</f>
        <v>0</v>
      </c>
      <c r="H182" s="16">
        <f t="shared" si="11"/>
        <v>1122.6099999999999</v>
      </c>
      <c r="I182" s="16">
        <f t="shared" si="12"/>
        <v>159673.94000000006</v>
      </c>
    </row>
    <row r="183" spans="1:9" ht="19.5" customHeight="1" x14ac:dyDescent="0.3">
      <c r="A183" s="14">
        <f t="shared" si="13"/>
        <v>177</v>
      </c>
      <c r="B183" s="15">
        <f>IF(N(A183)=0,"",EDATE(B182,ROUND(12/Rechner!D10,0)))</f>
        <v>50649</v>
      </c>
      <c r="C183" s="16">
        <f t="shared" si="14"/>
        <v>159673.94000000006</v>
      </c>
      <c r="D183" s="16">
        <f>IF(N(A183)=0,"",MIN(Rechner!D14,N(C183)+N(E183)))</f>
        <v>1122.6099999999999</v>
      </c>
      <c r="E183" s="16">
        <f>IF(N(A183)=0,"",ROUND(N(C183)*(Rechner!D8/Rechner!D10),2))</f>
        <v>465.72</v>
      </c>
      <c r="F183" s="16">
        <f t="shared" si="10"/>
        <v>656.88999999999987</v>
      </c>
      <c r="G183" s="16">
        <f>IF(N(A183)=0,"",MIN(IFERROR(Rechner!D12/Rechner!D10,0),MAX(N(C183)-N(F183),0)))</f>
        <v>0</v>
      </c>
      <c r="H183" s="16">
        <f t="shared" si="11"/>
        <v>1122.6099999999999</v>
      </c>
      <c r="I183" s="16">
        <f t="shared" si="12"/>
        <v>159017.05000000005</v>
      </c>
    </row>
    <row r="184" spans="1:9" ht="19.5" customHeight="1" x14ac:dyDescent="0.3">
      <c r="A184" s="14">
        <f t="shared" si="13"/>
        <v>178</v>
      </c>
      <c r="B184" s="15">
        <f>IF(N(A184)=0,"",EDATE(B183,ROUND(12/Rechner!D10,0)))</f>
        <v>50679</v>
      </c>
      <c r="C184" s="16">
        <f t="shared" si="14"/>
        <v>159017.05000000005</v>
      </c>
      <c r="D184" s="16">
        <f>IF(N(A184)=0,"",MIN(Rechner!D14,N(C184)+N(E184)))</f>
        <v>1122.6099999999999</v>
      </c>
      <c r="E184" s="16">
        <f>IF(N(A184)=0,"",ROUND(N(C184)*(Rechner!D8/Rechner!D10),2))</f>
        <v>463.8</v>
      </c>
      <c r="F184" s="16">
        <f t="shared" si="10"/>
        <v>658.81</v>
      </c>
      <c r="G184" s="16">
        <f>IF(N(A184)=0,"",MIN(IFERROR(Rechner!D12/Rechner!D10,0),MAX(N(C184)-N(F184),0)))</f>
        <v>0</v>
      </c>
      <c r="H184" s="16">
        <f t="shared" si="11"/>
        <v>1122.6099999999999</v>
      </c>
      <c r="I184" s="16">
        <f t="shared" si="12"/>
        <v>158358.24000000005</v>
      </c>
    </row>
    <row r="185" spans="1:9" ht="19.5" customHeight="1" x14ac:dyDescent="0.3">
      <c r="A185" s="14">
        <f t="shared" si="13"/>
        <v>179</v>
      </c>
      <c r="B185" s="15">
        <f>IF(N(A185)=0,"",EDATE(B184,ROUND(12/Rechner!D10,0)))</f>
        <v>50710</v>
      </c>
      <c r="C185" s="16">
        <f t="shared" si="14"/>
        <v>158358.24000000005</v>
      </c>
      <c r="D185" s="16">
        <f>IF(N(A185)=0,"",MIN(Rechner!D14,N(C185)+N(E185)))</f>
        <v>1122.6099999999999</v>
      </c>
      <c r="E185" s="16">
        <f>IF(N(A185)=0,"",ROUND(N(C185)*(Rechner!D8/Rechner!D10),2))</f>
        <v>461.88</v>
      </c>
      <c r="F185" s="16">
        <f t="shared" si="10"/>
        <v>660.7299999999999</v>
      </c>
      <c r="G185" s="16">
        <f>IF(N(A185)=0,"",MIN(IFERROR(Rechner!D12/Rechner!D10,0),MAX(N(C185)-N(F185),0)))</f>
        <v>0</v>
      </c>
      <c r="H185" s="16">
        <f t="shared" si="11"/>
        <v>1122.6099999999999</v>
      </c>
      <c r="I185" s="16">
        <f t="shared" si="12"/>
        <v>157697.51000000004</v>
      </c>
    </row>
    <row r="186" spans="1:9" ht="19.5" customHeight="1" x14ac:dyDescent="0.3">
      <c r="A186" s="14">
        <f t="shared" si="13"/>
        <v>180</v>
      </c>
      <c r="B186" s="15">
        <f>IF(N(A186)=0,"",EDATE(B185,ROUND(12/Rechner!D10,0)))</f>
        <v>50740</v>
      </c>
      <c r="C186" s="16">
        <f t="shared" si="14"/>
        <v>157697.51000000004</v>
      </c>
      <c r="D186" s="16">
        <f>IF(N(A186)=0,"",MIN(Rechner!D14,N(C186)+N(E186)))</f>
        <v>1122.6099999999999</v>
      </c>
      <c r="E186" s="16">
        <f>IF(N(A186)=0,"",ROUND(N(C186)*(Rechner!D8/Rechner!D10),2))</f>
        <v>459.95</v>
      </c>
      <c r="F186" s="16">
        <f t="shared" si="10"/>
        <v>662.65999999999985</v>
      </c>
      <c r="G186" s="16">
        <f>IF(N(A186)=0,"",MIN(IFERROR(Rechner!D12/Rechner!D10,0),MAX(N(C186)-N(F186),0)))</f>
        <v>0</v>
      </c>
      <c r="H186" s="16">
        <f t="shared" si="11"/>
        <v>1122.6099999999999</v>
      </c>
      <c r="I186" s="16">
        <f t="shared" si="12"/>
        <v>157034.85000000003</v>
      </c>
    </row>
    <row r="187" spans="1:9" ht="19.5" customHeight="1" x14ac:dyDescent="0.3">
      <c r="A187" s="14">
        <f t="shared" si="13"/>
        <v>181</v>
      </c>
      <c r="B187" s="15">
        <f>IF(N(A187)=0,"",EDATE(B186,ROUND(12/Rechner!D10,0)))</f>
        <v>50771</v>
      </c>
      <c r="C187" s="16">
        <f t="shared" si="14"/>
        <v>157034.85000000003</v>
      </c>
      <c r="D187" s="16">
        <f>IF(N(A187)=0,"",MIN(Rechner!D14,N(C187)+N(E187)))</f>
        <v>1122.6099999999999</v>
      </c>
      <c r="E187" s="16">
        <f>IF(N(A187)=0,"",ROUND(N(C187)*(Rechner!D8/Rechner!D10),2))</f>
        <v>458.02</v>
      </c>
      <c r="F187" s="16">
        <f t="shared" si="10"/>
        <v>664.58999999999992</v>
      </c>
      <c r="G187" s="16">
        <f>IF(N(A187)=0,"",MIN(IFERROR(Rechner!D12/Rechner!D10,0),MAX(N(C187)-N(F187),0)))</f>
        <v>0</v>
      </c>
      <c r="H187" s="16">
        <f t="shared" si="11"/>
        <v>1122.6099999999999</v>
      </c>
      <c r="I187" s="16">
        <f t="shared" si="12"/>
        <v>156370.26000000004</v>
      </c>
    </row>
    <row r="188" spans="1:9" ht="19.5" customHeight="1" x14ac:dyDescent="0.3">
      <c r="A188" s="14">
        <f t="shared" si="13"/>
        <v>182</v>
      </c>
      <c r="B188" s="15">
        <f>IF(N(A188)=0,"",EDATE(B187,ROUND(12/Rechner!D10,0)))</f>
        <v>50802</v>
      </c>
      <c r="C188" s="16">
        <f t="shared" si="14"/>
        <v>156370.26000000004</v>
      </c>
      <c r="D188" s="16">
        <f>IF(N(A188)=0,"",MIN(Rechner!D14,N(C188)+N(E188)))</f>
        <v>1122.6099999999999</v>
      </c>
      <c r="E188" s="16">
        <f>IF(N(A188)=0,"",ROUND(N(C188)*(Rechner!D8/Rechner!D10),2))</f>
        <v>456.08</v>
      </c>
      <c r="F188" s="16">
        <f t="shared" si="10"/>
        <v>666.53</v>
      </c>
      <c r="G188" s="16">
        <f>IF(N(A188)=0,"",MIN(IFERROR(Rechner!D12/Rechner!D10,0),MAX(N(C188)-N(F188),0)))</f>
        <v>0</v>
      </c>
      <c r="H188" s="16">
        <f t="shared" si="11"/>
        <v>1122.6099999999999</v>
      </c>
      <c r="I188" s="16">
        <f t="shared" si="12"/>
        <v>155703.73000000004</v>
      </c>
    </row>
    <row r="189" spans="1:9" ht="19.5" customHeight="1" x14ac:dyDescent="0.3">
      <c r="A189" s="14">
        <f t="shared" si="13"/>
        <v>183</v>
      </c>
      <c r="B189" s="15">
        <f>IF(N(A189)=0,"",EDATE(B188,ROUND(12/Rechner!D10,0)))</f>
        <v>50830</v>
      </c>
      <c r="C189" s="16">
        <f t="shared" si="14"/>
        <v>155703.73000000004</v>
      </c>
      <c r="D189" s="16">
        <f>IF(N(A189)=0,"",MIN(Rechner!D14,N(C189)+N(E189)))</f>
        <v>1122.6099999999999</v>
      </c>
      <c r="E189" s="16">
        <f>IF(N(A189)=0,"",ROUND(N(C189)*(Rechner!D8/Rechner!D10),2))</f>
        <v>454.14</v>
      </c>
      <c r="F189" s="16">
        <f t="shared" si="10"/>
        <v>668.46999999999991</v>
      </c>
      <c r="G189" s="16">
        <f>IF(N(A189)=0,"",MIN(IFERROR(Rechner!D12/Rechner!D10,0),MAX(N(C189)-N(F189),0)))</f>
        <v>0</v>
      </c>
      <c r="H189" s="16">
        <f t="shared" si="11"/>
        <v>1122.6099999999999</v>
      </c>
      <c r="I189" s="16">
        <f t="shared" si="12"/>
        <v>155035.26000000004</v>
      </c>
    </row>
    <row r="190" spans="1:9" ht="19.5" customHeight="1" x14ac:dyDescent="0.3">
      <c r="A190" s="14">
        <f t="shared" si="13"/>
        <v>184</v>
      </c>
      <c r="B190" s="15">
        <f>IF(N(A190)=0,"",EDATE(B189,ROUND(12/Rechner!D10,0)))</f>
        <v>50861</v>
      </c>
      <c r="C190" s="16">
        <f t="shared" si="14"/>
        <v>155035.26000000004</v>
      </c>
      <c r="D190" s="16">
        <f>IF(N(A190)=0,"",MIN(Rechner!D14,N(C190)+N(E190)))</f>
        <v>1122.6099999999999</v>
      </c>
      <c r="E190" s="16">
        <f>IF(N(A190)=0,"",ROUND(N(C190)*(Rechner!D8/Rechner!D10),2))</f>
        <v>452.19</v>
      </c>
      <c r="F190" s="16">
        <f t="shared" si="10"/>
        <v>670.41999999999985</v>
      </c>
      <c r="G190" s="16">
        <f>IF(N(A190)=0,"",MIN(IFERROR(Rechner!D12/Rechner!D10,0),MAX(N(C190)-N(F190),0)))</f>
        <v>0</v>
      </c>
      <c r="H190" s="16">
        <f t="shared" si="11"/>
        <v>1122.6099999999999</v>
      </c>
      <c r="I190" s="16">
        <f t="shared" si="12"/>
        <v>154364.84000000003</v>
      </c>
    </row>
    <row r="191" spans="1:9" ht="19.5" customHeight="1" x14ac:dyDescent="0.3">
      <c r="A191" s="14">
        <f t="shared" si="13"/>
        <v>185</v>
      </c>
      <c r="B191" s="15">
        <f>IF(N(A191)=0,"",EDATE(B190,ROUND(12/Rechner!D10,0)))</f>
        <v>50891</v>
      </c>
      <c r="C191" s="16">
        <f t="shared" si="14"/>
        <v>154364.84000000003</v>
      </c>
      <c r="D191" s="16">
        <f>IF(N(A191)=0,"",MIN(Rechner!D14,N(C191)+N(E191)))</f>
        <v>1122.6099999999999</v>
      </c>
      <c r="E191" s="16">
        <f>IF(N(A191)=0,"",ROUND(N(C191)*(Rechner!D8/Rechner!D10),2))</f>
        <v>450.23</v>
      </c>
      <c r="F191" s="16">
        <f t="shared" si="10"/>
        <v>672.37999999999988</v>
      </c>
      <c r="G191" s="16">
        <f>IF(N(A191)=0,"",MIN(IFERROR(Rechner!D12/Rechner!D10,0),MAX(N(C191)-N(F191),0)))</f>
        <v>0</v>
      </c>
      <c r="H191" s="16">
        <f t="shared" si="11"/>
        <v>1122.6099999999999</v>
      </c>
      <c r="I191" s="16">
        <f t="shared" si="12"/>
        <v>153692.46000000002</v>
      </c>
    </row>
    <row r="192" spans="1:9" ht="19.5" customHeight="1" x14ac:dyDescent="0.3">
      <c r="A192" s="14">
        <f t="shared" si="13"/>
        <v>186</v>
      </c>
      <c r="B192" s="15">
        <f>IF(N(A192)=0,"",EDATE(B191,ROUND(12/Rechner!D10,0)))</f>
        <v>50922</v>
      </c>
      <c r="C192" s="16">
        <f t="shared" si="14"/>
        <v>153692.46000000002</v>
      </c>
      <c r="D192" s="16">
        <f>IF(N(A192)=0,"",MIN(Rechner!D14,N(C192)+N(E192)))</f>
        <v>1122.6099999999999</v>
      </c>
      <c r="E192" s="16">
        <f>IF(N(A192)=0,"",ROUND(N(C192)*(Rechner!D8/Rechner!D10),2))</f>
        <v>448.27</v>
      </c>
      <c r="F192" s="16">
        <f t="shared" si="10"/>
        <v>674.33999999999992</v>
      </c>
      <c r="G192" s="16">
        <f>IF(N(A192)=0,"",MIN(IFERROR(Rechner!D12/Rechner!D10,0),MAX(N(C192)-N(F192),0)))</f>
        <v>0</v>
      </c>
      <c r="H192" s="16">
        <f t="shared" si="11"/>
        <v>1122.6099999999999</v>
      </c>
      <c r="I192" s="16">
        <f t="shared" si="12"/>
        <v>153018.12000000002</v>
      </c>
    </row>
    <row r="193" spans="1:9" ht="19.5" customHeight="1" x14ac:dyDescent="0.3">
      <c r="A193" s="14">
        <f t="shared" si="13"/>
        <v>187</v>
      </c>
      <c r="B193" s="15">
        <f>IF(N(A193)=0,"",EDATE(B192,ROUND(12/Rechner!D10,0)))</f>
        <v>50952</v>
      </c>
      <c r="C193" s="16">
        <f t="shared" si="14"/>
        <v>153018.12000000002</v>
      </c>
      <c r="D193" s="16">
        <f>IF(N(A193)=0,"",MIN(Rechner!D14,N(C193)+N(E193)))</f>
        <v>1122.6099999999999</v>
      </c>
      <c r="E193" s="16">
        <f>IF(N(A193)=0,"",ROUND(N(C193)*(Rechner!D8/Rechner!D10),2))</f>
        <v>446.3</v>
      </c>
      <c r="F193" s="16">
        <f t="shared" si="10"/>
        <v>676.31</v>
      </c>
      <c r="G193" s="16">
        <f>IF(N(A193)=0,"",MIN(IFERROR(Rechner!D12/Rechner!D10,0),MAX(N(C193)-N(F193),0)))</f>
        <v>0</v>
      </c>
      <c r="H193" s="16">
        <f t="shared" si="11"/>
        <v>1122.6099999999999</v>
      </c>
      <c r="I193" s="16">
        <f t="shared" si="12"/>
        <v>152341.81000000003</v>
      </c>
    </row>
    <row r="194" spans="1:9" ht="19.5" customHeight="1" x14ac:dyDescent="0.3">
      <c r="A194" s="14">
        <f t="shared" si="13"/>
        <v>188</v>
      </c>
      <c r="B194" s="15">
        <f>IF(N(A194)=0,"",EDATE(B193,ROUND(12/Rechner!D10,0)))</f>
        <v>50983</v>
      </c>
      <c r="C194" s="16">
        <f t="shared" si="14"/>
        <v>152341.81000000003</v>
      </c>
      <c r="D194" s="16">
        <f>IF(N(A194)=0,"",MIN(Rechner!D14,N(C194)+N(E194)))</f>
        <v>1122.6099999999999</v>
      </c>
      <c r="E194" s="16">
        <f>IF(N(A194)=0,"",ROUND(N(C194)*(Rechner!D8/Rechner!D10),2))</f>
        <v>444.33</v>
      </c>
      <c r="F194" s="16">
        <f t="shared" si="10"/>
        <v>678.28</v>
      </c>
      <c r="G194" s="16">
        <f>IF(N(A194)=0,"",MIN(IFERROR(Rechner!D12/Rechner!D10,0),MAX(N(C194)-N(F194),0)))</f>
        <v>0</v>
      </c>
      <c r="H194" s="16">
        <f t="shared" si="11"/>
        <v>1122.6099999999999</v>
      </c>
      <c r="I194" s="16">
        <f t="shared" si="12"/>
        <v>151663.53000000003</v>
      </c>
    </row>
    <row r="195" spans="1:9" ht="19.5" customHeight="1" x14ac:dyDescent="0.3">
      <c r="A195" s="14">
        <f t="shared" si="13"/>
        <v>189</v>
      </c>
      <c r="B195" s="15">
        <f>IF(N(A195)=0,"",EDATE(B194,ROUND(12/Rechner!D10,0)))</f>
        <v>51014</v>
      </c>
      <c r="C195" s="16">
        <f t="shared" si="14"/>
        <v>151663.53000000003</v>
      </c>
      <c r="D195" s="16">
        <f>IF(N(A195)=0,"",MIN(Rechner!D14,N(C195)+N(E195)))</f>
        <v>1122.6099999999999</v>
      </c>
      <c r="E195" s="16">
        <f>IF(N(A195)=0,"",ROUND(N(C195)*(Rechner!D8/Rechner!D10),2))</f>
        <v>442.35</v>
      </c>
      <c r="F195" s="16">
        <f t="shared" si="10"/>
        <v>680.25999999999988</v>
      </c>
      <c r="G195" s="16">
        <f>IF(N(A195)=0,"",MIN(IFERROR(Rechner!D12/Rechner!D10,0),MAX(N(C195)-N(F195),0)))</f>
        <v>0</v>
      </c>
      <c r="H195" s="16">
        <f t="shared" si="11"/>
        <v>1122.6099999999999</v>
      </c>
      <c r="I195" s="16">
        <f t="shared" si="12"/>
        <v>150983.27000000002</v>
      </c>
    </row>
    <row r="196" spans="1:9" ht="19.5" customHeight="1" x14ac:dyDescent="0.3">
      <c r="A196" s="14">
        <f t="shared" si="13"/>
        <v>190</v>
      </c>
      <c r="B196" s="15">
        <f>IF(N(A196)=0,"",EDATE(B195,ROUND(12/Rechner!D10,0)))</f>
        <v>51044</v>
      </c>
      <c r="C196" s="16">
        <f t="shared" si="14"/>
        <v>150983.27000000002</v>
      </c>
      <c r="D196" s="16">
        <f>IF(N(A196)=0,"",MIN(Rechner!D14,N(C196)+N(E196)))</f>
        <v>1122.6099999999999</v>
      </c>
      <c r="E196" s="16">
        <f>IF(N(A196)=0,"",ROUND(N(C196)*(Rechner!D8/Rechner!D10),2))</f>
        <v>440.37</v>
      </c>
      <c r="F196" s="16">
        <f t="shared" si="10"/>
        <v>682.2399999999999</v>
      </c>
      <c r="G196" s="16">
        <f>IF(N(A196)=0,"",MIN(IFERROR(Rechner!D12/Rechner!D10,0),MAX(N(C196)-N(F196),0)))</f>
        <v>0</v>
      </c>
      <c r="H196" s="16">
        <f t="shared" si="11"/>
        <v>1122.6099999999999</v>
      </c>
      <c r="I196" s="16">
        <f t="shared" si="12"/>
        <v>150301.03000000003</v>
      </c>
    </row>
    <row r="197" spans="1:9" ht="19.5" customHeight="1" x14ac:dyDescent="0.3">
      <c r="A197" s="14">
        <f t="shared" si="13"/>
        <v>191</v>
      </c>
      <c r="B197" s="15">
        <f>IF(N(A197)=0,"",EDATE(B196,ROUND(12/Rechner!D10,0)))</f>
        <v>51075</v>
      </c>
      <c r="C197" s="16">
        <f t="shared" si="14"/>
        <v>150301.03000000003</v>
      </c>
      <c r="D197" s="16">
        <f>IF(N(A197)=0,"",MIN(Rechner!D14,N(C197)+N(E197)))</f>
        <v>1122.6099999999999</v>
      </c>
      <c r="E197" s="16">
        <f>IF(N(A197)=0,"",ROUND(N(C197)*(Rechner!D8/Rechner!D10),2))</f>
        <v>438.38</v>
      </c>
      <c r="F197" s="16">
        <f t="shared" si="10"/>
        <v>684.2299999999999</v>
      </c>
      <c r="G197" s="16">
        <f>IF(N(A197)=0,"",MIN(IFERROR(Rechner!D12/Rechner!D10,0),MAX(N(C197)-N(F197),0)))</f>
        <v>0</v>
      </c>
      <c r="H197" s="16">
        <f t="shared" si="11"/>
        <v>1122.6099999999999</v>
      </c>
      <c r="I197" s="16">
        <f t="shared" si="12"/>
        <v>149616.80000000002</v>
      </c>
    </row>
    <row r="198" spans="1:9" ht="19.5" customHeight="1" x14ac:dyDescent="0.3">
      <c r="A198" s="14">
        <f t="shared" si="13"/>
        <v>192</v>
      </c>
      <c r="B198" s="15">
        <f>IF(N(A198)=0,"",EDATE(B197,ROUND(12/Rechner!D10,0)))</f>
        <v>51105</v>
      </c>
      <c r="C198" s="16">
        <f t="shared" si="14"/>
        <v>149616.80000000002</v>
      </c>
      <c r="D198" s="16">
        <f>IF(N(A198)=0,"",MIN(Rechner!D14,N(C198)+N(E198)))</f>
        <v>1122.6099999999999</v>
      </c>
      <c r="E198" s="16">
        <f>IF(N(A198)=0,"",ROUND(N(C198)*(Rechner!D8/Rechner!D10),2))</f>
        <v>436.38</v>
      </c>
      <c r="F198" s="16">
        <f t="shared" si="10"/>
        <v>686.2299999999999</v>
      </c>
      <c r="G198" s="16">
        <f>IF(N(A198)=0,"",MIN(IFERROR(Rechner!D12/Rechner!D10,0),MAX(N(C198)-N(F198),0)))</f>
        <v>0</v>
      </c>
      <c r="H198" s="16">
        <f t="shared" si="11"/>
        <v>1122.6099999999999</v>
      </c>
      <c r="I198" s="16">
        <f t="shared" si="12"/>
        <v>148930.57</v>
      </c>
    </row>
    <row r="199" spans="1:9" ht="19.5" customHeight="1" x14ac:dyDescent="0.3">
      <c r="A199" s="14">
        <f t="shared" si="13"/>
        <v>193</v>
      </c>
      <c r="B199" s="15">
        <f>IF(N(A199)=0,"",EDATE(B198,ROUND(12/Rechner!D10,0)))</f>
        <v>51136</v>
      </c>
      <c r="C199" s="16">
        <f t="shared" si="14"/>
        <v>148930.57</v>
      </c>
      <c r="D199" s="16">
        <f>IF(N(A199)=0,"",MIN(Rechner!D14,N(C199)+N(E199)))</f>
        <v>1122.6099999999999</v>
      </c>
      <c r="E199" s="16">
        <f>IF(N(A199)=0,"",ROUND(N(C199)*(Rechner!D8/Rechner!D10),2))</f>
        <v>434.38</v>
      </c>
      <c r="F199" s="16">
        <f t="shared" ref="F199:F262" si="15">IF(N(A199)=0,"",MAX(MIN(N(D199)-N(E199),N(C199)),0))</f>
        <v>688.2299999999999</v>
      </c>
      <c r="G199" s="16">
        <f>IF(N(A199)=0,"",MIN(IFERROR(Rechner!D12/Rechner!D10,0),MAX(N(C199)-N(F199),0)))</f>
        <v>0</v>
      </c>
      <c r="H199" s="16">
        <f t="shared" ref="H199:H262" si="16">IF(N(A199)=0,"",MIN(N(D199)+N(G199),N(C199)+N(E199)))</f>
        <v>1122.6099999999999</v>
      </c>
      <c r="I199" s="16">
        <f t="shared" ref="I199:I262" si="17">IF(N(A199)=0,"",MAX(N(C199)-N(F199)-N(G199),0))</f>
        <v>148242.34</v>
      </c>
    </row>
    <row r="200" spans="1:9" ht="19.5" customHeight="1" x14ac:dyDescent="0.3">
      <c r="A200" s="14">
        <f t="shared" ref="A200:A263" si="18">IF(N(I199)&gt;0,N(A199)+1,"")</f>
        <v>194</v>
      </c>
      <c r="B200" s="15">
        <f>IF(N(A200)=0,"",EDATE(B199,ROUND(12/Rechner!D10,0)))</f>
        <v>51167</v>
      </c>
      <c r="C200" s="16">
        <f t="shared" ref="C200:C263" si="19">IF(N(A200)=0,"",N(I199))</f>
        <v>148242.34</v>
      </c>
      <c r="D200" s="16">
        <f>IF(N(A200)=0,"",MIN(Rechner!D14,N(C200)+N(E200)))</f>
        <v>1122.6099999999999</v>
      </c>
      <c r="E200" s="16">
        <f>IF(N(A200)=0,"",ROUND(N(C200)*(Rechner!D8/Rechner!D10),2))</f>
        <v>432.37</v>
      </c>
      <c r="F200" s="16">
        <f t="shared" si="15"/>
        <v>690.2399999999999</v>
      </c>
      <c r="G200" s="16">
        <f>IF(N(A200)=0,"",MIN(IFERROR(Rechner!D12/Rechner!D10,0),MAX(N(C200)-N(F200),0)))</f>
        <v>0</v>
      </c>
      <c r="H200" s="16">
        <f t="shared" si="16"/>
        <v>1122.6099999999999</v>
      </c>
      <c r="I200" s="16">
        <f t="shared" si="17"/>
        <v>147552.1</v>
      </c>
    </row>
    <row r="201" spans="1:9" ht="19.5" customHeight="1" x14ac:dyDescent="0.3">
      <c r="A201" s="14">
        <f t="shared" si="18"/>
        <v>195</v>
      </c>
      <c r="B201" s="15">
        <f>IF(N(A201)=0,"",EDATE(B200,ROUND(12/Rechner!D10,0)))</f>
        <v>51196</v>
      </c>
      <c r="C201" s="16">
        <f t="shared" si="19"/>
        <v>147552.1</v>
      </c>
      <c r="D201" s="16">
        <f>IF(N(A201)=0,"",MIN(Rechner!D14,N(C201)+N(E201)))</f>
        <v>1122.6099999999999</v>
      </c>
      <c r="E201" s="16">
        <f>IF(N(A201)=0,"",ROUND(N(C201)*(Rechner!D8/Rechner!D10),2))</f>
        <v>430.36</v>
      </c>
      <c r="F201" s="16">
        <f t="shared" si="15"/>
        <v>692.24999999999989</v>
      </c>
      <c r="G201" s="16">
        <f>IF(N(A201)=0,"",MIN(IFERROR(Rechner!D12/Rechner!D10,0),MAX(N(C201)-N(F201),0)))</f>
        <v>0</v>
      </c>
      <c r="H201" s="16">
        <f t="shared" si="16"/>
        <v>1122.6099999999999</v>
      </c>
      <c r="I201" s="16">
        <f t="shared" si="17"/>
        <v>146859.85</v>
      </c>
    </row>
    <row r="202" spans="1:9" ht="19.5" customHeight="1" x14ac:dyDescent="0.3">
      <c r="A202" s="14">
        <f t="shared" si="18"/>
        <v>196</v>
      </c>
      <c r="B202" s="15">
        <f>IF(N(A202)=0,"",EDATE(B201,ROUND(12/Rechner!D10,0)))</f>
        <v>51227</v>
      </c>
      <c r="C202" s="16">
        <f t="shared" si="19"/>
        <v>146859.85</v>
      </c>
      <c r="D202" s="16">
        <f>IF(N(A202)=0,"",MIN(Rechner!D14,N(C202)+N(E202)))</f>
        <v>1122.6099999999999</v>
      </c>
      <c r="E202" s="16">
        <f>IF(N(A202)=0,"",ROUND(N(C202)*(Rechner!D8/Rechner!D10),2))</f>
        <v>428.34</v>
      </c>
      <c r="F202" s="16">
        <f t="shared" si="15"/>
        <v>694.27</v>
      </c>
      <c r="G202" s="16">
        <f>IF(N(A202)=0,"",MIN(IFERROR(Rechner!D12/Rechner!D10,0),MAX(N(C202)-N(F202),0)))</f>
        <v>0</v>
      </c>
      <c r="H202" s="16">
        <f t="shared" si="16"/>
        <v>1122.6099999999999</v>
      </c>
      <c r="I202" s="16">
        <f t="shared" si="17"/>
        <v>146165.58000000002</v>
      </c>
    </row>
    <row r="203" spans="1:9" ht="19.5" customHeight="1" x14ac:dyDescent="0.3">
      <c r="A203" s="14">
        <f t="shared" si="18"/>
        <v>197</v>
      </c>
      <c r="B203" s="15">
        <f>IF(N(A203)=0,"",EDATE(B202,ROUND(12/Rechner!D10,0)))</f>
        <v>51257</v>
      </c>
      <c r="C203" s="16">
        <f t="shared" si="19"/>
        <v>146165.58000000002</v>
      </c>
      <c r="D203" s="16">
        <f>IF(N(A203)=0,"",MIN(Rechner!D14,N(C203)+N(E203)))</f>
        <v>1122.6099999999999</v>
      </c>
      <c r="E203" s="16">
        <f>IF(N(A203)=0,"",ROUND(N(C203)*(Rechner!D8/Rechner!D10),2))</f>
        <v>426.32</v>
      </c>
      <c r="F203" s="16">
        <f t="shared" si="15"/>
        <v>696.29</v>
      </c>
      <c r="G203" s="16">
        <f>IF(N(A203)=0,"",MIN(IFERROR(Rechner!D12/Rechner!D10,0),MAX(N(C203)-N(F203),0)))</f>
        <v>0</v>
      </c>
      <c r="H203" s="16">
        <f t="shared" si="16"/>
        <v>1122.6099999999999</v>
      </c>
      <c r="I203" s="16">
        <f t="shared" si="17"/>
        <v>145469.29</v>
      </c>
    </row>
    <row r="204" spans="1:9" ht="19.5" customHeight="1" x14ac:dyDescent="0.3">
      <c r="A204" s="14">
        <f t="shared" si="18"/>
        <v>198</v>
      </c>
      <c r="B204" s="15">
        <f>IF(N(A204)=0,"",EDATE(B203,ROUND(12/Rechner!D10,0)))</f>
        <v>51288</v>
      </c>
      <c r="C204" s="16">
        <f t="shared" si="19"/>
        <v>145469.29</v>
      </c>
      <c r="D204" s="16">
        <f>IF(N(A204)=0,"",MIN(Rechner!D14,N(C204)+N(E204)))</f>
        <v>1122.6099999999999</v>
      </c>
      <c r="E204" s="16">
        <f>IF(N(A204)=0,"",ROUND(N(C204)*(Rechner!D8/Rechner!D10),2))</f>
        <v>424.29</v>
      </c>
      <c r="F204" s="16">
        <f t="shared" si="15"/>
        <v>698.31999999999994</v>
      </c>
      <c r="G204" s="16">
        <f>IF(N(A204)=0,"",MIN(IFERROR(Rechner!D12/Rechner!D10,0),MAX(N(C204)-N(F204),0)))</f>
        <v>0</v>
      </c>
      <c r="H204" s="16">
        <f t="shared" si="16"/>
        <v>1122.6099999999999</v>
      </c>
      <c r="I204" s="16">
        <f t="shared" si="17"/>
        <v>144770.97</v>
      </c>
    </row>
    <row r="205" spans="1:9" ht="19.5" customHeight="1" x14ac:dyDescent="0.3">
      <c r="A205" s="14">
        <f t="shared" si="18"/>
        <v>199</v>
      </c>
      <c r="B205" s="15">
        <f>IF(N(A205)=0,"",EDATE(B204,ROUND(12/Rechner!D10,0)))</f>
        <v>51318</v>
      </c>
      <c r="C205" s="16">
        <f t="shared" si="19"/>
        <v>144770.97</v>
      </c>
      <c r="D205" s="16">
        <f>IF(N(A205)=0,"",MIN(Rechner!D14,N(C205)+N(E205)))</f>
        <v>1122.6099999999999</v>
      </c>
      <c r="E205" s="16">
        <f>IF(N(A205)=0,"",ROUND(N(C205)*(Rechner!D8/Rechner!D10),2))</f>
        <v>422.25</v>
      </c>
      <c r="F205" s="16">
        <f t="shared" si="15"/>
        <v>700.3599999999999</v>
      </c>
      <c r="G205" s="16">
        <f>IF(N(A205)=0,"",MIN(IFERROR(Rechner!D12/Rechner!D10,0),MAX(N(C205)-N(F205),0)))</f>
        <v>0</v>
      </c>
      <c r="H205" s="16">
        <f t="shared" si="16"/>
        <v>1122.6099999999999</v>
      </c>
      <c r="I205" s="16">
        <f t="shared" si="17"/>
        <v>144070.61000000002</v>
      </c>
    </row>
    <row r="206" spans="1:9" ht="19.5" customHeight="1" x14ac:dyDescent="0.3">
      <c r="A206" s="14">
        <f t="shared" si="18"/>
        <v>200</v>
      </c>
      <c r="B206" s="15">
        <f>IF(N(A206)=0,"",EDATE(B205,ROUND(12/Rechner!D10,0)))</f>
        <v>51349</v>
      </c>
      <c r="C206" s="16">
        <f t="shared" si="19"/>
        <v>144070.61000000002</v>
      </c>
      <c r="D206" s="16">
        <f>IF(N(A206)=0,"",MIN(Rechner!D14,N(C206)+N(E206)))</f>
        <v>1122.6099999999999</v>
      </c>
      <c r="E206" s="16">
        <f>IF(N(A206)=0,"",ROUND(N(C206)*(Rechner!D8/Rechner!D10),2))</f>
        <v>420.21</v>
      </c>
      <c r="F206" s="16">
        <f t="shared" si="15"/>
        <v>702.39999999999986</v>
      </c>
      <c r="G206" s="16">
        <f>IF(N(A206)=0,"",MIN(IFERROR(Rechner!D12/Rechner!D10,0),MAX(N(C206)-N(F206),0)))</f>
        <v>0</v>
      </c>
      <c r="H206" s="16">
        <f t="shared" si="16"/>
        <v>1122.6099999999999</v>
      </c>
      <c r="I206" s="16">
        <f t="shared" si="17"/>
        <v>143368.21000000002</v>
      </c>
    </row>
    <row r="207" spans="1:9" ht="19.5" customHeight="1" x14ac:dyDescent="0.3">
      <c r="A207" s="14">
        <f t="shared" si="18"/>
        <v>201</v>
      </c>
      <c r="B207" s="15">
        <f>IF(N(A207)=0,"",EDATE(B206,ROUND(12/Rechner!D10,0)))</f>
        <v>51380</v>
      </c>
      <c r="C207" s="16">
        <f t="shared" si="19"/>
        <v>143368.21000000002</v>
      </c>
      <c r="D207" s="16">
        <f>IF(N(A207)=0,"",MIN(Rechner!D14,N(C207)+N(E207)))</f>
        <v>1122.6099999999999</v>
      </c>
      <c r="E207" s="16">
        <f>IF(N(A207)=0,"",ROUND(N(C207)*(Rechner!D8/Rechner!D10),2))</f>
        <v>418.16</v>
      </c>
      <c r="F207" s="16">
        <f t="shared" si="15"/>
        <v>704.44999999999982</v>
      </c>
      <c r="G207" s="16">
        <f>IF(N(A207)=0,"",MIN(IFERROR(Rechner!D12/Rechner!D10,0),MAX(N(C207)-N(F207),0)))</f>
        <v>0</v>
      </c>
      <c r="H207" s="16">
        <f t="shared" si="16"/>
        <v>1122.6099999999999</v>
      </c>
      <c r="I207" s="16">
        <f t="shared" si="17"/>
        <v>142663.76</v>
      </c>
    </row>
    <row r="208" spans="1:9" ht="19.5" customHeight="1" x14ac:dyDescent="0.3">
      <c r="A208" s="14">
        <f t="shared" si="18"/>
        <v>202</v>
      </c>
      <c r="B208" s="15">
        <f>IF(N(A208)=0,"",EDATE(B207,ROUND(12/Rechner!D10,0)))</f>
        <v>51410</v>
      </c>
      <c r="C208" s="16">
        <f t="shared" si="19"/>
        <v>142663.76</v>
      </c>
      <c r="D208" s="16">
        <f>IF(N(A208)=0,"",MIN(Rechner!D14,N(C208)+N(E208)))</f>
        <v>1122.6099999999999</v>
      </c>
      <c r="E208" s="16">
        <f>IF(N(A208)=0,"",ROUND(N(C208)*(Rechner!D8/Rechner!D10),2))</f>
        <v>416.1</v>
      </c>
      <c r="F208" s="16">
        <f t="shared" si="15"/>
        <v>706.50999999999988</v>
      </c>
      <c r="G208" s="16">
        <f>IF(N(A208)=0,"",MIN(IFERROR(Rechner!D12/Rechner!D10,0),MAX(N(C208)-N(F208),0)))</f>
        <v>0</v>
      </c>
      <c r="H208" s="16">
        <f t="shared" si="16"/>
        <v>1122.6099999999999</v>
      </c>
      <c r="I208" s="16">
        <f t="shared" si="17"/>
        <v>141957.25</v>
      </c>
    </row>
    <row r="209" spans="1:9" ht="19.5" customHeight="1" x14ac:dyDescent="0.3">
      <c r="A209" s="14">
        <f t="shared" si="18"/>
        <v>203</v>
      </c>
      <c r="B209" s="15">
        <f>IF(N(A209)=0,"",EDATE(B208,ROUND(12/Rechner!D10,0)))</f>
        <v>51441</v>
      </c>
      <c r="C209" s="16">
        <f t="shared" si="19"/>
        <v>141957.25</v>
      </c>
      <c r="D209" s="16">
        <f>IF(N(A209)=0,"",MIN(Rechner!D14,N(C209)+N(E209)))</f>
        <v>1122.6099999999999</v>
      </c>
      <c r="E209" s="16">
        <f>IF(N(A209)=0,"",ROUND(N(C209)*(Rechner!D8/Rechner!D10),2))</f>
        <v>414.04</v>
      </c>
      <c r="F209" s="16">
        <f t="shared" si="15"/>
        <v>708.56999999999994</v>
      </c>
      <c r="G209" s="16">
        <f>IF(N(A209)=0,"",MIN(IFERROR(Rechner!D12/Rechner!D10,0),MAX(N(C209)-N(F209),0)))</f>
        <v>0</v>
      </c>
      <c r="H209" s="16">
        <f t="shared" si="16"/>
        <v>1122.6099999999999</v>
      </c>
      <c r="I209" s="16">
        <f t="shared" si="17"/>
        <v>141248.68</v>
      </c>
    </row>
    <row r="210" spans="1:9" ht="19.5" customHeight="1" x14ac:dyDescent="0.3">
      <c r="A210" s="14">
        <f t="shared" si="18"/>
        <v>204</v>
      </c>
      <c r="B210" s="15">
        <f>IF(N(A210)=0,"",EDATE(B209,ROUND(12/Rechner!D10,0)))</f>
        <v>51471</v>
      </c>
      <c r="C210" s="16">
        <f t="shared" si="19"/>
        <v>141248.68</v>
      </c>
      <c r="D210" s="16">
        <f>IF(N(A210)=0,"",MIN(Rechner!D14,N(C210)+N(E210)))</f>
        <v>1122.6099999999999</v>
      </c>
      <c r="E210" s="16">
        <f>IF(N(A210)=0,"",ROUND(N(C210)*(Rechner!D8/Rechner!D10),2))</f>
        <v>411.98</v>
      </c>
      <c r="F210" s="16">
        <f t="shared" si="15"/>
        <v>710.62999999999988</v>
      </c>
      <c r="G210" s="16">
        <f>IF(N(A210)=0,"",MIN(IFERROR(Rechner!D12/Rechner!D10,0),MAX(N(C210)-N(F210),0)))</f>
        <v>0</v>
      </c>
      <c r="H210" s="16">
        <f t="shared" si="16"/>
        <v>1122.6099999999999</v>
      </c>
      <c r="I210" s="16">
        <f t="shared" si="17"/>
        <v>140538.04999999999</v>
      </c>
    </row>
    <row r="211" spans="1:9" ht="19.5" customHeight="1" x14ac:dyDescent="0.3">
      <c r="A211" s="14">
        <f t="shared" si="18"/>
        <v>205</v>
      </c>
      <c r="B211" s="15">
        <f>IF(N(A211)=0,"",EDATE(B210,ROUND(12/Rechner!D10,0)))</f>
        <v>51502</v>
      </c>
      <c r="C211" s="16">
        <f t="shared" si="19"/>
        <v>140538.04999999999</v>
      </c>
      <c r="D211" s="16">
        <f>IF(N(A211)=0,"",MIN(Rechner!D14,N(C211)+N(E211)))</f>
        <v>1122.6099999999999</v>
      </c>
      <c r="E211" s="16">
        <f>IF(N(A211)=0,"",ROUND(N(C211)*(Rechner!D8/Rechner!D10),2))</f>
        <v>409.9</v>
      </c>
      <c r="F211" s="16">
        <f t="shared" si="15"/>
        <v>712.70999999999992</v>
      </c>
      <c r="G211" s="16">
        <f>IF(N(A211)=0,"",MIN(IFERROR(Rechner!D12/Rechner!D10,0),MAX(N(C211)-N(F211),0)))</f>
        <v>0</v>
      </c>
      <c r="H211" s="16">
        <f t="shared" si="16"/>
        <v>1122.6099999999999</v>
      </c>
      <c r="I211" s="16">
        <f t="shared" si="17"/>
        <v>139825.34</v>
      </c>
    </row>
    <row r="212" spans="1:9" ht="19.5" customHeight="1" x14ac:dyDescent="0.3">
      <c r="A212" s="14">
        <f t="shared" si="18"/>
        <v>206</v>
      </c>
      <c r="B212" s="15">
        <f>IF(N(A212)=0,"",EDATE(B211,ROUND(12/Rechner!D10,0)))</f>
        <v>51533</v>
      </c>
      <c r="C212" s="16">
        <f t="shared" si="19"/>
        <v>139825.34</v>
      </c>
      <c r="D212" s="16">
        <f>IF(N(A212)=0,"",MIN(Rechner!D14,N(C212)+N(E212)))</f>
        <v>1122.6099999999999</v>
      </c>
      <c r="E212" s="16">
        <f>IF(N(A212)=0,"",ROUND(N(C212)*(Rechner!D8/Rechner!D10),2))</f>
        <v>407.82</v>
      </c>
      <c r="F212" s="16">
        <f t="shared" si="15"/>
        <v>714.79</v>
      </c>
      <c r="G212" s="16">
        <f>IF(N(A212)=0,"",MIN(IFERROR(Rechner!D12/Rechner!D10,0),MAX(N(C212)-N(F212),0)))</f>
        <v>0</v>
      </c>
      <c r="H212" s="16">
        <f t="shared" si="16"/>
        <v>1122.6099999999999</v>
      </c>
      <c r="I212" s="16">
        <f t="shared" si="17"/>
        <v>139110.54999999999</v>
      </c>
    </row>
    <row r="213" spans="1:9" ht="19.5" customHeight="1" x14ac:dyDescent="0.3">
      <c r="A213" s="14">
        <f t="shared" si="18"/>
        <v>207</v>
      </c>
      <c r="B213" s="15">
        <f>IF(N(A213)=0,"",EDATE(B212,ROUND(12/Rechner!D10,0)))</f>
        <v>51561</v>
      </c>
      <c r="C213" s="16">
        <f t="shared" si="19"/>
        <v>139110.54999999999</v>
      </c>
      <c r="D213" s="16">
        <f>IF(N(A213)=0,"",MIN(Rechner!D14,N(C213)+N(E213)))</f>
        <v>1122.6099999999999</v>
      </c>
      <c r="E213" s="16">
        <f>IF(N(A213)=0,"",ROUND(N(C213)*(Rechner!D8/Rechner!D10),2))</f>
        <v>405.74</v>
      </c>
      <c r="F213" s="16">
        <f t="shared" si="15"/>
        <v>716.86999999999989</v>
      </c>
      <c r="G213" s="16">
        <f>IF(N(A213)=0,"",MIN(IFERROR(Rechner!D12/Rechner!D10,0),MAX(N(C213)-N(F213),0)))</f>
        <v>0</v>
      </c>
      <c r="H213" s="16">
        <f t="shared" si="16"/>
        <v>1122.6099999999999</v>
      </c>
      <c r="I213" s="16">
        <f t="shared" si="17"/>
        <v>138393.68</v>
      </c>
    </row>
    <row r="214" spans="1:9" ht="19.5" customHeight="1" x14ac:dyDescent="0.3">
      <c r="A214" s="14">
        <f t="shared" si="18"/>
        <v>208</v>
      </c>
      <c r="B214" s="15">
        <f>IF(N(A214)=0,"",EDATE(B213,ROUND(12/Rechner!D10,0)))</f>
        <v>51592</v>
      </c>
      <c r="C214" s="16">
        <f t="shared" si="19"/>
        <v>138393.68</v>
      </c>
      <c r="D214" s="16">
        <f>IF(N(A214)=0,"",MIN(Rechner!D14,N(C214)+N(E214)))</f>
        <v>1122.6099999999999</v>
      </c>
      <c r="E214" s="16">
        <f>IF(N(A214)=0,"",ROUND(N(C214)*(Rechner!D8/Rechner!D10),2))</f>
        <v>403.65</v>
      </c>
      <c r="F214" s="16">
        <f t="shared" si="15"/>
        <v>718.95999999999992</v>
      </c>
      <c r="G214" s="16">
        <f>IF(N(A214)=0,"",MIN(IFERROR(Rechner!D12/Rechner!D10,0),MAX(N(C214)-N(F214),0)))</f>
        <v>0</v>
      </c>
      <c r="H214" s="16">
        <f t="shared" si="16"/>
        <v>1122.6099999999999</v>
      </c>
      <c r="I214" s="16">
        <f t="shared" si="17"/>
        <v>137674.72</v>
      </c>
    </row>
    <row r="215" spans="1:9" ht="19.5" customHeight="1" x14ac:dyDescent="0.3">
      <c r="A215" s="14">
        <f t="shared" si="18"/>
        <v>209</v>
      </c>
      <c r="B215" s="15">
        <f>IF(N(A215)=0,"",EDATE(B214,ROUND(12/Rechner!D10,0)))</f>
        <v>51622</v>
      </c>
      <c r="C215" s="16">
        <f t="shared" si="19"/>
        <v>137674.72</v>
      </c>
      <c r="D215" s="16">
        <f>IF(N(A215)=0,"",MIN(Rechner!D14,N(C215)+N(E215)))</f>
        <v>1122.6099999999999</v>
      </c>
      <c r="E215" s="16">
        <f>IF(N(A215)=0,"",ROUND(N(C215)*(Rechner!D8/Rechner!D10),2))</f>
        <v>401.55</v>
      </c>
      <c r="F215" s="16">
        <f t="shared" si="15"/>
        <v>721.06</v>
      </c>
      <c r="G215" s="16">
        <f>IF(N(A215)=0,"",MIN(IFERROR(Rechner!D12/Rechner!D10,0),MAX(N(C215)-N(F215),0)))</f>
        <v>0</v>
      </c>
      <c r="H215" s="16">
        <f t="shared" si="16"/>
        <v>1122.6099999999999</v>
      </c>
      <c r="I215" s="16">
        <f t="shared" si="17"/>
        <v>136953.66</v>
      </c>
    </row>
    <row r="216" spans="1:9" ht="19.5" customHeight="1" x14ac:dyDescent="0.3">
      <c r="A216" s="14">
        <f t="shared" si="18"/>
        <v>210</v>
      </c>
      <c r="B216" s="15">
        <f>IF(N(A216)=0,"",EDATE(B215,ROUND(12/Rechner!D10,0)))</f>
        <v>51653</v>
      </c>
      <c r="C216" s="16">
        <f t="shared" si="19"/>
        <v>136953.66</v>
      </c>
      <c r="D216" s="16">
        <f>IF(N(A216)=0,"",MIN(Rechner!D14,N(C216)+N(E216)))</f>
        <v>1122.6099999999999</v>
      </c>
      <c r="E216" s="16">
        <f>IF(N(A216)=0,"",ROUND(N(C216)*(Rechner!D8/Rechner!D10),2))</f>
        <v>399.45</v>
      </c>
      <c r="F216" s="16">
        <f t="shared" si="15"/>
        <v>723.15999999999985</v>
      </c>
      <c r="G216" s="16">
        <f>IF(N(A216)=0,"",MIN(IFERROR(Rechner!D12/Rechner!D10,0),MAX(N(C216)-N(F216),0)))</f>
        <v>0</v>
      </c>
      <c r="H216" s="16">
        <f t="shared" si="16"/>
        <v>1122.6099999999999</v>
      </c>
      <c r="I216" s="16">
        <f t="shared" si="17"/>
        <v>136230.5</v>
      </c>
    </row>
    <row r="217" spans="1:9" ht="19.5" customHeight="1" x14ac:dyDescent="0.3">
      <c r="A217" s="14">
        <f t="shared" si="18"/>
        <v>211</v>
      </c>
      <c r="B217" s="15">
        <f>IF(N(A217)=0,"",EDATE(B216,ROUND(12/Rechner!D10,0)))</f>
        <v>51683</v>
      </c>
      <c r="C217" s="16">
        <f t="shared" si="19"/>
        <v>136230.5</v>
      </c>
      <c r="D217" s="16">
        <f>IF(N(A217)=0,"",MIN(Rechner!D14,N(C217)+N(E217)))</f>
        <v>1122.6099999999999</v>
      </c>
      <c r="E217" s="16">
        <f>IF(N(A217)=0,"",ROUND(N(C217)*(Rechner!D8/Rechner!D10),2))</f>
        <v>397.34</v>
      </c>
      <c r="F217" s="16">
        <f t="shared" si="15"/>
        <v>725.27</v>
      </c>
      <c r="G217" s="16">
        <f>IF(N(A217)=0,"",MIN(IFERROR(Rechner!D12/Rechner!D10,0),MAX(N(C217)-N(F217),0)))</f>
        <v>0</v>
      </c>
      <c r="H217" s="16">
        <f t="shared" si="16"/>
        <v>1122.6099999999999</v>
      </c>
      <c r="I217" s="16">
        <f t="shared" si="17"/>
        <v>135505.23000000001</v>
      </c>
    </row>
    <row r="218" spans="1:9" ht="19.5" customHeight="1" x14ac:dyDescent="0.3">
      <c r="A218" s="14">
        <f t="shared" si="18"/>
        <v>212</v>
      </c>
      <c r="B218" s="15">
        <f>IF(N(A218)=0,"",EDATE(B217,ROUND(12/Rechner!D10,0)))</f>
        <v>51714</v>
      </c>
      <c r="C218" s="16">
        <f t="shared" si="19"/>
        <v>135505.23000000001</v>
      </c>
      <c r="D218" s="16">
        <f>IF(N(A218)=0,"",MIN(Rechner!D14,N(C218)+N(E218)))</f>
        <v>1122.6099999999999</v>
      </c>
      <c r="E218" s="16">
        <f>IF(N(A218)=0,"",ROUND(N(C218)*(Rechner!D8/Rechner!D10),2))</f>
        <v>395.22</v>
      </c>
      <c r="F218" s="16">
        <f t="shared" si="15"/>
        <v>727.38999999999987</v>
      </c>
      <c r="G218" s="16">
        <f>IF(N(A218)=0,"",MIN(IFERROR(Rechner!D12/Rechner!D10,0),MAX(N(C218)-N(F218),0)))</f>
        <v>0</v>
      </c>
      <c r="H218" s="16">
        <f t="shared" si="16"/>
        <v>1122.6099999999999</v>
      </c>
      <c r="I218" s="16">
        <f t="shared" si="17"/>
        <v>134777.84</v>
      </c>
    </row>
    <row r="219" spans="1:9" ht="19.5" customHeight="1" x14ac:dyDescent="0.3">
      <c r="A219" s="14">
        <f t="shared" si="18"/>
        <v>213</v>
      </c>
      <c r="B219" s="15">
        <f>IF(N(A219)=0,"",EDATE(B218,ROUND(12/Rechner!D10,0)))</f>
        <v>51745</v>
      </c>
      <c r="C219" s="16">
        <f t="shared" si="19"/>
        <v>134777.84</v>
      </c>
      <c r="D219" s="16">
        <f>IF(N(A219)=0,"",MIN(Rechner!D14,N(C219)+N(E219)))</f>
        <v>1122.6099999999999</v>
      </c>
      <c r="E219" s="16">
        <f>IF(N(A219)=0,"",ROUND(N(C219)*(Rechner!D8/Rechner!D10),2))</f>
        <v>393.1</v>
      </c>
      <c r="F219" s="16">
        <f t="shared" si="15"/>
        <v>729.50999999999988</v>
      </c>
      <c r="G219" s="16">
        <f>IF(N(A219)=0,"",MIN(IFERROR(Rechner!D12/Rechner!D10,0),MAX(N(C219)-N(F219),0)))</f>
        <v>0</v>
      </c>
      <c r="H219" s="16">
        <f t="shared" si="16"/>
        <v>1122.6099999999999</v>
      </c>
      <c r="I219" s="16">
        <f t="shared" si="17"/>
        <v>134048.32999999999</v>
      </c>
    </row>
    <row r="220" spans="1:9" ht="19.5" customHeight="1" x14ac:dyDescent="0.3">
      <c r="A220" s="14">
        <f t="shared" si="18"/>
        <v>214</v>
      </c>
      <c r="B220" s="15">
        <f>IF(N(A220)=0,"",EDATE(B219,ROUND(12/Rechner!D10,0)))</f>
        <v>51775</v>
      </c>
      <c r="C220" s="16">
        <f t="shared" si="19"/>
        <v>134048.32999999999</v>
      </c>
      <c r="D220" s="16">
        <f>IF(N(A220)=0,"",MIN(Rechner!D14,N(C220)+N(E220)))</f>
        <v>1122.6099999999999</v>
      </c>
      <c r="E220" s="16">
        <f>IF(N(A220)=0,"",ROUND(N(C220)*(Rechner!D8/Rechner!D10),2))</f>
        <v>390.97</v>
      </c>
      <c r="F220" s="16">
        <f t="shared" si="15"/>
        <v>731.63999999999987</v>
      </c>
      <c r="G220" s="16">
        <f>IF(N(A220)=0,"",MIN(IFERROR(Rechner!D12/Rechner!D10,0),MAX(N(C220)-N(F220),0)))</f>
        <v>0</v>
      </c>
      <c r="H220" s="16">
        <f t="shared" si="16"/>
        <v>1122.6099999999999</v>
      </c>
      <c r="I220" s="16">
        <f t="shared" si="17"/>
        <v>133316.68999999997</v>
      </c>
    </row>
    <row r="221" spans="1:9" ht="19.5" customHeight="1" x14ac:dyDescent="0.3">
      <c r="A221" s="14">
        <f t="shared" si="18"/>
        <v>215</v>
      </c>
      <c r="B221" s="15">
        <f>IF(N(A221)=0,"",EDATE(B220,ROUND(12/Rechner!D10,0)))</f>
        <v>51806</v>
      </c>
      <c r="C221" s="16">
        <f t="shared" si="19"/>
        <v>133316.68999999997</v>
      </c>
      <c r="D221" s="16">
        <f>IF(N(A221)=0,"",MIN(Rechner!D14,N(C221)+N(E221)))</f>
        <v>1122.6099999999999</v>
      </c>
      <c r="E221" s="16">
        <f>IF(N(A221)=0,"",ROUND(N(C221)*(Rechner!D8/Rechner!D10),2))</f>
        <v>388.84</v>
      </c>
      <c r="F221" s="16">
        <f t="shared" si="15"/>
        <v>733.77</v>
      </c>
      <c r="G221" s="16">
        <f>IF(N(A221)=0,"",MIN(IFERROR(Rechner!D12/Rechner!D10,0),MAX(N(C221)-N(F221),0)))</f>
        <v>0</v>
      </c>
      <c r="H221" s="16">
        <f t="shared" si="16"/>
        <v>1122.6099999999999</v>
      </c>
      <c r="I221" s="16">
        <f t="shared" si="17"/>
        <v>132582.91999999998</v>
      </c>
    </row>
    <row r="222" spans="1:9" ht="19.5" customHeight="1" x14ac:dyDescent="0.3">
      <c r="A222" s="14">
        <f t="shared" si="18"/>
        <v>216</v>
      </c>
      <c r="B222" s="15">
        <f>IF(N(A222)=0,"",EDATE(B221,ROUND(12/Rechner!D10,0)))</f>
        <v>51836</v>
      </c>
      <c r="C222" s="16">
        <f t="shared" si="19"/>
        <v>132582.91999999998</v>
      </c>
      <c r="D222" s="16">
        <f>IF(N(A222)=0,"",MIN(Rechner!D14,N(C222)+N(E222)))</f>
        <v>1122.6099999999999</v>
      </c>
      <c r="E222" s="16">
        <f>IF(N(A222)=0,"",ROUND(N(C222)*(Rechner!D8/Rechner!D10),2))</f>
        <v>386.7</v>
      </c>
      <c r="F222" s="16">
        <f t="shared" si="15"/>
        <v>735.90999999999985</v>
      </c>
      <c r="G222" s="16">
        <f>IF(N(A222)=0,"",MIN(IFERROR(Rechner!D12/Rechner!D10,0),MAX(N(C222)-N(F222),0)))</f>
        <v>0</v>
      </c>
      <c r="H222" s="16">
        <f t="shared" si="16"/>
        <v>1122.6099999999999</v>
      </c>
      <c r="I222" s="16">
        <f t="shared" si="17"/>
        <v>131847.00999999998</v>
      </c>
    </row>
    <row r="223" spans="1:9" ht="19.5" customHeight="1" x14ac:dyDescent="0.3">
      <c r="A223" s="14">
        <f t="shared" si="18"/>
        <v>217</v>
      </c>
      <c r="B223" s="15">
        <f>IF(N(A223)=0,"",EDATE(B222,ROUND(12/Rechner!D10,0)))</f>
        <v>51867</v>
      </c>
      <c r="C223" s="16">
        <f t="shared" si="19"/>
        <v>131847.00999999998</v>
      </c>
      <c r="D223" s="16">
        <f>IF(N(A223)=0,"",MIN(Rechner!D14,N(C223)+N(E223)))</f>
        <v>1122.6099999999999</v>
      </c>
      <c r="E223" s="16">
        <f>IF(N(A223)=0,"",ROUND(N(C223)*(Rechner!D8/Rechner!D10),2))</f>
        <v>384.55</v>
      </c>
      <c r="F223" s="16">
        <f t="shared" si="15"/>
        <v>738.06</v>
      </c>
      <c r="G223" s="16">
        <f>IF(N(A223)=0,"",MIN(IFERROR(Rechner!D12/Rechner!D10,0),MAX(N(C223)-N(F223),0)))</f>
        <v>0</v>
      </c>
      <c r="H223" s="16">
        <f t="shared" si="16"/>
        <v>1122.6099999999999</v>
      </c>
      <c r="I223" s="16">
        <f t="shared" si="17"/>
        <v>131108.94999999998</v>
      </c>
    </row>
    <row r="224" spans="1:9" ht="19.5" customHeight="1" x14ac:dyDescent="0.3">
      <c r="A224" s="14">
        <f t="shared" si="18"/>
        <v>218</v>
      </c>
      <c r="B224" s="15">
        <f>IF(N(A224)=0,"",EDATE(B223,ROUND(12/Rechner!D10,0)))</f>
        <v>51898</v>
      </c>
      <c r="C224" s="16">
        <f t="shared" si="19"/>
        <v>131108.94999999998</v>
      </c>
      <c r="D224" s="16">
        <f>IF(N(A224)=0,"",MIN(Rechner!D14,N(C224)+N(E224)))</f>
        <v>1122.6099999999999</v>
      </c>
      <c r="E224" s="16">
        <f>IF(N(A224)=0,"",ROUND(N(C224)*(Rechner!D8/Rechner!D10),2))</f>
        <v>382.4</v>
      </c>
      <c r="F224" s="16">
        <f t="shared" si="15"/>
        <v>740.20999999999992</v>
      </c>
      <c r="G224" s="16">
        <f>IF(N(A224)=0,"",MIN(IFERROR(Rechner!D12/Rechner!D10,0),MAX(N(C224)-N(F224),0)))</f>
        <v>0</v>
      </c>
      <c r="H224" s="16">
        <f t="shared" si="16"/>
        <v>1122.6099999999999</v>
      </c>
      <c r="I224" s="16">
        <f t="shared" si="17"/>
        <v>130368.73999999998</v>
      </c>
    </row>
    <row r="225" spans="1:9" ht="19.5" customHeight="1" x14ac:dyDescent="0.3">
      <c r="A225" s="14">
        <f t="shared" si="18"/>
        <v>219</v>
      </c>
      <c r="B225" s="15">
        <f>IF(N(A225)=0,"",EDATE(B224,ROUND(12/Rechner!D10,0)))</f>
        <v>51926</v>
      </c>
      <c r="C225" s="16">
        <f t="shared" si="19"/>
        <v>130368.73999999998</v>
      </c>
      <c r="D225" s="16">
        <f>IF(N(A225)=0,"",MIN(Rechner!D14,N(C225)+N(E225)))</f>
        <v>1122.6099999999999</v>
      </c>
      <c r="E225" s="16">
        <f>IF(N(A225)=0,"",ROUND(N(C225)*(Rechner!D8/Rechner!D10),2))</f>
        <v>380.24</v>
      </c>
      <c r="F225" s="16">
        <f t="shared" si="15"/>
        <v>742.36999999999989</v>
      </c>
      <c r="G225" s="16">
        <f>IF(N(A225)=0,"",MIN(IFERROR(Rechner!D12/Rechner!D10,0),MAX(N(C225)-N(F225),0)))</f>
        <v>0</v>
      </c>
      <c r="H225" s="16">
        <f t="shared" si="16"/>
        <v>1122.6099999999999</v>
      </c>
      <c r="I225" s="16">
        <f t="shared" si="17"/>
        <v>129626.36999999998</v>
      </c>
    </row>
    <row r="226" spans="1:9" ht="19.5" customHeight="1" x14ac:dyDescent="0.3">
      <c r="A226" s="14">
        <f t="shared" si="18"/>
        <v>220</v>
      </c>
      <c r="B226" s="15">
        <f>IF(N(A226)=0,"",EDATE(B225,ROUND(12/Rechner!D10,0)))</f>
        <v>51957</v>
      </c>
      <c r="C226" s="16">
        <f t="shared" si="19"/>
        <v>129626.36999999998</v>
      </c>
      <c r="D226" s="16">
        <f>IF(N(A226)=0,"",MIN(Rechner!D14,N(C226)+N(E226)))</f>
        <v>1122.6099999999999</v>
      </c>
      <c r="E226" s="16">
        <f>IF(N(A226)=0,"",ROUND(N(C226)*(Rechner!D8/Rechner!D10),2))</f>
        <v>378.08</v>
      </c>
      <c r="F226" s="16">
        <f t="shared" si="15"/>
        <v>744.53</v>
      </c>
      <c r="G226" s="16">
        <f>IF(N(A226)=0,"",MIN(IFERROR(Rechner!D12/Rechner!D10,0),MAX(N(C226)-N(F226),0)))</f>
        <v>0</v>
      </c>
      <c r="H226" s="16">
        <f t="shared" si="16"/>
        <v>1122.6099999999999</v>
      </c>
      <c r="I226" s="16">
        <f t="shared" si="17"/>
        <v>128881.83999999998</v>
      </c>
    </row>
    <row r="227" spans="1:9" ht="19.5" customHeight="1" x14ac:dyDescent="0.3">
      <c r="A227" s="14">
        <f t="shared" si="18"/>
        <v>221</v>
      </c>
      <c r="B227" s="15">
        <f>IF(N(A227)=0,"",EDATE(B226,ROUND(12/Rechner!D10,0)))</f>
        <v>51987</v>
      </c>
      <c r="C227" s="16">
        <f t="shared" si="19"/>
        <v>128881.83999999998</v>
      </c>
      <c r="D227" s="16">
        <f>IF(N(A227)=0,"",MIN(Rechner!D14,N(C227)+N(E227)))</f>
        <v>1122.6099999999999</v>
      </c>
      <c r="E227" s="16">
        <f>IF(N(A227)=0,"",ROUND(N(C227)*(Rechner!D8/Rechner!D10),2))</f>
        <v>375.91</v>
      </c>
      <c r="F227" s="16">
        <f t="shared" si="15"/>
        <v>746.69999999999982</v>
      </c>
      <c r="G227" s="16">
        <f>IF(N(A227)=0,"",MIN(IFERROR(Rechner!D12/Rechner!D10,0),MAX(N(C227)-N(F227),0)))</f>
        <v>0</v>
      </c>
      <c r="H227" s="16">
        <f t="shared" si="16"/>
        <v>1122.6099999999999</v>
      </c>
      <c r="I227" s="16">
        <f t="shared" si="17"/>
        <v>128135.13999999998</v>
      </c>
    </row>
    <row r="228" spans="1:9" ht="19.5" customHeight="1" x14ac:dyDescent="0.3">
      <c r="A228" s="14">
        <f t="shared" si="18"/>
        <v>222</v>
      </c>
      <c r="B228" s="15">
        <f>IF(N(A228)=0,"",EDATE(B227,ROUND(12/Rechner!D10,0)))</f>
        <v>52018</v>
      </c>
      <c r="C228" s="16">
        <f t="shared" si="19"/>
        <v>128135.13999999998</v>
      </c>
      <c r="D228" s="16">
        <f>IF(N(A228)=0,"",MIN(Rechner!D14,N(C228)+N(E228)))</f>
        <v>1122.6099999999999</v>
      </c>
      <c r="E228" s="16">
        <f>IF(N(A228)=0,"",ROUND(N(C228)*(Rechner!D8/Rechner!D10),2))</f>
        <v>373.73</v>
      </c>
      <c r="F228" s="16">
        <f t="shared" si="15"/>
        <v>748.87999999999988</v>
      </c>
      <c r="G228" s="16">
        <f>IF(N(A228)=0,"",MIN(IFERROR(Rechner!D12/Rechner!D10,0),MAX(N(C228)-N(F228),0)))</f>
        <v>0</v>
      </c>
      <c r="H228" s="16">
        <f t="shared" si="16"/>
        <v>1122.6099999999999</v>
      </c>
      <c r="I228" s="16">
        <f t="shared" si="17"/>
        <v>127386.25999999998</v>
      </c>
    </row>
    <row r="229" spans="1:9" ht="19.5" customHeight="1" x14ac:dyDescent="0.3">
      <c r="A229" s="14">
        <f t="shared" si="18"/>
        <v>223</v>
      </c>
      <c r="B229" s="15">
        <f>IF(N(A229)=0,"",EDATE(B228,ROUND(12/Rechner!D10,0)))</f>
        <v>52048</v>
      </c>
      <c r="C229" s="16">
        <f t="shared" si="19"/>
        <v>127386.25999999998</v>
      </c>
      <c r="D229" s="16">
        <f>IF(N(A229)=0,"",MIN(Rechner!D14,N(C229)+N(E229)))</f>
        <v>1122.6099999999999</v>
      </c>
      <c r="E229" s="16">
        <f>IF(N(A229)=0,"",ROUND(N(C229)*(Rechner!D8/Rechner!D10),2))</f>
        <v>371.54</v>
      </c>
      <c r="F229" s="16">
        <f t="shared" si="15"/>
        <v>751.06999999999994</v>
      </c>
      <c r="G229" s="16">
        <f>IF(N(A229)=0,"",MIN(IFERROR(Rechner!D12/Rechner!D10,0),MAX(N(C229)-N(F229),0)))</f>
        <v>0</v>
      </c>
      <c r="H229" s="16">
        <f t="shared" si="16"/>
        <v>1122.6099999999999</v>
      </c>
      <c r="I229" s="16">
        <f t="shared" si="17"/>
        <v>126635.18999999997</v>
      </c>
    </row>
    <row r="230" spans="1:9" ht="19.5" customHeight="1" x14ac:dyDescent="0.3">
      <c r="A230" s="14">
        <f t="shared" si="18"/>
        <v>224</v>
      </c>
      <c r="B230" s="15">
        <f>IF(N(A230)=0,"",EDATE(B229,ROUND(12/Rechner!D10,0)))</f>
        <v>52079</v>
      </c>
      <c r="C230" s="16">
        <f t="shared" si="19"/>
        <v>126635.18999999997</v>
      </c>
      <c r="D230" s="16">
        <f>IF(N(A230)=0,"",MIN(Rechner!D14,N(C230)+N(E230)))</f>
        <v>1122.6099999999999</v>
      </c>
      <c r="E230" s="16">
        <f>IF(N(A230)=0,"",ROUND(N(C230)*(Rechner!D8/Rechner!D10),2))</f>
        <v>369.35</v>
      </c>
      <c r="F230" s="16">
        <f t="shared" si="15"/>
        <v>753.25999999999988</v>
      </c>
      <c r="G230" s="16">
        <f>IF(N(A230)=0,"",MIN(IFERROR(Rechner!D12/Rechner!D10,0),MAX(N(C230)-N(F230),0)))</f>
        <v>0</v>
      </c>
      <c r="H230" s="16">
        <f t="shared" si="16"/>
        <v>1122.6099999999999</v>
      </c>
      <c r="I230" s="16">
        <f t="shared" si="17"/>
        <v>125881.92999999998</v>
      </c>
    </row>
    <row r="231" spans="1:9" ht="19.5" customHeight="1" x14ac:dyDescent="0.3">
      <c r="A231" s="14">
        <f t="shared" si="18"/>
        <v>225</v>
      </c>
      <c r="B231" s="15">
        <f>IF(N(A231)=0,"",EDATE(B230,ROUND(12/Rechner!D10,0)))</f>
        <v>52110</v>
      </c>
      <c r="C231" s="16">
        <f t="shared" si="19"/>
        <v>125881.92999999998</v>
      </c>
      <c r="D231" s="16">
        <f>IF(N(A231)=0,"",MIN(Rechner!D14,N(C231)+N(E231)))</f>
        <v>1122.6099999999999</v>
      </c>
      <c r="E231" s="16">
        <f>IF(N(A231)=0,"",ROUND(N(C231)*(Rechner!D8/Rechner!D10),2))</f>
        <v>367.16</v>
      </c>
      <c r="F231" s="16">
        <f t="shared" si="15"/>
        <v>755.44999999999982</v>
      </c>
      <c r="G231" s="16">
        <f>IF(N(A231)=0,"",MIN(IFERROR(Rechner!D12/Rechner!D10,0),MAX(N(C231)-N(F231),0)))</f>
        <v>0</v>
      </c>
      <c r="H231" s="16">
        <f t="shared" si="16"/>
        <v>1122.6099999999999</v>
      </c>
      <c r="I231" s="16">
        <f t="shared" si="17"/>
        <v>125126.47999999998</v>
      </c>
    </row>
    <row r="232" spans="1:9" ht="19.5" customHeight="1" x14ac:dyDescent="0.3">
      <c r="A232" s="14">
        <f t="shared" si="18"/>
        <v>226</v>
      </c>
      <c r="B232" s="15">
        <f>IF(N(A232)=0,"",EDATE(B231,ROUND(12/Rechner!D10,0)))</f>
        <v>52140</v>
      </c>
      <c r="C232" s="16">
        <f t="shared" si="19"/>
        <v>125126.47999999998</v>
      </c>
      <c r="D232" s="16">
        <f>IF(N(A232)=0,"",MIN(Rechner!D14,N(C232)+N(E232)))</f>
        <v>1122.6099999999999</v>
      </c>
      <c r="E232" s="16">
        <f>IF(N(A232)=0,"",ROUND(N(C232)*(Rechner!D8/Rechner!D10),2))</f>
        <v>364.95</v>
      </c>
      <c r="F232" s="16">
        <f t="shared" si="15"/>
        <v>757.65999999999985</v>
      </c>
      <c r="G232" s="16">
        <f>IF(N(A232)=0,"",MIN(IFERROR(Rechner!D12/Rechner!D10,0),MAX(N(C232)-N(F232),0)))</f>
        <v>0</v>
      </c>
      <c r="H232" s="16">
        <f t="shared" si="16"/>
        <v>1122.6099999999999</v>
      </c>
      <c r="I232" s="16">
        <f t="shared" si="17"/>
        <v>124368.81999999998</v>
      </c>
    </row>
    <row r="233" spans="1:9" ht="19.5" customHeight="1" x14ac:dyDescent="0.3">
      <c r="A233" s="14">
        <f t="shared" si="18"/>
        <v>227</v>
      </c>
      <c r="B233" s="15">
        <f>IF(N(A233)=0,"",EDATE(B232,ROUND(12/Rechner!D10,0)))</f>
        <v>52171</v>
      </c>
      <c r="C233" s="16">
        <f t="shared" si="19"/>
        <v>124368.81999999998</v>
      </c>
      <c r="D233" s="16">
        <f>IF(N(A233)=0,"",MIN(Rechner!D14,N(C233)+N(E233)))</f>
        <v>1122.6099999999999</v>
      </c>
      <c r="E233" s="16">
        <f>IF(N(A233)=0,"",ROUND(N(C233)*(Rechner!D8/Rechner!D10),2))</f>
        <v>362.74</v>
      </c>
      <c r="F233" s="16">
        <f t="shared" si="15"/>
        <v>759.86999999999989</v>
      </c>
      <c r="G233" s="16">
        <f>IF(N(A233)=0,"",MIN(IFERROR(Rechner!D12/Rechner!D10,0),MAX(N(C233)-N(F233),0)))</f>
        <v>0</v>
      </c>
      <c r="H233" s="16">
        <f t="shared" si="16"/>
        <v>1122.6099999999999</v>
      </c>
      <c r="I233" s="16">
        <f t="shared" si="17"/>
        <v>123608.94999999998</v>
      </c>
    </row>
    <row r="234" spans="1:9" ht="19.5" customHeight="1" x14ac:dyDescent="0.3">
      <c r="A234" s="14">
        <f t="shared" si="18"/>
        <v>228</v>
      </c>
      <c r="B234" s="15">
        <f>IF(N(A234)=0,"",EDATE(B233,ROUND(12/Rechner!D10,0)))</f>
        <v>52201</v>
      </c>
      <c r="C234" s="16">
        <f t="shared" si="19"/>
        <v>123608.94999999998</v>
      </c>
      <c r="D234" s="16">
        <f>IF(N(A234)=0,"",MIN(Rechner!D14,N(C234)+N(E234)))</f>
        <v>1122.6099999999999</v>
      </c>
      <c r="E234" s="16">
        <f>IF(N(A234)=0,"",ROUND(N(C234)*(Rechner!D8/Rechner!D10),2))</f>
        <v>360.53</v>
      </c>
      <c r="F234" s="16">
        <f t="shared" si="15"/>
        <v>762.07999999999993</v>
      </c>
      <c r="G234" s="16">
        <f>IF(N(A234)=0,"",MIN(IFERROR(Rechner!D12/Rechner!D10,0),MAX(N(C234)-N(F234),0)))</f>
        <v>0</v>
      </c>
      <c r="H234" s="16">
        <f t="shared" si="16"/>
        <v>1122.6099999999999</v>
      </c>
      <c r="I234" s="16">
        <f t="shared" si="17"/>
        <v>122846.86999999998</v>
      </c>
    </row>
    <row r="235" spans="1:9" ht="19.5" customHeight="1" x14ac:dyDescent="0.3">
      <c r="A235" s="14">
        <f t="shared" si="18"/>
        <v>229</v>
      </c>
      <c r="B235" s="15">
        <f>IF(N(A235)=0,"",EDATE(B234,ROUND(12/Rechner!D10,0)))</f>
        <v>52232</v>
      </c>
      <c r="C235" s="16">
        <f t="shared" si="19"/>
        <v>122846.86999999998</v>
      </c>
      <c r="D235" s="16">
        <f>IF(N(A235)=0,"",MIN(Rechner!D14,N(C235)+N(E235)))</f>
        <v>1122.6099999999999</v>
      </c>
      <c r="E235" s="16">
        <f>IF(N(A235)=0,"",ROUND(N(C235)*(Rechner!D8/Rechner!D10),2))</f>
        <v>358.3</v>
      </c>
      <c r="F235" s="16">
        <f t="shared" si="15"/>
        <v>764.31</v>
      </c>
      <c r="G235" s="16">
        <f>IF(N(A235)=0,"",MIN(IFERROR(Rechner!D12/Rechner!D10,0),MAX(N(C235)-N(F235),0)))</f>
        <v>0</v>
      </c>
      <c r="H235" s="16">
        <f t="shared" si="16"/>
        <v>1122.6099999999999</v>
      </c>
      <c r="I235" s="16">
        <f t="shared" si="17"/>
        <v>122082.55999999998</v>
      </c>
    </row>
    <row r="236" spans="1:9" ht="19.5" customHeight="1" x14ac:dyDescent="0.3">
      <c r="A236" s="14">
        <f t="shared" si="18"/>
        <v>230</v>
      </c>
      <c r="B236" s="15">
        <f>IF(N(A236)=0,"",EDATE(B235,ROUND(12/Rechner!D10,0)))</f>
        <v>52263</v>
      </c>
      <c r="C236" s="16">
        <f t="shared" si="19"/>
        <v>122082.55999999998</v>
      </c>
      <c r="D236" s="16">
        <f>IF(N(A236)=0,"",MIN(Rechner!D14,N(C236)+N(E236)))</f>
        <v>1122.6099999999999</v>
      </c>
      <c r="E236" s="16">
        <f>IF(N(A236)=0,"",ROUND(N(C236)*(Rechner!D8/Rechner!D10),2))</f>
        <v>356.07</v>
      </c>
      <c r="F236" s="16">
        <f t="shared" si="15"/>
        <v>766.54</v>
      </c>
      <c r="G236" s="16">
        <f>IF(N(A236)=0,"",MIN(IFERROR(Rechner!D12/Rechner!D10,0),MAX(N(C236)-N(F236),0)))</f>
        <v>0</v>
      </c>
      <c r="H236" s="16">
        <f t="shared" si="16"/>
        <v>1122.6099999999999</v>
      </c>
      <c r="I236" s="16">
        <f t="shared" si="17"/>
        <v>121316.01999999999</v>
      </c>
    </row>
    <row r="237" spans="1:9" ht="19.5" customHeight="1" x14ac:dyDescent="0.3">
      <c r="A237" s="14">
        <f t="shared" si="18"/>
        <v>231</v>
      </c>
      <c r="B237" s="15">
        <f>IF(N(A237)=0,"",EDATE(B236,ROUND(12/Rechner!D10,0)))</f>
        <v>52291</v>
      </c>
      <c r="C237" s="16">
        <f t="shared" si="19"/>
        <v>121316.01999999999</v>
      </c>
      <c r="D237" s="16">
        <f>IF(N(A237)=0,"",MIN(Rechner!D14,N(C237)+N(E237)))</f>
        <v>1122.6099999999999</v>
      </c>
      <c r="E237" s="16">
        <f>IF(N(A237)=0,"",ROUND(N(C237)*(Rechner!D8/Rechner!D10),2))</f>
        <v>353.84</v>
      </c>
      <c r="F237" s="16">
        <f t="shared" si="15"/>
        <v>768.77</v>
      </c>
      <c r="G237" s="16">
        <f>IF(N(A237)=0,"",MIN(IFERROR(Rechner!D12/Rechner!D10,0),MAX(N(C237)-N(F237),0)))</f>
        <v>0</v>
      </c>
      <c r="H237" s="16">
        <f t="shared" si="16"/>
        <v>1122.6099999999999</v>
      </c>
      <c r="I237" s="16">
        <f t="shared" si="17"/>
        <v>120547.24999999999</v>
      </c>
    </row>
    <row r="238" spans="1:9" ht="19.5" customHeight="1" x14ac:dyDescent="0.3">
      <c r="A238" s="14">
        <f t="shared" si="18"/>
        <v>232</v>
      </c>
      <c r="B238" s="15">
        <f>IF(N(A238)=0,"",EDATE(B237,ROUND(12/Rechner!D10,0)))</f>
        <v>52322</v>
      </c>
      <c r="C238" s="16">
        <f t="shared" si="19"/>
        <v>120547.24999999999</v>
      </c>
      <c r="D238" s="16">
        <f>IF(N(A238)=0,"",MIN(Rechner!D14,N(C238)+N(E238)))</f>
        <v>1122.6099999999999</v>
      </c>
      <c r="E238" s="16">
        <f>IF(N(A238)=0,"",ROUND(N(C238)*(Rechner!D8/Rechner!D10),2))</f>
        <v>351.6</v>
      </c>
      <c r="F238" s="16">
        <f t="shared" si="15"/>
        <v>771.00999999999988</v>
      </c>
      <c r="G238" s="16">
        <f>IF(N(A238)=0,"",MIN(IFERROR(Rechner!D12/Rechner!D10,0),MAX(N(C238)-N(F238),0)))</f>
        <v>0</v>
      </c>
      <c r="H238" s="16">
        <f t="shared" si="16"/>
        <v>1122.6099999999999</v>
      </c>
      <c r="I238" s="16">
        <f t="shared" si="17"/>
        <v>119776.23999999999</v>
      </c>
    </row>
    <row r="239" spans="1:9" ht="19.5" customHeight="1" x14ac:dyDescent="0.3">
      <c r="A239" s="14">
        <f t="shared" si="18"/>
        <v>233</v>
      </c>
      <c r="B239" s="15">
        <f>IF(N(A239)=0,"",EDATE(B238,ROUND(12/Rechner!D10,0)))</f>
        <v>52352</v>
      </c>
      <c r="C239" s="16">
        <f t="shared" si="19"/>
        <v>119776.23999999999</v>
      </c>
      <c r="D239" s="16">
        <f>IF(N(A239)=0,"",MIN(Rechner!D14,N(C239)+N(E239)))</f>
        <v>1122.6099999999999</v>
      </c>
      <c r="E239" s="16">
        <f>IF(N(A239)=0,"",ROUND(N(C239)*(Rechner!D8/Rechner!D10),2))</f>
        <v>349.35</v>
      </c>
      <c r="F239" s="16">
        <f t="shared" si="15"/>
        <v>773.25999999999988</v>
      </c>
      <c r="G239" s="16">
        <f>IF(N(A239)=0,"",MIN(IFERROR(Rechner!D12/Rechner!D10,0),MAX(N(C239)-N(F239),0)))</f>
        <v>0</v>
      </c>
      <c r="H239" s="16">
        <f t="shared" si="16"/>
        <v>1122.6099999999999</v>
      </c>
      <c r="I239" s="16">
        <f t="shared" si="17"/>
        <v>119002.98</v>
      </c>
    </row>
    <row r="240" spans="1:9" ht="19.5" customHeight="1" x14ac:dyDescent="0.3">
      <c r="A240" s="14">
        <f t="shared" si="18"/>
        <v>234</v>
      </c>
      <c r="B240" s="15">
        <f>IF(N(A240)=0,"",EDATE(B239,ROUND(12/Rechner!D10,0)))</f>
        <v>52383</v>
      </c>
      <c r="C240" s="16">
        <f t="shared" si="19"/>
        <v>119002.98</v>
      </c>
      <c r="D240" s="16">
        <f>IF(N(A240)=0,"",MIN(Rechner!D14,N(C240)+N(E240)))</f>
        <v>1122.6099999999999</v>
      </c>
      <c r="E240" s="16">
        <f>IF(N(A240)=0,"",ROUND(N(C240)*(Rechner!D8/Rechner!D10),2))</f>
        <v>347.09</v>
      </c>
      <c r="F240" s="16">
        <f t="shared" si="15"/>
        <v>775.52</v>
      </c>
      <c r="G240" s="16">
        <f>IF(N(A240)=0,"",MIN(IFERROR(Rechner!D12/Rechner!D10,0),MAX(N(C240)-N(F240),0)))</f>
        <v>0</v>
      </c>
      <c r="H240" s="16">
        <f t="shared" si="16"/>
        <v>1122.6099999999999</v>
      </c>
      <c r="I240" s="16">
        <f t="shared" si="17"/>
        <v>118227.45999999999</v>
      </c>
    </row>
    <row r="241" spans="1:9" ht="19.5" customHeight="1" x14ac:dyDescent="0.3">
      <c r="A241" s="14">
        <f t="shared" si="18"/>
        <v>235</v>
      </c>
      <c r="B241" s="15">
        <f>IF(N(A241)=0,"",EDATE(B240,ROUND(12/Rechner!D10,0)))</f>
        <v>52413</v>
      </c>
      <c r="C241" s="16">
        <f t="shared" si="19"/>
        <v>118227.45999999999</v>
      </c>
      <c r="D241" s="16">
        <f>IF(N(A241)=0,"",MIN(Rechner!D14,N(C241)+N(E241)))</f>
        <v>1122.6099999999999</v>
      </c>
      <c r="E241" s="16">
        <f>IF(N(A241)=0,"",ROUND(N(C241)*(Rechner!D8/Rechner!D10),2))</f>
        <v>344.83</v>
      </c>
      <c r="F241" s="16">
        <f t="shared" si="15"/>
        <v>777.78</v>
      </c>
      <c r="G241" s="16">
        <f>IF(N(A241)=0,"",MIN(IFERROR(Rechner!D12/Rechner!D10,0),MAX(N(C241)-N(F241),0)))</f>
        <v>0</v>
      </c>
      <c r="H241" s="16">
        <f t="shared" si="16"/>
        <v>1122.6099999999999</v>
      </c>
      <c r="I241" s="16">
        <f t="shared" si="17"/>
        <v>117449.68</v>
      </c>
    </row>
    <row r="242" spans="1:9" ht="19.5" customHeight="1" x14ac:dyDescent="0.3">
      <c r="A242" s="14">
        <f t="shared" si="18"/>
        <v>236</v>
      </c>
      <c r="B242" s="15">
        <f>IF(N(A242)=0,"",EDATE(B241,ROUND(12/Rechner!D10,0)))</f>
        <v>52444</v>
      </c>
      <c r="C242" s="16">
        <f t="shared" si="19"/>
        <v>117449.68</v>
      </c>
      <c r="D242" s="16">
        <f>IF(N(A242)=0,"",MIN(Rechner!D14,N(C242)+N(E242)))</f>
        <v>1122.6099999999999</v>
      </c>
      <c r="E242" s="16">
        <f>IF(N(A242)=0,"",ROUND(N(C242)*(Rechner!D8/Rechner!D10),2))</f>
        <v>342.56</v>
      </c>
      <c r="F242" s="16">
        <f t="shared" si="15"/>
        <v>780.05</v>
      </c>
      <c r="G242" s="16">
        <f>IF(N(A242)=0,"",MIN(IFERROR(Rechner!D12/Rechner!D10,0),MAX(N(C242)-N(F242),0)))</f>
        <v>0</v>
      </c>
      <c r="H242" s="16">
        <f t="shared" si="16"/>
        <v>1122.6099999999999</v>
      </c>
      <c r="I242" s="16">
        <f t="shared" si="17"/>
        <v>116669.62999999999</v>
      </c>
    </row>
    <row r="243" spans="1:9" ht="19.5" customHeight="1" x14ac:dyDescent="0.3">
      <c r="A243" s="14">
        <f t="shared" si="18"/>
        <v>237</v>
      </c>
      <c r="B243" s="15">
        <f>IF(N(A243)=0,"",EDATE(B242,ROUND(12/Rechner!D10,0)))</f>
        <v>52475</v>
      </c>
      <c r="C243" s="16">
        <f t="shared" si="19"/>
        <v>116669.62999999999</v>
      </c>
      <c r="D243" s="16">
        <f>IF(N(A243)=0,"",MIN(Rechner!D14,N(C243)+N(E243)))</f>
        <v>1122.6099999999999</v>
      </c>
      <c r="E243" s="16">
        <f>IF(N(A243)=0,"",ROUND(N(C243)*(Rechner!D8/Rechner!D10),2))</f>
        <v>340.29</v>
      </c>
      <c r="F243" s="16">
        <f t="shared" si="15"/>
        <v>782.31999999999994</v>
      </c>
      <c r="G243" s="16">
        <f>IF(N(A243)=0,"",MIN(IFERROR(Rechner!D12/Rechner!D10,0),MAX(N(C243)-N(F243),0)))</f>
        <v>0</v>
      </c>
      <c r="H243" s="16">
        <f t="shared" si="16"/>
        <v>1122.6099999999999</v>
      </c>
      <c r="I243" s="16">
        <f t="shared" si="17"/>
        <v>115887.30999999998</v>
      </c>
    </row>
    <row r="244" spans="1:9" ht="19.5" customHeight="1" x14ac:dyDescent="0.3">
      <c r="A244" s="14">
        <f t="shared" si="18"/>
        <v>238</v>
      </c>
      <c r="B244" s="15">
        <f>IF(N(A244)=0,"",EDATE(B243,ROUND(12/Rechner!D10,0)))</f>
        <v>52505</v>
      </c>
      <c r="C244" s="16">
        <f t="shared" si="19"/>
        <v>115887.30999999998</v>
      </c>
      <c r="D244" s="16">
        <f>IF(N(A244)=0,"",MIN(Rechner!D14,N(C244)+N(E244)))</f>
        <v>1122.6099999999999</v>
      </c>
      <c r="E244" s="16">
        <f>IF(N(A244)=0,"",ROUND(N(C244)*(Rechner!D8/Rechner!D10),2))</f>
        <v>338</v>
      </c>
      <c r="F244" s="16">
        <f t="shared" si="15"/>
        <v>784.6099999999999</v>
      </c>
      <c r="G244" s="16">
        <f>IF(N(A244)=0,"",MIN(IFERROR(Rechner!D12/Rechner!D10,0),MAX(N(C244)-N(F244),0)))</f>
        <v>0</v>
      </c>
      <c r="H244" s="16">
        <f t="shared" si="16"/>
        <v>1122.6099999999999</v>
      </c>
      <c r="I244" s="16">
        <f t="shared" si="17"/>
        <v>115102.69999999998</v>
      </c>
    </row>
    <row r="245" spans="1:9" ht="19.5" customHeight="1" x14ac:dyDescent="0.3">
      <c r="A245" s="14">
        <f t="shared" si="18"/>
        <v>239</v>
      </c>
      <c r="B245" s="15">
        <f>IF(N(A245)=0,"",EDATE(B244,ROUND(12/Rechner!D10,0)))</f>
        <v>52536</v>
      </c>
      <c r="C245" s="16">
        <f t="shared" si="19"/>
        <v>115102.69999999998</v>
      </c>
      <c r="D245" s="16">
        <f>IF(N(A245)=0,"",MIN(Rechner!D14,N(C245)+N(E245)))</f>
        <v>1122.6099999999999</v>
      </c>
      <c r="E245" s="16">
        <f>IF(N(A245)=0,"",ROUND(N(C245)*(Rechner!D8/Rechner!D10),2))</f>
        <v>335.72</v>
      </c>
      <c r="F245" s="16">
        <f t="shared" si="15"/>
        <v>786.88999999999987</v>
      </c>
      <c r="G245" s="16">
        <f>IF(N(A245)=0,"",MIN(IFERROR(Rechner!D12/Rechner!D10,0),MAX(N(C245)-N(F245),0)))</f>
        <v>0</v>
      </c>
      <c r="H245" s="16">
        <f t="shared" si="16"/>
        <v>1122.6099999999999</v>
      </c>
      <c r="I245" s="16">
        <f t="shared" si="17"/>
        <v>114315.80999999998</v>
      </c>
    </row>
    <row r="246" spans="1:9" ht="19.5" customHeight="1" x14ac:dyDescent="0.3">
      <c r="A246" s="14">
        <f t="shared" si="18"/>
        <v>240</v>
      </c>
      <c r="B246" s="15">
        <f>IF(N(A246)=0,"",EDATE(B245,ROUND(12/Rechner!D10,0)))</f>
        <v>52566</v>
      </c>
      <c r="C246" s="16">
        <f t="shared" si="19"/>
        <v>114315.80999999998</v>
      </c>
      <c r="D246" s="16">
        <f>IF(N(A246)=0,"",MIN(Rechner!D14,N(C246)+N(E246)))</f>
        <v>1122.6099999999999</v>
      </c>
      <c r="E246" s="16">
        <f>IF(N(A246)=0,"",ROUND(N(C246)*(Rechner!D8/Rechner!D10),2))</f>
        <v>333.42</v>
      </c>
      <c r="F246" s="16">
        <f t="shared" si="15"/>
        <v>789.18999999999983</v>
      </c>
      <c r="G246" s="16">
        <f>IF(N(A246)=0,"",MIN(IFERROR(Rechner!D12/Rechner!D10,0),MAX(N(C246)-N(F246),0)))</f>
        <v>0</v>
      </c>
      <c r="H246" s="16">
        <f t="shared" si="16"/>
        <v>1122.6099999999999</v>
      </c>
      <c r="I246" s="16">
        <f t="shared" si="17"/>
        <v>113526.61999999998</v>
      </c>
    </row>
    <row r="247" spans="1:9" ht="19.5" customHeight="1" x14ac:dyDescent="0.3">
      <c r="A247" s="14">
        <f t="shared" si="18"/>
        <v>241</v>
      </c>
      <c r="B247" s="15">
        <f>IF(N(A247)=0,"",EDATE(B246,ROUND(12/Rechner!D10,0)))</f>
        <v>52597</v>
      </c>
      <c r="C247" s="16">
        <f t="shared" si="19"/>
        <v>113526.61999999998</v>
      </c>
      <c r="D247" s="16">
        <f>IF(N(A247)=0,"",MIN(Rechner!D14,N(C247)+N(E247)))</f>
        <v>1122.6099999999999</v>
      </c>
      <c r="E247" s="16">
        <f>IF(N(A247)=0,"",ROUND(N(C247)*(Rechner!D8/Rechner!D10),2))</f>
        <v>331.12</v>
      </c>
      <c r="F247" s="16">
        <f t="shared" si="15"/>
        <v>791.4899999999999</v>
      </c>
      <c r="G247" s="16">
        <f>IF(N(A247)=0,"",MIN(IFERROR(Rechner!D12/Rechner!D10,0),MAX(N(C247)-N(F247),0)))</f>
        <v>0</v>
      </c>
      <c r="H247" s="16">
        <f t="shared" si="16"/>
        <v>1122.6099999999999</v>
      </c>
      <c r="I247" s="16">
        <f t="shared" si="17"/>
        <v>112735.12999999998</v>
      </c>
    </row>
    <row r="248" spans="1:9" ht="19.5" customHeight="1" x14ac:dyDescent="0.3">
      <c r="A248" s="14">
        <f t="shared" si="18"/>
        <v>242</v>
      </c>
      <c r="B248" s="15">
        <f>IF(N(A248)=0,"",EDATE(B247,ROUND(12/Rechner!D10,0)))</f>
        <v>52628</v>
      </c>
      <c r="C248" s="16">
        <f t="shared" si="19"/>
        <v>112735.12999999998</v>
      </c>
      <c r="D248" s="16">
        <f>IF(N(A248)=0,"",MIN(Rechner!D14,N(C248)+N(E248)))</f>
        <v>1122.6099999999999</v>
      </c>
      <c r="E248" s="16">
        <f>IF(N(A248)=0,"",ROUND(N(C248)*(Rechner!D8/Rechner!D10),2))</f>
        <v>328.81</v>
      </c>
      <c r="F248" s="16">
        <f t="shared" si="15"/>
        <v>793.8</v>
      </c>
      <c r="G248" s="16">
        <f>IF(N(A248)=0,"",MIN(IFERROR(Rechner!D12/Rechner!D10,0),MAX(N(C248)-N(F248),0)))</f>
        <v>0</v>
      </c>
      <c r="H248" s="16">
        <f t="shared" si="16"/>
        <v>1122.6099999999999</v>
      </c>
      <c r="I248" s="16">
        <f t="shared" si="17"/>
        <v>111941.32999999997</v>
      </c>
    </row>
    <row r="249" spans="1:9" ht="19.5" customHeight="1" x14ac:dyDescent="0.3">
      <c r="A249" s="14">
        <f t="shared" si="18"/>
        <v>243</v>
      </c>
      <c r="B249" s="15">
        <f>IF(N(A249)=0,"",EDATE(B248,ROUND(12/Rechner!D10,0)))</f>
        <v>52657</v>
      </c>
      <c r="C249" s="16">
        <f t="shared" si="19"/>
        <v>111941.32999999997</v>
      </c>
      <c r="D249" s="16">
        <f>IF(N(A249)=0,"",MIN(Rechner!D14,N(C249)+N(E249)))</f>
        <v>1122.6099999999999</v>
      </c>
      <c r="E249" s="16">
        <f>IF(N(A249)=0,"",ROUND(N(C249)*(Rechner!D8/Rechner!D10),2))</f>
        <v>326.5</v>
      </c>
      <c r="F249" s="16">
        <f t="shared" si="15"/>
        <v>796.1099999999999</v>
      </c>
      <c r="G249" s="16">
        <f>IF(N(A249)=0,"",MIN(IFERROR(Rechner!D12/Rechner!D10,0),MAX(N(C249)-N(F249),0)))</f>
        <v>0</v>
      </c>
      <c r="H249" s="16">
        <f t="shared" si="16"/>
        <v>1122.6099999999999</v>
      </c>
      <c r="I249" s="16">
        <f t="shared" si="17"/>
        <v>111145.21999999997</v>
      </c>
    </row>
    <row r="250" spans="1:9" ht="19.5" customHeight="1" x14ac:dyDescent="0.3">
      <c r="A250" s="14">
        <f t="shared" si="18"/>
        <v>244</v>
      </c>
      <c r="B250" s="15">
        <f>IF(N(A250)=0,"",EDATE(B249,ROUND(12/Rechner!D10,0)))</f>
        <v>52688</v>
      </c>
      <c r="C250" s="16">
        <f t="shared" si="19"/>
        <v>111145.21999999997</v>
      </c>
      <c r="D250" s="16">
        <f>IF(N(A250)=0,"",MIN(Rechner!D14,N(C250)+N(E250)))</f>
        <v>1122.6099999999999</v>
      </c>
      <c r="E250" s="16">
        <f>IF(N(A250)=0,"",ROUND(N(C250)*(Rechner!D8/Rechner!D10),2))</f>
        <v>324.17</v>
      </c>
      <c r="F250" s="16">
        <f t="shared" si="15"/>
        <v>798.43999999999983</v>
      </c>
      <c r="G250" s="16">
        <f>IF(N(A250)=0,"",MIN(IFERROR(Rechner!D12/Rechner!D10,0),MAX(N(C250)-N(F250),0)))</f>
        <v>0</v>
      </c>
      <c r="H250" s="16">
        <f t="shared" si="16"/>
        <v>1122.6099999999999</v>
      </c>
      <c r="I250" s="16">
        <f t="shared" si="17"/>
        <v>110346.77999999997</v>
      </c>
    </row>
    <row r="251" spans="1:9" ht="19.5" customHeight="1" x14ac:dyDescent="0.3">
      <c r="A251" s="14">
        <f t="shared" si="18"/>
        <v>245</v>
      </c>
      <c r="B251" s="15">
        <f>IF(N(A251)=0,"",EDATE(B250,ROUND(12/Rechner!D10,0)))</f>
        <v>52718</v>
      </c>
      <c r="C251" s="16">
        <f t="shared" si="19"/>
        <v>110346.77999999997</v>
      </c>
      <c r="D251" s="16">
        <f>IF(N(A251)=0,"",MIN(Rechner!D14,N(C251)+N(E251)))</f>
        <v>1122.6099999999999</v>
      </c>
      <c r="E251" s="16">
        <f>IF(N(A251)=0,"",ROUND(N(C251)*(Rechner!D8/Rechner!D10),2))</f>
        <v>321.83999999999997</v>
      </c>
      <c r="F251" s="16">
        <f t="shared" si="15"/>
        <v>800.77</v>
      </c>
      <c r="G251" s="16">
        <f>IF(N(A251)=0,"",MIN(IFERROR(Rechner!D12/Rechner!D10,0),MAX(N(C251)-N(F251),0)))</f>
        <v>0</v>
      </c>
      <c r="H251" s="16">
        <f t="shared" si="16"/>
        <v>1122.6099999999999</v>
      </c>
      <c r="I251" s="16">
        <f t="shared" si="17"/>
        <v>109546.00999999997</v>
      </c>
    </row>
    <row r="252" spans="1:9" ht="19.5" customHeight="1" x14ac:dyDescent="0.3">
      <c r="A252" s="14">
        <f t="shared" si="18"/>
        <v>246</v>
      </c>
      <c r="B252" s="15">
        <f>IF(N(A252)=0,"",EDATE(B251,ROUND(12/Rechner!D10,0)))</f>
        <v>52749</v>
      </c>
      <c r="C252" s="16">
        <f t="shared" si="19"/>
        <v>109546.00999999997</v>
      </c>
      <c r="D252" s="16">
        <f>IF(N(A252)=0,"",MIN(Rechner!D14,N(C252)+N(E252)))</f>
        <v>1122.6099999999999</v>
      </c>
      <c r="E252" s="16">
        <f>IF(N(A252)=0,"",ROUND(N(C252)*(Rechner!D8/Rechner!D10),2))</f>
        <v>319.51</v>
      </c>
      <c r="F252" s="16">
        <f t="shared" si="15"/>
        <v>803.09999999999991</v>
      </c>
      <c r="G252" s="16">
        <f>IF(N(A252)=0,"",MIN(IFERROR(Rechner!D12/Rechner!D10,0),MAX(N(C252)-N(F252),0)))</f>
        <v>0</v>
      </c>
      <c r="H252" s="16">
        <f t="shared" si="16"/>
        <v>1122.6099999999999</v>
      </c>
      <c r="I252" s="16">
        <f t="shared" si="17"/>
        <v>108742.90999999996</v>
      </c>
    </row>
    <row r="253" spans="1:9" ht="19.5" customHeight="1" x14ac:dyDescent="0.3">
      <c r="A253" s="14">
        <f t="shared" si="18"/>
        <v>247</v>
      </c>
      <c r="B253" s="15">
        <f>IF(N(A253)=0,"",EDATE(B252,ROUND(12/Rechner!D10,0)))</f>
        <v>52779</v>
      </c>
      <c r="C253" s="16">
        <f t="shared" si="19"/>
        <v>108742.90999999996</v>
      </c>
      <c r="D253" s="16">
        <f>IF(N(A253)=0,"",MIN(Rechner!D14,N(C253)+N(E253)))</f>
        <v>1122.6099999999999</v>
      </c>
      <c r="E253" s="16">
        <f>IF(N(A253)=0,"",ROUND(N(C253)*(Rechner!D8/Rechner!D10),2))</f>
        <v>317.17</v>
      </c>
      <c r="F253" s="16">
        <f t="shared" si="15"/>
        <v>805.43999999999983</v>
      </c>
      <c r="G253" s="16">
        <f>IF(N(A253)=0,"",MIN(IFERROR(Rechner!D12/Rechner!D10,0),MAX(N(C253)-N(F253),0)))</f>
        <v>0</v>
      </c>
      <c r="H253" s="16">
        <f t="shared" si="16"/>
        <v>1122.6099999999999</v>
      </c>
      <c r="I253" s="16">
        <f t="shared" si="17"/>
        <v>107937.46999999996</v>
      </c>
    </row>
    <row r="254" spans="1:9" ht="19.5" customHeight="1" x14ac:dyDescent="0.3">
      <c r="A254" s="14">
        <f t="shared" si="18"/>
        <v>248</v>
      </c>
      <c r="B254" s="15">
        <f>IF(N(A254)=0,"",EDATE(B253,ROUND(12/Rechner!D10,0)))</f>
        <v>52810</v>
      </c>
      <c r="C254" s="16">
        <f t="shared" si="19"/>
        <v>107937.46999999996</v>
      </c>
      <c r="D254" s="16">
        <f>IF(N(A254)=0,"",MIN(Rechner!D14,N(C254)+N(E254)))</f>
        <v>1122.6099999999999</v>
      </c>
      <c r="E254" s="16">
        <f>IF(N(A254)=0,"",ROUND(N(C254)*(Rechner!D8/Rechner!D10),2))</f>
        <v>314.82</v>
      </c>
      <c r="F254" s="16">
        <f t="shared" si="15"/>
        <v>807.79</v>
      </c>
      <c r="G254" s="16">
        <f>IF(N(A254)=0,"",MIN(IFERROR(Rechner!D12/Rechner!D10,0),MAX(N(C254)-N(F254),0)))</f>
        <v>0</v>
      </c>
      <c r="H254" s="16">
        <f t="shared" si="16"/>
        <v>1122.6099999999999</v>
      </c>
      <c r="I254" s="16">
        <f t="shared" si="17"/>
        <v>107129.67999999996</v>
      </c>
    </row>
    <row r="255" spans="1:9" ht="19.5" customHeight="1" x14ac:dyDescent="0.3">
      <c r="A255" s="14">
        <f t="shared" si="18"/>
        <v>249</v>
      </c>
      <c r="B255" s="15">
        <f>IF(N(A255)=0,"",EDATE(B254,ROUND(12/Rechner!D10,0)))</f>
        <v>52841</v>
      </c>
      <c r="C255" s="16">
        <f t="shared" si="19"/>
        <v>107129.67999999996</v>
      </c>
      <c r="D255" s="16">
        <f>IF(N(A255)=0,"",MIN(Rechner!D14,N(C255)+N(E255)))</f>
        <v>1122.6099999999999</v>
      </c>
      <c r="E255" s="16">
        <f>IF(N(A255)=0,"",ROUND(N(C255)*(Rechner!D8/Rechner!D10),2))</f>
        <v>312.45999999999998</v>
      </c>
      <c r="F255" s="16">
        <f t="shared" si="15"/>
        <v>810.14999999999986</v>
      </c>
      <c r="G255" s="16">
        <f>IF(N(A255)=0,"",MIN(IFERROR(Rechner!D12/Rechner!D10,0),MAX(N(C255)-N(F255),0)))</f>
        <v>0</v>
      </c>
      <c r="H255" s="16">
        <f t="shared" si="16"/>
        <v>1122.6099999999999</v>
      </c>
      <c r="I255" s="16">
        <f t="shared" si="17"/>
        <v>106319.52999999997</v>
      </c>
    </row>
    <row r="256" spans="1:9" ht="19.5" customHeight="1" x14ac:dyDescent="0.3">
      <c r="A256" s="14">
        <f t="shared" si="18"/>
        <v>250</v>
      </c>
      <c r="B256" s="15">
        <f>IF(N(A256)=0,"",EDATE(B255,ROUND(12/Rechner!D10,0)))</f>
        <v>52871</v>
      </c>
      <c r="C256" s="16">
        <f t="shared" si="19"/>
        <v>106319.52999999997</v>
      </c>
      <c r="D256" s="16">
        <f>IF(N(A256)=0,"",MIN(Rechner!D14,N(C256)+N(E256)))</f>
        <v>1122.6099999999999</v>
      </c>
      <c r="E256" s="16">
        <f>IF(N(A256)=0,"",ROUND(N(C256)*(Rechner!D8/Rechner!D10),2))</f>
        <v>310.10000000000002</v>
      </c>
      <c r="F256" s="16">
        <f t="shared" si="15"/>
        <v>812.50999999999988</v>
      </c>
      <c r="G256" s="16">
        <f>IF(N(A256)=0,"",MIN(IFERROR(Rechner!D12/Rechner!D10,0),MAX(N(C256)-N(F256),0)))</f>
        <v>0</v>
      </c>
      <c r="H256" s="16">
        <f t="shared" si="16"/>
        <v>1122.6099999999999</v>
      </c>
      <c r="I256" s="16">
        <f t="shared" si="17"/>
        <v>105507.01999999997</v>
      </c>
    </row>
    <row r="257" spans="1:9" ht="19.5" customHeight="1" x14ac:dyDescent="0.3">
      <c r="A257" s="14">
        <f t="shared" si="18"/>
        <v>251</v>
      </c>
      <c r="B257" s="15">
        <f>IF(N(A257)=0,"",EDATE(B256,ROUND(12/Rechner!D10,0)))</f>
        <v>52902</v>
      </c>
      <c r="C257" s="16">
        <f t="shared" si="19"/>
        <v>105507.01999999997</v>
      </c>
      <c r="D257" s="16">
        <f>IF(N(A257)=0,"",MIN(Rechner!D14,N(C257)+N(E257)))</f>
        <v>1122.6099999999999</v>
      </c>
      <c r="E257" s="16">
        <f>IF(N(A257)=0,"",ROUND(N(C257)*(Rechner!D8/Rechner!D10),2))</f>
        <v>307.73</v>
      </c>
      <c r="F257" s="16">
        <f t="shared" si="15"/>
        <v>814.87999999999988</v>
      </c>
      <c r="G257" s="16">
        <f>IF(N(A257)=0,"",MIN(IFERROR(Rechner!D12/Rechner!D10,0),MAX(N(C257)-N(F257),0)))</f>
        <v>0</v>
      </c>
      <c r="H257" s="16">
        <f t="shared" si="16"/>
        <v>1122.6099999999999</v>
      </c>
      <c r="I257" s="16">
        <f t="shared" si="17"/>
        <v>104692.13999999997</v>
      </c>
    </row>
    <row r="258" spans="1:9" ht="19.5" customHeight="1" x14ac:dyDescent="0.3">
      <c r="A258" s="14">
        <f t="shared" si="18"/>
        <v>252</v>
      </c>
      <c r="B258" s="15">
        <f>IF(N(A258)=0,"",EDATE(B257,ROUND(12/Rechner!D10,0)))</f>
        <v>52932</v>
      </c>
      <c r="C258" s="16">
        <f t="shared" si="19"/>
        <v>104692.13999999997</v>
      </c>
      <c r="D258" s="16">
        <f>IF(N(A258)=0,"",MIN(Rechner!D14,N(C258)+N(E258)))</f>
        <v>1122.6099999999999</v>
      </c>
      <c r="E258" s="16">
        <f>IF(N(A258)=0,"",ROUND(N(C258)*(Rechner!D8/Rechner!D10),2))</f>
        <v>305.35000000000002</v>
      </c>
      <c r="F258" s="16">
        <f t="shared" si="15"/>
        <v>817.25999999999988</v>
      </c>
      <c r="G258" s="16">
        <f>IF(N(A258)=0,"",MIN(IFERROR(Rechner!D12/Rechner!D10,0),MAX(N(C258)-N(F258),0)))</f>
        <v>0</v>
      </c>
      <c r="H258" s="16">
        <f t="shared" si="16"/>
        <v>1122.6099999999999</v>
      </c>
      <c r="I258" s="16">
        <f t="shared" si="17"/>
        <v>103874.87999999998</v>
      </c>
    </row>
    <row r="259" spans="1:9" ht="19.5" customHeight="1" x14ac:dyDescent="0.3">
      <c r="A259" s="14">
        <f t="shared" si="18"/>
        <v>253</v>
      </c>
      <c r="B259" s="15">
        <f>IF(N(A259)=0,"",EDATE(B258,ROUND(12/Rechner!D10,0)))</f>
        <v>52963</v>
      </c>
      <c r="C259" s="16">
        <f t="shared" si="19"/>
        <v>103874.87999999998</v>
      </c>
      <c r="D259" s="16">
        <f>IF(N(A259)=0,"",MIN(Rechner!D14,N(C259)+N(E259)))</f>
        <v>1122.6099999999999</v>
      </c>
      <c r="E259" s="16">
        <f>IF(N(A259)=0,"",ROUND(N(C259)*(Rechner!D8/Rechner!D10),2))</f>
        <v>302.97000000000003</v>
      </c>
      <c r="F259" s="16">
        <f t="shared" si="15"/>
        <v>819.63999999999987</v>
      </c>
      <c r="G259" s="16">
        <f>IF(N(A259)=0,"",MIN(IFERROR(Rechner!D12/Rechner!D10,0),MAX(N(C259)-N(F259),0)))</f>
        <v>0</v>
      </c>
      <c r="H259" s="16">
        <f t="shared" si="16"/>
        <v>1122.6099999999999</v>
      </c>
      <c r="I259" s="16">
        <f t="shared" si="17"/>
        <v>103055.23999999998</v>
      </c>
    </row>
    <row r="260" spans="1:9" ht="19.5" customHeight="1" x14ac:dyDescent="0.3">
      <c r="A260" s="14">
        <f t="shared" si="18"/>
        <v>254</v>
      </c>
      <c r="B260" s="15">
        <f>IF(N(A260)=0,"",EDATE(B259,ROUND(12/Rechner!D10,0)))</f>
        <v>52994</v>
      </c>
      <c r="C260" s="16">
        <f t="shared" si="19"/>
        <v>103055.23999999998</v>
      </c>
      <c r="D260" s="16">
        <f>IF(N(A260)=0,"",MIN(Rechner!D14,N(C260)+N(E260)))</f>
        <v>1122.6099999999999</v>
      </c>
      <c r="E260" s="16">
        <f>IF(N(A260)=0,"",ROUND(N(C260)*(Rechner!D8/Rechner!D10),2))</f>
        <v>300.58</v>
      </c>
      <c r="F260" s="16">
        <f t="shared" si="15"/>
        <v>822.03</v>
      </c>
      <c r="G260" s="16">
        <f>IF(N(A260)=0,"",MIN(IFERROR(Rechner!D12/Rechner!D10,0),MAX(N(C260)-N(F260),0)))</f>
        <v>0</v>
      </c>
      <c r="H260" s="16">
        <f t="shared" si="16"/>
        <v>1122.6099999999999</v>
      </c>
      <c r="I260" s="16">
        <f t="shared" si="17"/>
        <v>102233.20999999998</v>
      </c>
    </row>
    <row r="261" spans="1:9" ht="19.5" customHeight="1" x14ac:dyDescent="0.3">
      <c r="A261" s="14">
        <f t="shared" si="18"/>
        <v>255</v>
      </c>
      <c r="B261" s="15">
        <f>IF(N(A261)=0,"",EDATE(B260,ROUND(12/Rechner!D10,0)))</f>
        <v>53022</v>
      </c>
      <c r="C261" s="16">
        <f t="shared" si="19"/>
        <v>102233.20999999998</v>
      </c>
      <c r="D261" s="16">
        <f>IF(N(A261)=0,"",MIN(Rechner!D14,N(C261)+N(E261)))</f>
        <v>1122.6099999999999</v>
      </c>
      <c r="E261" s="16">
        <f>IF(N(A261)=0,"",ROUND(N(C261)*(Rechner!D8/Rechner!D10),2))</f>
        <v>298.18</v>
      </c>
      <c r="F261" s="16">
        <f t="shared" si="15"/>
        <v>824.42999999999984</v>
      </c>
      <c r="G261" s="16">
        <f>IF(N(A261)=0,"",MIN(IFERROR(Rechner!D12/Rechner!D10,0),MAX(N(C261)-N(F261),0)))</f>
        <v>0</v>
      </c>
      <c r="H261" s="16">
        <f t="shared" si="16"/>
        <v>1122.6099999999999</v>
      </c>
      <c r="I261" s="16">
        <f t="shared" si="17"/>
        <v>101408.77999999998</v>
      </c>
    </row>
    <row r="262" spans="1:9" ht="19.5" customHeight="1" x14ac:dyDescent="0.3">
      <c r="A262" s="14">
        <f t="shared" si="18"/>
        <v>256</v>
      </c>
      <c r="B262" s="15">
        <f>IF(N(A262)=0,"",EDATE(B261,ROUND(12/Rechner!D10,0)))</f>
        <v>53053</v>
      </c>
      <c r="C262" s="16">
        <f t="shared" si="19"/>
        <v>101408.77999999998</v>
      </c>
      <c r="D262" s="16">
        <f>IF(N(A262)=0,"",MIN(Rechner!D14,N(C262)+N(E262)))</f>
        <v>1122.6099999999999</v>
      </c>
      <c r="E262" s="16">
        <f>IF(N(A262)=0,"",ROUND(N(C262)*(Rechner!D8/Rechner!D10),2))</f>
        <v>295.77999999999997</v>
      </c>
      <c r="F262" s="16">
        <f t="shared" si="15"/>
        <v>826.82999999999993</v>
      </c>
      <c r="G262" s="16">
        <f>IF(N(A262)=0,"",MIN(IFERROR(Rechner!D12/Rechner!D10,0),MAX(N(C262)-N(F262),0)))</f>
        <v>0</v>
      </c>
      <c r="H262" s="16">
        <f t="shared" si="16"/>
        <v>1122.6099999999999</v>
      </c>
      <c r="I262" s="16">
        <f t="shared" si="17"/>
        <v>100581.94999999998</v>
      </c>
    </row>
    <row r="263" spans="1:9" ht="19.5" customHeight="1" x14ac:dyDescent="0.3">
      <c r="A263" s="14">
        <f t="shared" si="18"/>
        <v>257</v>
      </c>
      <c r="B263" s="15">
        <f>IF(N(A263)=0,"",EDATE(B262,ROUND(12/Rechner!D10,0)))</f>
        <v>53083</v>
      </c>
      <c r="C263" s="16">
        <f t="shared" si="19"/>
        <v>100581.94999999998</v>
      </c>
      <c r="D263" s="16">
        <f>IF(N(A263)=0,"",MIN(Rechner!D14,N(C263)+N(E263)))</f>
        <v>1122.6099999999999</v>
      </c>
      <c r="E263" s="16">
        <f>IF(N(A263)=0,"",ROUND(N(C263)*(Rechner!D8/Rechner!D10),2))</f>
        <v>293.36</v>
      </c>
      <c r="F263" s="16">
        <f t="shared" ref="F263:F326" si="20">IF(N(A263)=0,"",MAX(MIN(N(D263)-N(E263),N(C263)),0))</f>
        <v>829.24999999999989</v>
      </c>
      <c r="G263" s="16">
        <f>IF(N(A263)=0,"",MIN(IFERROR(Rechner!D12/Rechner!D10,0),MAX(N(C263)-N(F263),0)))</f>
        <v>0</v>
      </c>
      <c r="H263" s="16">
        <f t="shared" ref="H263:H326" si="21">IF(N(A263)=0,"",MIN(N(D263)+N(G263),N(C263)+N(E263)))</f>
        <v>1122.6099999999999</v>
      </c>
      <c r="I263" s="16">
        <f t="shared" ref="I263:I326" si="22">IF(N(A263)=0,"",MAX(N(C263)-N(F263)-N(G263),0))</f>
        <v>99752.699999999983</v>
      </c>
    </row>
    <row r="264" spans="1:9" ht="19.5" customHeight="1" x14ac:dyDescent="0.3">
      <c r="A264" s="14">
        <f t="shared" ref="A264:A327" si="23">IF(N(I263)&gt;0,N(A263)+1,"")</f>
        <v>258</v>
      </c>
      <c r="B264" s="15">
        <f>IF(N(A264)=0,"",EDATE(B263,ROUND(12/Rechner!D10,0)))</f>
        <v>53114</v>
      </c>
      <c r="C264" s="16">
        <f t="shared" ref="C264:C327" si="24">IF(N(A264)=0,"",N(I263))</f>
        <v>99752.699999999983</v>
      </c>
      <c r="D264" s="16">
        <f>IF(N(A264)=0,"",MIN(Rechner!D14,N(C264)+N(E264)))</f>
        <v>1122.6099999999999</v>
      </c>
      <c r="E264" s="16">
        <f>IF(N(A264)=0,"",ROUND(N(C264)*(Rechner!D8/Rechner!D10),2))</f>
        <v>290.95</v>
      </c>
      <c r="F264" s="16">
        <f t="shared" si="20"/>
        <v>831.65999999999985</v>
      </c>
      <c r="G264" s="16">
        <f>IF(N(A264)=0,"",MIN(IFERROR(Rechner!D12/Rechner!D10,0),MAX(N(C264)-N(F264),0)))</f>
        <v>0</v>
      </c>
      <c r="H264" s="16">
        <f t="shared" si="21"/>
        <v>1122.6099999999999</v>
      </c>
      <c r="I264" s="16">
        <f t="shared" si="22"/>
        <v>98921.039999999979</v>
      </c>
    </row>
    <row r="265" spans="1:9" ht="19.5" customHeight="1" x14ac:dyDescent="0.3">
      <c r="A265" s="14">
        <f t="shared" si="23"/>
        <v>259</v>
      </c>
      <c r="B265" s="15">
        <f>IF(N(A265)=0,"",EDATE(B264,ROUND(12/Rechner!D10,0)))</f>
        <v>53144</v>
      </c>
      <c r="C265" s="16">
        <f t="shared" si="24"/>
        <v>98921.039999999979</v>
      </c>
      <c r="D265" s="16">
        <f>IF(N(A265)=0,"",MIN(Rechner!D14,N(C265)+N(E265)))</f>
        <v>1122.6099999999999</v>
      </c>
      <c r="E265" s="16">
        <f>IF(N(A265)=0,"",ROUND(N(C265)*(Rechner!D8/Rechner!D10),2))</f>
        <v>288.52</v>
      </c>
      <c r="F265" s="16">
        <f t="shared" si="20"/>
        <v>834.08999999999992</v>
      </c>
      <c r="G265" s="16">
        <f>IF(N(A265)=0,"",MIN(IFERROR(Rechner!D12/Rechner!D10,0),MAX(N(C265)-N(F265),0)))</f>
        <v>0</v>
      </c>
      <c r="H265" s="16">
        <f t="shared" si="21"/>
        <v>1122.6099999999999</v>
      </c>
      <c r="I265" s="16">
        <f t="shared" si="22"/>
        <v>98086.949999999983</v>
      </c>
    </row>
    <row r="266" spans="1:9" ht="19.5" customHeight="1" x14ac:dyDescent="0.3">
      <c r="A266" s="14">
        <f t="shared" si="23"/>
        <v>260</v>
      </c>
      <c r="B266" s="15">
        <f>IF(N(A266)=0,"",EDATE(B265,ROUND(12/Rechner!D10,0)))</f>
        <v>53175</v>
      </c>
      <c r="C266" s="16">
        <f t="shared" si="24"/>
        <v>98086.949999999983</v>
      </c>
      <c r="D266" s="16">
        <f>IF(N(A266)=0,"",MIN(Rechner!D14,N(C266)+N(E266)))</f>
        <v>1122.6099999999999</v>
      </c>
      <c r="E266" s="16">
        <f>IF(N(A266)=0,"",ROUND(N(C266)*(Rechner!D8/Rechner!D10),2))</f>
        <v>286.08999999999997</v>
      </c>
      <c r="F266" s="16">
        <f t="shared" si="20"/>
        <v>836.52</v>
      </c>
      <c r="G266" s="16">
        <f>IF(N(A266)=0,"",MIN(IFERROR(Rechner!D12/Rechner!D10,0),MAX(N(C266)-N(F266),0)))</f>
        <v>0</v>
      </c>
      <c r="H266" s="16">
        <f t="shared" si="21"/>
        <v>1122.6099999999999</v>
      </c>
      <c r="I266" s="16">
        <f t="shared" si="22"/>
        <v>97250.429999999978</v>
      </c>
    </row>
    <row r="267" spans="1:9" ht="19.5" customHeight="1" x14ac:dyDescent="0.3">
      <c r="A267" s="14">
        <f t="shared" si="23"/>
        <v>261</v>
      </c>
      <c r="B267" s="15">
        <f>IF(N(A267)=0,"",EDATE(B266,ROUND(12/Rechner!D10,0)))</f>
        <v>53206</v>
      </c>
      <c r="C267" s="16">
        <f t="shared" si="24"/>
        <v>97250.429999999978</v>
      </c>
      <c r="D267" s="16">
        <f>IF(N(A267)=0,"",MIN(Rechner!D14,N(C267)+N(E267)))</f>
        <v>1122.6099999999999</v>
      </c>
      <c r="E267" s="16">
        <f>IF(N(A267)=0,"",ROUND(N(C267)*(Rechner!D8/Rechner!D10),2))</f>
        <v>283.64999999999998</v>
      </c>
      <c r="F267" s="16">
        <f t="shared" si="20"/>
        <v>838.95999999999992</v>
      </c>
      <c r="G267" s="16">
        <f>IF(N(A267)=0,"",MIN(IFERROR(Rechner!D12/Rechner!D10,0),MAX(N(C267)-N(F267),0)))</f>
        <v>0</v>
      </c>
      <c r="H267" s="16">
        <f t="shared" si="21"/>
        <v>1122.6099999999999</v>
      </c>
      <c r="I267" s="16">
        <f t="shared" si="22"/>
        <v>96411.469999999972</v>
      </c>
    </row>
    <row r="268" spans="1:9" ht="19.5" customHeight="1" x14ac:dyDescent="0.3">
      <c r="A268" s="14">
        <f t="shared" si="23"/>
        <v>262</v>
      </c>
      <c r="B268" s="15">
        <f>IF(N(A268)=0,"",EDATE(B267,ROUND(12/Rechner!D10,0)))</f>
        <v>53236</v>
      </c>
      <c r="C268" s="16">
        <f t="shared" si="24"/>
        <v>96411.469999999972</v>
      </c>
      <c r="D268" s="16">
        <f>IF(N(A268)=0,"",MIN(Rechner!D14,N(C268)+N(E268)))</f>
        <v>1122.6099999999999</v>
      </c>
      <c r="E268" s="16">
        <f>IF(N(A268)=0,"",ROUND(N(C268)*(Rechner!D8/Rechner!D10),2))</f>
        <v>281.2</v>
      </c>
      <c r="F268" s="16">
        <f t="shared" si="20"/>
        <v>841.40999999999985</v>
      </c>
      <c r="G268" s="16">
        <f>IF(N(A268)=0,"",MIN(IFERROR(Rechner!D12/Rechner!D10,0),MAX(N(C268)-N(F268),0)))</f>
        <v>0</v>
      </c>
      <c r="H268" s="16">
        <f t="shared" si="21"/>
        <v>1122.6099999999999</v>
      </c>
      <c r="I268" s="16">
        <f t="shared" si="22"/>
        <v>95570.059999999969</v>
      </c>
    </row>
    <row r="269" spans="1:9" ht="19.5" customHeight="1" x14ac:dyDescent="0.3">
      <c r="A269" s="14">
        <f t="shared" si="23"/>
        <v>263</v>
      </c>
      <c r="B269" s="15">
        <f>IF(N(A269)=0,"",EDATE(B268,ROUND(12/Rechner!D10,0)))</f>
        <v>53267</v>
      </c>
      <c r="C269" s="16">
        <f t="shared" si="24"/>
        <v>95570.059999999969</v>
      </c>
      <c r="D269" s="16">
        <f>IF(N(A269)=0,"",MIN(Rechner!D14,N(C269)+N(E269)))</f>
        <v>1122.6099999999999</v>
      </c>
      <c r="E269" s="16">
        <f>IF(N(A269)=0,"",ROUND(N(C269)*(Rechner!D8/Rechner!D10),2))</f>
        <v>278.75</v>
      </c>
      <c r="F269" s="16">
        <f t="shared" si="20"/>
        <v>843.8599999999999</v>
      </c>
      <c r="G269" s="16">
        <f>IF(N(A269)=0,"",MIN(IFERROR(Rechner!D12/Rechner!D10,0),MAX(N(C269)-N(F269),0)))</f>
        <v>0</v>
      </c>
      <c r="H269" s="16">
        <f t="shared" si="21"/>
        <v>1122.6099999999999</v>
      </c>
      <c r="I269" s="16">
        <f t="shared" si="22"/>
        <v>94726.199999999968</v>
      </c>
    </row>
    <row r="270" spans="1:9" ht="19.5" customHeight="1" x14ac:dyDescent="0.3">
      <c r="A270" s="14">
        <f t="shared" si="23"/>
        <v>264</v>
      </c>
      <c r="B270" s="15">
        <f>IF(N(A270)=0,"",EDATE(B269,ROUND(12/Rechner!D10,0)))</f>
        <v>53297</v>
      </c>
      <c r="C270" s="16">
        <f t="shared" si="24"/>
        <v>94726.199999999968</v>
      </c>
      <c r="D270" s="16">
        <f>IF(N(A270)=0,"",MIN(Rechner!D14,N(C270)+N(E270)))</f>
        <v>1122.6099999999999</v>
      </c>
      <c r="E270" s="16">
        <f>IF(N(A270)=0,"",ROUND(N(C270)*(Rechner!D8/Rechner!D10),2))</f>
        <v>276.27999999999997</v>
      </c>
      <c r="F270" s="16">
        <f t="shared" si="20"/>
        <v>846.32999999999993</v>
      </c>
      <c r="G270" s="16">
        <f>IF(N(A270)=0,"",MIN(IFERROR(Rechner!D12/Rechner!D10,0),MAX(N(C270)-N(F270),0)))</f>
        <v>0</v>
      </c>
      <c r="H270" s="16">
        <f t="shared" si="21"/>
        <v>1122.6099999999999</v>
      </c>
      <c r="I270" s="16">
        <f t="shared" si="22"/>
        <v>93879.869999999966</v>
      </c>
    </row>
    <row r="271" spans="1:9" ht="19.5" customHeight="1" x14ac:dyDescent="0.3">
      <c r="A271" s="14">
        <f t="shared" si="23"/>
        <v>265</v>
      </c>
      <c r="B271" s="15">
        <f>IF(N(A271)=0,"",EDATE(B270,ROUND(12/Rechner!D10,0)))</f>
        <v>53328</v>
      </c>
      <c r="C271" s="16">
        <f t="shared" si="24"/>
        <v>93879.869999999966</v>
      </c>
      <c r="D271" s="16">
        <f>IF(N(A271)=0,"",MIN(Rechner!D14,N(C271)+N(E271)))</f>
        <v>1122.6099999999999</v>
      </c>
      <c r="E271" s="16">
        <f>IF(N(A271)=0,"",ROUND(N(C271)*(Rechner!D8/Rechner!D10),2))</f>
        <v>273.82</v>
      </c>
      <c r="F271" s="16">
        <f t="shared" si="20"/>
        <v>848.79</v>
      </c>
      <c r="G271" s="16">
        <f>IF(N(A271)=0,"",MIN(IFERROR(Rechner!D12/Rechner!D10,0),MAX(N(C271)-N(F271),0)))</f>
        <v>0</v>
      </c>
      <c r="H271" s="16">
        <f t="shared" si="21"/>
        <v>1122.6099999999999</v>
      </c>
      <c r="I271" s="16">
        <f t="shared" si="22"/>
        <v>93031.079999999973</v>
      </c>
    </row>
    <row r="272" spans="1:9" ht="19.5" customHeight="1" x14ac:dyDescent="0.3">
      <c r="A272" s="14">
        <f t="shared" si="23"/>
        <v>266</v>
      </c>
      <c r="B272" s="15">
        <f>IF(N(A272)=0,"",EDATE(B271,ROUND(12/Rechner!D10,0)))</f>
        <v>53359</v>
      </c>
      <c r="C272" s="16">
        <f t="shared" si="24"/>
        <v>93031.079999999973</v>
      </c>
      <c r="D272" s="16">
        <f>IF(N(A272)=0,"",MIN(Rechner!D14,N(C272)+N(E272)))</f>
        <v>1122.6099999999999</v>
      </c>
      <c r="E272" s="16">
        <f>IF(N(A272)=0,"",ROUND(N(C272)*(Rechner!D8/Rechner!D10),2))</f>
        <v>271.33999999999997</v>
      </c>
      <c r="F272" s="16">
        <f t="shared" si="20"/>
        <v>851.27</v>
      </c>
      <c r="G272" s="16">
        <f>IF(N(A272)=0,"",MIN(IFERROR(Rechner!D12/Rechner!D10,0),MAX(N(C272)-N(F272),0)))</f>
        <v>0</v>
      </c>
      <c r="H272" s="16">
        <f t="shared" si="21"/>
        <v>1122.6099999999999</v>
      </c>
      <c r="I272" s="16">
        <f t="shared" si="22"/>
        <v>92179.809999999969</v>
      </c>
    </row>
    <row r="273" spans="1:9" ht="19.5" customHeight="1" x14ac:dyDescent="0.3">
      <c r="A273" s="14">
        <f t="shared" si="23"/>
        <v>267</v>
      </c>
      <c r="B273" s="15">
        <f>IF(N(A273)=0,"",EDATE(B272,ROUND(12/Rechner!D10,0)))</f>
        <v>53387</v>
      </c>
      <c r="C273" s="16">
        <f t="shared" si="24"/>
        <v>92179.809999999969</v>
      </c>
      <c r="D273" s="16">
        <f>IF(N(A273)=0,"",MIN(Rechner!D14,N(C273)+N(E273)))</f>
        <v>1122.6099999999999</v>
      </c>
      <c r="E273" s="16">
        <f>IF(N(A273)=0,"",ROUND(N(C273)*(Rechner!D8/Rechner!D10),2))</f>
        <v>268.86</v>
      </c>
      <c r="F273" s="16">
        <f t="shared" si="20"/>
        <v>853.74999999999989</v>
      </c>
      <c r="G273" s="16">
        <f>IF(N(A273)=0,"",MIN(IFERROR(Rechner!D12/Rechner!D10,0),MAX(N(C273)-N(F273),0)))</f>
        <v>0</v>
      </c>
      <c r="H273" s="16">
        <f t="shared" si="21"/>
        <v>1122.6099999999999</v>
      </c>
      <c r="I273" s="16">
        <f t="shared" si="22"/>
        <v>91326.059999999969</v>
      </c>
    </row>
    <row r="274" spans="1:9" ht="19.5" customHeight="1" x14ac:dyDescent="0.3">
      <c r="A274" s="14">
        <f t="shared" si="23"/>
        <v>268</v>
      </c>
      <c r="B274" s="15">
        <f>IF(N(A274)=0,"",EDATE(B273,ROUND(12/Rechner!D10,0)))</f>
        <v>53418</v>
      </c>
      <c r="C274" s="16">
        <f t="shared" si="24"/>
        <v>91326.059999999969</v>
      </c>
      <c r="D274" s="16">
        <f>IF(N(A274)=0,"",MIN(Rechner!D14,N(C274)+N(E274)))</f>
        <v>1122.6099999999999</v>
      </c>
      <c r="E274" s="16">
        <f>IF(N(A274)=0,"",ROUND(N(C274)*(Rechner!D8/Rechner!D10),2))</f>
        <v>266.37</v>
      </c>
      <c r="F274" s="16">
        <f t="shared" si="20"/>
        <v>856.2399999999999</v>
      </c>
      <c r="G274" s="16">
        <f>IF(N(A274)=0,"",MIN(IFERROR(Rechner!D12/Rechner!D10,0),MAX(N(C274)-N(F274),0)))</f>
        <v>0</v>
      </c>
      <c r="H274" s="16">
        <f t="shared" si="21"/>
        <v>1122.6099999999999</v>
      </c>
      <c r="I274" s="16">
        <f t="shared" si="22"/>
        <v>90469.819999999963</v>
      </c>
    </row>
    <row r="275" spans="1:9" ht="19.5" customHeight="1" x14ac:dyDescent="0.3">
      <c r="A275" s="14">
        <f t="shared" si="23"/>
        <v>269</v>
      </c>
      <c r="B275" s="15">
        <f>IF(N(A275)=0,"",EDATE(B274,ROUND(12/Rechner!D10,0)))</f>
        <v>53448</v>
      </c>
      <c r="C275" s="16">
        <f t="shared" si="24"/>
        <v>90469.819999999963</v>
      </c>
      <c r="D275" s="16">
        <f>IF(N(A275)=0,"",MIN(Rechner!D14,N(C275)+N(E275)))</f>
        <v>1122.6099999999999</v>
      </c>
      <c r="E275" s="16">
        <f>IF(N(A275)=0,"",ROUND(N(C275)*(Rechner!D8/Rechner!D10),2))</f>
        <v>263.87</v>
      </c>
      <c r="F275" s="16">
        <f t="shared" si="20"/>
        <v>858.7399999999999</v>
      </c>
      <c r="G275" s="16">
        <f>IF(N(A275)=0,"",MIN(IFERROR(Rechner!D12/Rechner!D10,0),MAX(N(C275)-N(F275),0)))</f>
        <v>0</v>
      </c>
      <c r="H275" s="16">
        <f t="shared" si="21"/>
        <v>1122.6099999999999</v>
      </c>
      <c r="I275" s="16">
        <f t="shared" si="22"/>
        <v>89611.079999999958</v>
      </c>
    </row>
    <row r="276" spans="1:9" ht="19.5" customHeight="1" x14ac:dyDescent="0.3">
      <c r="A276" s="14">
        <f t="shared" si="23"/>
        <v>270</v>
      </c>
      <c r="B276" s="15">
        <f>IF(N(A276)=0,"",EDATE(B275,ROUND(12/Rechner!D10,0)))</f>
        <v>53479</v>
      </c>
      <c r="C276" s="16">
        <f t="shared" si="24"/>
        <v>89611.079999999958</v>
      </c>
      <c r="D276" s="16">
        <f>IF(N(A276)=0,"",MIN(Rechner!D14,N(C276)+N(E276)))</f>
        <v>1122.6099999999999</v>
      </c>
      <c r="E276" s="16">
        <f>IF(N(A276)=0,"",ROUND(N(C276)*(Rechner!D8/Rechner!D10),2))</f>
        <v>261.37</v>
      </c>
      <c r="F276" s="16">
        <f t="shared" si="20"/>
        <v>861.2399999999999</v>
      </c>
      <c r="G276" s="16">
        <f>IF(N(A276)=0,"",MIN(IFERROR(Rechner!D12/Rechner!D10,0),MAX(N(C276)-N(F276),0)))</f>
        <v>0</v>
      </c>
      <c r="H276" s="16">
        <f t="shared" si="21"/>
        <v>1122.6099999999999</v>
      </c>
      <c r="I276" s="16">
        <f t="shared" si="22"/>
        <v>88749.839999999953</v>
      </c>
    </row>
    <row r="277" spans="1:9" ht="19.5" customHeight="1" x14ac:dyDescent="0.3">
      <c r="A277" s="14">
        <f t="shared" si="23"/>
        <v>271</v>
      </c>
      <c r="B277" s="15">
        <f>IF(N(A277)=0,"",EDATE(B276,ROUND(12/Rechner!D10,0)))</f>
        <v>53509</v>
      </c>
      <c r="C277" s="16">
        <f t="shared" si="24"/>
        <v>88749.839999999953</v>
      </c>
      <c r="D277" s="16">
        <f>IF(N(A277)=0,"",MIN(Rechner!D14,N(C277)+N(E277)))</f>
        <v>1122.6099999999999</v>
      </c>
      <c r="E277" s="16">
        <f>IF(N(A277)=0,"",ROUND(N(C277)*(Rechner!D8/Rechner!D10),2))</f>
        <v>258.85000000000002</v>
      </c>
      <c r="F277" s="16">
        <f t="shared" si="20"/>
        <v>863.75999999999988</v>
      </c>
      <c r="G277" s="16">
        <f>IF(N(A277)=0,"",MIN(IFERROR(Rechner!D12/Rechner!D10,0),MAX(N(C277)-N(F277),0)))</f>
        <v>0</v>
      </c>
      <c r="H277" s="16">
        <f t="shared" si="21"/>
        <v>1122.6099999999999</v>
      </c>
      <c r="I277" s="16">
        <f t="shared" si="22"/>
        <v>87886.079999999958</v>
      </c>
    </row>
    <row r="278" spans="1:9" ht="19.5" customHeight="1" x14ac:dyDescent="0.3">
      <c r="A278" s="14">
        <f t="shared" si="23"/>
        <v>272</v>
      </c>
      <c r="B278" s="15">
        <f>IF(N(A278)=0,"",EDATE(B277,ROUND(12/Rechner!D10,0)))</f>
        <v>53540</v>
      </c>
      <c r="C278" s="16">
        <f t="shared" si="24"/>
        <v>87886.079999999958</v>
      </c>
      <c r="D278" s="16">
        <f>IF(N(A278)=0,"",MIN(Rechner!D14,N(C278)+N(E278)))</f>
        <v>1122.6099999999999</v>
      </c>
      <c r="E278" s="16">
        <f>IF(N(A278)=0,"",ROUND(N(C278)*(Rechner!D8/Rechner!D10),2))</f>
        <v>256.33</v>
      </c>
      <c r="F278" s="16">
        <f t="shared" si="20"/>
        <v>866.28</v>
      </c>
      <c r="G278" s="16">
        <f>IF(N(A278)=0,"",MIN(IFERROR(Rechner!D12/Rechner!D10,0),MAX(N(C278)-N(F278),0)))</f>
        <v>0</v>
      </c>
      <c r="H278" s="16">
        <f t="shared" si="21"/>
        <v>1122.6099999999999</v>
      </c>
      <c r="I278" s="16">
        <f t="shared" si="22"/>
        <v>87019.799999999959</v>
      </c>
    </row>
    <row r="279" spans="1:9" ht="19.5" customHeight="1" x14ac:dyDescent="0.3">
      <c r="A279" s="14">
        <f t="shared" si="23"/>
        <v>273</v>
      </c>
      <c r="B279" s="15">
        <f>IF(N(A279)=0,"",EDATE(B278,ROUND(12/Rechner!D10,0)))</f>
        <v>53571</v>
      </c>
      <c r="C279" s="16">
        <f t="shared" si="24"/>
        <v>87019.799999999959</v>
      </c>
      <c r="D279" s="16">
        <f>IF(N(A279)=0,"",MIN(Rechner!D14,N(C279)+N(E279)))</f>
        <v>1122.6099999999999</v>
      </c>
      <c r="E279" s="16">
        <f>IF(N(A279)=0,"",ROUND(N(C279)*(Rechner!D8/Rechner!D10),2))</f>
        <v>253.81</v>
      </c>
      <c r="F279" s="16">
        <f t="shared" si="20"/>
        <v>868.8</v>
      </c>
      <c r="G279" s="16">
        <f>IF(N(A279)=0,"",MIN(IFERROR(Rechner!D12/Rechner!D10,0),MAX(N(C279)-N(F279),0)))</f>
        <v>0</v>
      </c>
      <c r="H279" s="16">
        <f t="shared" si="21"/>
        <v>1122.6099999999999</v>
      </c>
      <c r="I279" s="16">
        <f t="shared" si="22"/>
        <v>86150.999999999956</v>
      </c>
    </row>
    <row r="280" spans="1:9" ht="19.5" customHeight="1" x14ac:dyDescent="0.3">
      <c r="A280" s="14">
        <f t="shared" si="23"/>
        <v>274</v>
      </c>
      <c r="B280" s="15">
        <f>IF(N(A280)=0,"",EDATE(B279,ROUND(12/Rechner!D10,0)))</f>
        <v>53601</v>
      </c>
      <c r="C280" s="16">
        <f t="shared" si="24"/>
        <v>86150.999999999956</v>
      </c>
      <c r="D280" s="16">
        <f>IF(N(A280)=0,"",MIN(Rechner!D14,N(C280)+N(E280)))</f>
        <v>1122.6099999999999</v>
      </c>
      <c r="E280" s="16">
        <f>IF(N(A280)=0,"",ROUND(N(C280)*(Rechner!D8/Rechner!D10),2))</f>
        <v>251.27</v>
      </c>
      <c r="F280" s="16">
        <f t="shared" si="20"/>
        <v>871.33999999999992</v>
      </c>
      <c r="G280" s="16">
        <f>IF(N(A280)=0,"",MIN(IFERROR(Rechner!D12/Rechner!D10,0),MAX(N(C280)-N(F280),0)))</f>
        <v>0</v>
      </c>
      <c r="H280" s="16">
        <f t="shared" si="21"/>
        <v>1122.6099999999999</v>
      </c>
      <c r="I280" s="16">
        <f t="shared" si="22"/>
        <v>85279.65999999996</v>
      </c>
    </row>
    <row r="281" spans="1:9" ht="19.5" customHeight="1" x14ac:dyDescent="0.3">
      <c r="A281" s="14">
        <f t="shared" si="23"/>
        <v>275</v>
      </c>
      <c r="B281" s="15">
        <f>IF(N(A281)=0,"",EDATE(B280,ROUND(12/Rechner!D10,0)))</f>
        <v>53632</v>
      </c>
      <c r="C281" s="16">
        <f t="shared" si="24"/>
        <v>85279.65999999996</v>
      </c>
      <c r="D281" s="16">
        <f>IF(N(A281)=0,"",MIN(Rechner!D14,N(C281)+N(E281)))</f>
        <v>1122.6099999999999</v>
      </c>
      <c r="E281" s="16">
        <f>IF(N(A281)=0,"",ROUND(N(C281)*(Rechner!D8/Rechner!D10),2))</f>
        <v>248.73</v>
      </c>
      <c r="F281" s="16">
        <f t="shared" si="20"/>
        <v>873.87999999999988</v>
      </c>
      <c r="G281" s="16">
        <f>IF(N(A281)=0,"",MIN(IFERROR(Rechner!D12/Rechner!D10,0),MAX(N(C281)-N(F281),0)))</f>
        <v>0</v>
      </c>
      <c r="H281" s="16">
        <f t="shared" si="21"/>
        <v>1122.6099999999999</v>
      </c>
      <c r="I281" s="16">
        <f t="shared" si="22"/>
        <v>84405.779999999955</v>
      </c>
    </row>
    <row r="282" spans="1:9" ht="19.5" customHeight="1" x14ac:dyDescent="0.3">
      <c r="A282" s="14">
        <f t="shared" si="23"/>
        <v>276</v>
      </c>
      <c r="B282" s="15">
        <f>IF(N(A282)=0,"",EDATE(B281,ROUND(12/Rechner!D10,0)))</f>
        <v>53662</v>
      </c>
      <c r="C282" s="16">
        <f t="shared" si="24"/>
        <v>84405.779999999955</v>
      </c>
      <c r="D282" s="16">
        <f>IF(N(A282)=0,"",MIN(Rechner!D14,N(C282)+N(E282)))</f>
        <v>1122.6099999999999</v>
      </c>
      <c r="E282" s="16">
        <f>IF(N(A282)=0,"",ROUND(N(C282)*(Rechner!D8/Rechner!D10),2))</f>
        <v>246.18</v>
      </c>
      <c r="F282" s="16">
        <f t="shared" si="20"/>
        <v>876.42999999999984</v>
      </c>
      <c r="G282" s="16">
        <f>IF(N(A282)=0,"",MIN(IFERROR(Rechner!D12/Rechner!D10,0),MAX(N(C282)-N(F282),0)))</f>
        <v>0</v>
      </c>
      <c r="H282" s="16">
        <f t="shared" si="21"/>
        <v>1122.6099999999999</v>
      </c>
      <c r="I282" s="16">
        <f t="shared" si="22"/>
        <v>83529.349999999962</v>
      </c>
    </row>
    <row r="283" spans="1:9" ht="19.5" customHeight="1" x14ac:dyDescent="0.3">
      <c r="A283" s="14">
        <f t="shared" si="23"/>
        <v>277</v>
      </c>
      <c r="B283" s="15">
        <f>IF(N(A283)=0,"",EDATE(B282,ROUND(12/Rechner!D10,0)))</f>
        <v>53693</v>
      </c>
      <c r="C283" s="16">
        <f t="shared" si="24"/>
        <v>83529.349999999962</v>
      </c>
      <c r="D283" s="16">
        <f>IF(N(A283)=0,"",MIN(Rechner!D14,N(C283)+N(E283)))</f>
        <v>1122.6099999999999</v>
      </c>
      <c r="E283" s="16">
        <f>IF(N(A283)=0,"",ROUND(N(C283)*(Rechner!D8/Rechner!D10),2))</f>
        <v>243.63</v>
      </c>
      <c r="F283" s="16">
        <f t="shared" si="20"/>
        <v>878.9799999999999</v>
      </c>
      <c r="G283" s="16">
        <f>IF(N(A283)=0,"",MIN(IFERROR(Rechner!D12/Rechner!D10,0),MAX(N(C283)-N(F283),0)))</f>
        <v>0</v>
      </c>
      <c r="H283" s="16">
        <f t="shared" si="21"/>
        <v>1122.6099999999999</v>
      </c>
      <c r="I283" s="16">
        <f t="shared" si="22"/>
        <v>82650.369999999966</v>
      </c>
    </row>
    <row r="284" spans="1:9" ht="19.5" customHeight="1" x14ac:dyDescent="0.3">
      <c r="A284" s="14">
        <f t="shared" si="23"/>
        <v>278</v>
      </c>
      <c r="B284" s="15">
        <f>IF(N(A284)=0,"",EDATE(B283,ROUND(12/Rechner!D10,0)))</f>
        <v>53724</v>
      </c>
      <c r="C284" s="16">
        <f t="shared" si="24"/>
        <v>82650.369999999966</v>
      </c>
      <c r="D284" s="16">
        <f>IF(N(A284)=0,"",MIN(Rechner!D14,N(C284)+N(E284)))</f>
        <v>1122.6099999999999</v>
      </c>
      <c r="E284" s="16">
        <f>IF(N(A284)=0,"",ROUND(N(C284)*(Rechner!D8/Rechner!D10),2))</f>
        <v>241.06</v>
      </c>
      <c r="F284" s="16">
        <f t="shared" si="20"/>
        <v>881.55</v>
      </c>
      <c r="G284" s="16">
        <f>IF(N(A284)=0,"",MIN(IFERROR(Rechner!D12/Rechner!D10,0),MAX(N(C284)-N(F284),0)))</f>
        <v>0</v>
      </c>
      <c r="H284" s="16">
        <f t="shared" si="21"/>
        <v>1122.6099999999999</v>
      </c>
      <c r="I284" s="16">
        <f t="shared" si="22"/>
        <v>81768.819999999963</v>
      </c>
    </row>
    <row r="285" spans="1:9" ht="19.5" customHeight="1" x14ac:dyDescent="0.3">
      <c r="A285" s="14">
        <f t="shared" si="23"/>
        <v>279</v>
      </c>
      <c r="B285" s="15">
        <f>IF(N(A285)=0,"",EDATE(B284,ROUND(12/Rechner!D10,0)))</f>
        <v>53752</v>
      </c>
      <c r="C285" s="16">
        <f t="shared" si="24"/>
        <v>81768.819999999963</v>
      </c>
      <c r="D285" s="16">
        <f>IF(N(A285)=0,"",MIN(Rechner!D14,N(C285)+N(E285)))</f>
        <v>1122.6099999999999</v>
      </c>
      <c r="E285" s="16">
        <f>IF(N(A285)=0,"",ROUND(N(C285)*(Rechner!D8/Rechner!D10),2))</f>
        <v>238.49</v>
      </c>
      <c r="F285" s="16">
        <f t="shared" si="20"/>
        <v>884.11999999999989</v>
      </c>
      <c r="G285" s="16">
        <f>IF(N(A285)=0,"",MIN(IFERROR(Rechner!D12/Rechner!D10,0),MAX(N(C285)-N(F285),0)))</f>
        <v>0</v>
      </c>
      <c r="H285" s="16">
        <f t="shared" si="21"/>
        <v>1122.6099999999999</v>
      </c>
      <c r="I285" s="16">
        <f t="shared" si="22"/>
        <v>80884.699999999968</v>
      </c>
    </row>
    <row r="286" spans="1:9" ht="19.5" customHeight="1" x14ac:dyDescent="0.3">
      <c r="A286" s="14">
        <f t="shared" si="23"/>
        <v>280</v>
      </c>
      <c r="B286" s="15">
        <f>IF(N(A286)=0,"",EDATE(B285,ROUND(12/Rechner!D10,0)))</f>
        <v>53783</v>
      </c>
      <c r="C286" s="16">
        <f t="shared" si="24"/>
        <v>80884.699999999968</v>
      </c>
      <c r="D286" s="16">
        <f>IF(N(A286)=0,"",MIN(Rechner!D14,N(C286)+N(E286)))</f>
        <v>1122.6099999999999</v>
      </c>
      <c r="E286" s="16">
        <f>IF(N(A286)=0,"",ROUND(N(C286)*(Rechner!D8/Rechner!D10),2))</f>
        <v>235.91</v>
      </c>
      <c r="F286" s="16">
        <f t="shared" si="20"/>
        <v>886.69999999999993</v>
      </c>
      <c r="G286" s="16">
        <f>IF(N(A286)=0,"",MIN(IFERROR(Rechner!D12/Rechner!D10,0),MAX(N(C286)-N(F286),0)))</f>
        <v>0</v>
      </c>
      <c r="H286" s="16">
        <f t="shared" si="21"/>
        <v>1122.6099999999999</v>
      </c>
      <c r="I286" s="16">
        <f t="shared" si="22"/>
        <v>79997.999999999971</v>
      </c>
    </row>
    <row r="287" spans="1:9" ht="19.5" customHeight="1" x14ac:dyDescent="0.3">
      <c r="A287" s="14">
        <f t="shared" si="23"/>
        <v>281</v>
      </c>
      <c r="B287" s="15">
        <f>IF(N(A287)=0,"",EDATE(B286,ROUND(12/Rechner!D10,0)))</f>
        <v>53813</v>
      </c>
      <c r="C287" s="16">
        <f t="shared" si="24"/>
        <v>79997.999999999971</v>
      </c>
      <c r="D287" s="16">
        <f>IF(N(A287)=0,"",MIN(Rechner!D14,N(C287)+N(E287)))</f>
        <v>1122.6099999999999</v>
      </c>
      <c r="E287" s="16">
        <f>IF(N(A287)=0,"",ROUND(N(C287)*(Rechner!D8/Rechner!D10),2))</f>
        <v>233.33</v>
      </c>
      <c r="F287" s="16">
        <f t="shared" si="20"/>
        <v>889.27999999999986</v>
      </c>
      <c r="G287" s="16">
        <f>IF(N(A287)=0,"",MIN(IFERROR(Rechner!D12/Rechner!D10,0),MAX(N(C287)-N(F287),0)))</f>
        <v>0</v>
      </c>
      <c r="H287" s="16">
        <f t="shared" si="21"/>
        <v>1122.6099999999999</v>
      </c>
      <c r="I287" s="16">
        <f t="shared" si="22"/>
        <v>79108.719999999972</v>
      </c>
    </row>
    <row r="288" spans="1:9" ht="19.5" customHeight="1" x14ac:dyDescent="0.3">
      <c r="A288" s="14">
        <f t="shared" si="23"/>
        <v>282</v>
      </c>
      <c r="B288" s="15">
        <f>IF(N(A288)=0,"",EDATE(B287,ROUND(12/Rechner!D10,0)))</f>
        <v>53844</v>
      </c>
      <c r="C288" s="16">
        <f t="shared" si="24"/>
        <v>79108.719999999972</v>
      </c>
      <c r="D288" s="16">
        <f>IF(N(A288)=0,"",MIN(Rechner!D14,N(C288)+N(E288)))</f>
        <v>1122.6099999999999</v>
      </c>
      <c r="E288" s="16">
        <f>IF(N(A288)=0,"",ROUND(N(C288)*(Rechner!D8/Rechner!D10),2))</f>
        <v>230.73</v>
      </c>
      <c r="F288" s="16">
        <f t="shared" si="20"/>
        <v>891.87999999999988</v>
      </c>
      <c r="G288" s="16">
        <f>IF(N(A288)=0,"",MIN(IFERROR(Rechner!D12/Rechner!D10,0),MAX(N(C288)-N(F288),0)))</f>
        <v>0</v>
      </c>
      <c r="H288" s="16">
        <f t="shared" si="21"/>
        <v>1122.6099999999999</v>
      </c>
      <c r="I288" s="16">
        <f t="shared" si="22"/>
        <v>78216.839999999967</v>
      </c>
    </row>
    <row r="289" spans="1:9" ht="19.5" customHeight="1" x14ac:dyDescent="0.3">
      <c r="A289" s="14">
        <f t="shared" si="23"/>
        <v>283</v>
      </c>
      <c r="B289" s="15">
        <f>IF(N(A289)=0,"",EDATE(B288,ROUND(12/Rechner!D10,0)))</f>
        <v>53874</v>
      </c>
      <c r="C289" s="16">
        <f t="shared" si="24"/>
        <v>78216.839999999967</v>
      </c>
      <c r="D289" s="16">
        <f>IF(N(A289)=0,"",MIN(Rechner!D14,N(C289)+N(E289)))</f>
        <v>1122.6099999999999</v>
      </c>
      <c r="E289" s="16">
        <f>IF(N(A289)=0,"",ROUND(N(C289)*(Rechner!D8/Rechner!D10),2))</f>
        <v>228.13</v>
      </c>
      <c r="F289" s="16">
        <f t="shared" si="20"/>
        <v>894.4799999999999</v>
      </c>
      <c r="G289" s="16">
        <f>IF(N(A289)=0,"",MIN(IFERROR(Rechner!D12/Rechner!D10,0),MAX(N(C289)-N(F289),0)))</f>
        <v>0</v>
      </c>
      <c r="H289" s="16">
        <f t="shared" si="21"/>
        <v>1122.6099999999999</v>
      </c>
      <c r="I289" s="16">
        <f t="shared" si="22"/>
        <v>77322.359999999971</v>
      </c>
    </row>
    <row r="290" spans="1:9" ht="19.5" customHeight="1" x14ac:dyDescent="0.3">
      <c r="A290" s="14">
        <f t="shared" si="23"/>
        <v>284</v>
      </c>
      <c r="B290" s="15">
        <f>IF(N(A290)=0,"",EDATE(B289,ROUND(12/Rechner!D10,0)))</f>
        <v>53905</v>
      </c>
      <c r="C290" s="16">
        <f t="shared" si="24"/>
        <v>77322.359999999971</v>
      </c>
      <c r="D290" s="16">
        <f>IF(N(A290)=0,"",MIN(Rechner!D14,N(C290)+N(E290)))</f>
        <v>1122.6099999999999</v>
      </c>
      <c r="E290" s="16">
        <f>IF(N(A290)=0,"",ROUND(N(C290)*(Rechner!D8/Rechner!D10),2))</f>
        <v>225.52</v>
      </c>
      <c r="F290" s="16">
        <f t="shared" si="20"/>
        <v>897.08999999999992</v>
      </c>
      <c r="G290" s="16">
        <f>IF(N(A290)=0,"",MIN(IFERROR(Rechner!D12/Rechner!D10,0),MAX(N(C290)-N(F290),0)))</f>
        <v>0</v>
      </c>
      <c r="H290" s="16">
        <f t="shared" si="21"/>
        <v>1122.6099999999999</v>
      </c>
      <c r="I290" s="16">
        <f t="shared" si="22"/>
        <v>76425.269999999975</v>
      </c>
    </row>
    <row r="291" spans="1:9" ht="19.5" customHeight="1" x14ac:dyDescent="0.3">
      <c r="A291" s="14">
        <f t="shared" si="23"/>
        <v>285</v>
      </c>
      <c r="B291" s="15">
        <f>IF(N(A291)=0,"",EDATE(B290,ROUND(12/Rechner!D10,0)))</f>
        <v>53936</v>
      </c>
      <c r="C291" s="16">
        <f t="shared" si="24"/>
        <v>76425.269999999975</v>
      </c>
      <c r="D291" s="16">
        <f>IF(N(A291)=0,"",MIN(Rechner!D14,N(C291)+N(E291)))</f>
        <v>1122.6099999999999</v>
      </c>
      <c r="E291" s="16">
        <f>IF(N(A291)=0,"",ROUND(N(C291)*(Rechner!D8/Rechner!D10),2))</f>
        <v>222.91</v>
      </c>
      <c r="F291" s="16">
        <f t="shared" si="20"/>
        <v>899.69999999999993</v>
      </c>
      <c r="G291" s="16">
        <f>IF(N(A291)=0,"",MIN(IFERROR(Rechner!D12/Rechner!D10,0),MAX(N(C291)-N(F291),0)))</f>
        <v>0</v>
      </c>
      <c r="H291" s="16">
        <f t="shared" si="21"/>
        <v>1122.6099999999999</v>
      </c>
      <c r="I291" s="16">
        <f t="shared" si="22"/>
        <v>75525.569999999978</v>
      </c>
    </row>
    <row r="292" spans="1:9" ht="19.5" customHeight="1" x14ac:dyDescent="0.3">
      <c r="A292" s="14">
        <f t="shared" si="23"/>
        <v>286</v>
      </c>
      <c r="B292" s="15">
        <f>IF(N(A292)=0,"",EDATE(B291,ROUND(12/Rechner!D10,0)))</f>
        <v>53966</v>
      </c>
      <c r="C292" s="16">
        <f t="shared" si="24"/>
        <v>75525.569999999978</v>
      </c>
      <c r="D292" s="16">
        <f>IF(N(A292)=0,"",MIN(Rechner!D14,N(C292)+N(E292)))</f>
        <v>1122.6099999999999</v>
      </c>
      <c r="E292" s="16">
        <f>IF(N(A292)=0,"",ROUND(N(C292)*(Rechner!D8/Rechner!D10),2))</f>
        <v>220.28</v>
      </c>
      <c r="F292" s="16">
        <f t="shared" si="20"/>
        <v>902.32999999999993</v>
      </c>
      <c r="G292" s="16">
        <f>IF(N(A292)=0,"",MIN(IFERROR(Rechner!D12/Rechner!D10,0),MAX(N(C292)-N(F292),0)))</f>
        <v>0</v>
      </c>
      <c r="H292" s="16">
        <f t="shared" si="21"/>
        <v>1122.6099999999999</v>
      </c>
      <c r="I292" s="16">
        <f t="shared" si="22"/>
        <v>74623.239999999976</v>
      </c>
    </row>
    <row r="293" spans="1:9" ht="19.5" customHeight="1" x14ac:dyDescent="0.3">
      <c r="A293" s="14">
        <f t="shared" si="23"/>
        <v>287</v>
      </c>
      <c r="B293" s="15">
        <f>IF(N(A293)=0,"",EDATE(B292,ROUND(12/Rechner!D10,0)))</f>
        <v>53997</v>
      </c>
      <c r="C293" s="16">
        <f t="shared" si="24"/>
        <v>74623.239999999976</v>
      </c>
      <c r="D293" s="16">
        <f>IF(N(A293)=0,"",MIN(Rechner!D14,N(C293)+N(E293)))</f>
        <v>1122.6099999999999</v>
      </c>
      <c r="E293" s="16">
        <f>IF(N(A293)=0,"",ROUND(N(C293)*(Rechner!D8/Rechner!D10),2))</f>
        <v>217.65</v>
      </c>
      <c r="F293" s="16">
        <f t="shared" si="20"/>
        <v>904.95999999999992</v>
      </c>
      <c r="G293" s="16">
        <f>IF(N(A293)=0,"",MIN(IFERROR(Rechner!D12/Rechner!D10,0),MAX(N(C293)-N(F293),0)))</f>
        <v>0</v>
      </c>
      <c r="H293" s="16">
        <f t="shared" si="21"/>
        <v>1122.6099999999999</v>
      </c>
      <c r="I293" s="16">
        <f t="shared" si="22"/>
        <v>73718.27999999997</v>
      </c>
    </row>
    <row r="294" spans="1:9" ht="19.5" customHeight="1" x14ac:dyDescent="0.3">
      <c r="A294" s="14">
        <f t="shared" si="23"/>
        <v>288</v>
      </c>
      <c r="B294" s="15">
        <f>IF(N(A294)=0,"",EDATE(B293,ROUND(12/Rechner!D10,0)))</f>
        <v>54027</v>
      </c>
      <c r="C294" s="16">
        <f t="shared" si="24"/>
        <v>73718.27999999997</v>
      </c>
      <c r="D294" s="16">
        <f>IF(N(A294)=0,"",MIN(Rechner!D14,N(C294)+N(E294)))</f>
        <v>1122.6099999999999</v>
      </c>
      <c r="E294" s="16">
        <f>IF(N(A294)=0,"",ROUND(N(C294)*(Rechner!D8/Rechner!D10),2))</f>
        <v>215.01</v>
      </c>
      <c r="F294" s="16">
        <f t="shared" si="20"/>
        <v>907.59999999999991</v>
      </c>
      <c r="G294" s="16">
        <f>IF(N(A294)=0,"",MIN(IFERROR(Rechner!D12/Rechner!D10,0),MAX(N(C294)-N(F294),0)))</f>
        <v>0</v>
      </c>
      <c r="H294" s="16">
        <f t="shared" si="21"/>
        <v>1122.6099999999999</v>
      </c>
      <c r="I294" s="16">
        <f t="shared" si="22"/>
        <v>72810.679999999964</v>
      </c>
    </row>
    <row r="295" spans="1:9" ht="19.5" customHeight="1" x14ac:dyDescent="0.3">
      <c r="A295" s="14">
        <f t="shared" si="23"/>
        <v>289</v>
      </c>
      <c r="B295" s="15">
        <f>IF(N(A295)=0,"",EDATE(B294,ROUND(12/Rechner!D10,0)))</f>
        <v>54058</v>
      </c>
      <c r="C295" s="16">
        <f t="shared" si="24"/>
        <v>72810.679999999964</v>
      </c>
      <c r="D295" s="16">
        <f>IF(N(A295)=0,"",MIN(Rechner!D14,N(C295)+N(E295)))</f>
        <v>1122.6099999999999</v>
      </c>
      <c r="E295" s="16">
        <f>IF(N(A295)=0,"",ROUND(N(C295)*(Rechner!D8/Rechner!D10),2))</f>
        <v>212.36</v>
      </c>
      <c r="F295" s="16">
        <f t="shared" si="20"/>
        <v>910.24999999999989</v>
      </c>
      <c r="G295" s="16">
        <f>IF(N(A295)=0,"",MIN(IFERROR(Rechner!D12/Rechner!D10,0),MAX(N(C295)-N(F295),0)))</f>
        <v>0</v>
      </c>
      <c r="H295" s="16">
        <f t="shared" si="21"/>
        <v>1122.6099999999999</v>
      </c>
      <c r="I295" s="16">
        <f t="shared" si="22"/>
        <v>71900.429999999964</v>
      </c>
    </row>
    <row r="296" spans="1:9" ht="19.5" customHeight="1" x14ac:dyDescent="0.3">
      <c r="A296" s="14">
        <f t="shared" si="23"/>
        <v>290</v>
      </c>
      <c r="B296" s="15">
        <f>IF(N(A296)=0,"",EDATE(B295,ROUND(12/Rechner!D10,0)))</f>
        <v>54089</v>
      </c>
      <c r="C296" s="16">
        <f t="shared" si="24"/>
        <v>71900.429999999964</v>
      </c>
      <c r="D296" s="16">
        <f>IF(N(A296)=0,"",MIN(Rechner!D14,N(C296)+N(E296)))</f>
        <v>1122.6099999999999</v>
      </c>
      <c r="E296" s="16">
        <f>IF(N(A296)=0,"",ROUND(N(C296)*(Rechner!D8/Rechner!D10),2))</f>
        <v>209.71</v>
      </c>
      <c r="F296" s="16">
        <f t="shared" si="20"/>
        <v>912.89999999999986</v>
      </c>
      <c r="G296" s="16">
        <f>IF(N(A296)=0,"",MIN(IFERROR(Rechner!D12/Rechner!D10,0),MAX(N(C296)-N(F296),0)))</f>
        <v>0</v>
      </c>
      <c r="H296" s="16">
        <f t="shared" si="21"/>
        <v>1122.6099999999999</v>
      </c>
      <c r="I296" s="16">
        <f t="shared" si="22"/>
        <v>70987.52999999997</v>
      </c>
    </row>
    <row r="297" spans="1:9" ht="19.5" customHeight="1" x14ac:dyDescent="0.3">
      <c r="A297" s="14">
        <f t="shared" si="23"/>
        <v>291</v>
      </c>
      <c r="B297" s="15">
        <f>IF(N(A297)=0,"",EDATE(B296,ROUND(12/Rechner!D10,0)))</f>
        <v>54118</v>
      </c>
      <c r="C297" s="16">
        <f t="shared" si="24"/>
        <v>70987.52999999997</v>
      </c>
      <c r="D297" s="16">
        <f>IF(N(A297)=0,"",MIN(Rechner!D14,N(C297)+N(E297)))</f>
        <v>1122.6099999999999</v>
      </c>
      <c r="E297" s="16">
        <f>IF(N(A297)=0,"",ROUND(N(C297)*(Rechner!D8/Rechner!D10),2))</f>
        <v>207.05</v>
      </c>
      <c r="F297" s="16">
        <f t="shared" si="20"/>
        <v>915.56</v>
      </c>
      <c r="G297" s="16">
        <f>IF(N(A297)=0,"",MIN(IFERROR(Rechner!D12/Rechner!D10,0),MAX(N(C297)-N(F297),0)))</f>
        <v>0</v>
      </c>
      <c r="H297" s="16">
        <f t="shared" si="21"/>
        <v>1122.6099999999999</v>
      </c>
      <c r="I297" s="16">
        <f t="shared" si="22"/>
        <v>70071.969999999972</v>
      </c>
    </row>
    <row r="298" spans="1:9" ht="19.5" customHeight="1" x14ac:dyDescent="0.3">
      <c r="A298" s="14">
        <f t="shared" si="23"/>
        <v>292</v>
      </c>
      <c r="B298" s="15">
        <f>IF(N(A298)=0,"",EDATE(B297,ROUND(12/Rechner!D10,0)))</f>
        <v>54149</v>
      </c>
      <c r="C298" s="16">
        <f t="shared" si="24"/>
        <v>70071.969999999972</v>
      </c>
      <c r="D298" s="16">
        <f>IF(N(A298)=0,"",MIN(Rechner!D14,N(C298)+N(E298)))</f>
        <v>1122.6099999999999</v>
      </c>
      <c r="E298" s="16">
        <f>IF(N(A298)=0,"",ROUND(N(C298)*(Rechner!D8/Rechner!D10),2))</f>
        <v>204.38</v>
      </c>
      <c r="F298" s="16">
        <f t="shared" si="20"/>
        <v>918.2299999999999</v>
      </c>
      <c r="G298" s="16">
        <f>IF(N(A298)=0,"",MIN(IFERROR(Rechner!D12/Rechner!D10,0),MAX(N(C298)-N(F298),0)))</f>
        <v>0</v>
      </c>
      <c r="H298" s="16">
        <f t="shared" si="21"/>
        <v>1122.6099999999999</v>
      </c>
      <c r="I298" s="16">
        <f t="shared" si="22"/>
        <v>69153.739999999976</v>
      </c>
    </row>
    <row r="299" spans="1:9" ht="19.5" customHeight="1" x14ac:dyDescent="0.3">
      <c r="A299" s="14">
        <f t="shared" si="23"/>
        <v>293</v>
      </c>
      <c r="B299" s="15">
        <f>IF(N(A299)=0,"",EDATE(B298,ROUND(12/Rechner!D10,0)))</f>
        <v>54179</v>
      </c>
      <c r="C299" s="16">
        <f t="shared" si="24"/>
        <v>69153.739999999976</v>
      </c>
      <c r="D299" s="16">
        <f>IF(N(A299)=0,"",MIN(Rechner!D14,N(C299)+N(E299)))</f>
        <v>1122.6099999999999</v>
      </c>
      <c r="E299" s="16">
        <f>IF(N(A299)=0,"",ROUND(N(C299)*(Rechner!D8/Rechner!D10),2))</f>
        <v>201.7</v>
      </c>
      <c r="F299" s="16">
        <f t="shared" si="20"/>
        <v>920.90999999999985</v>
      </c>
      <c r="G299" s="16">
        <f>IF(N(A299)=0,"",MIN(IFERROR(Rechner!D12/Rechner!D10,0),MAX(N(C299)-N(F299),0)))</f>
        <v>0</v>
      </c>
      <c r="H299" s="16">
        <f t="shared" si="21"/>
        <v>1122.6099999999999</v>
      </c>
      <c r="I299" s="16">
        <f t="shared" si="22"/>
        <v>68232.829999999973</v>
      </c>
    </row>
    <row r="300" spans="1:9" ht="19.5" customHeight="1" x14ac:dyDescent="0.3">
      <c r="A300" s="14">
        <f t="shared" si="23"/>
        <v>294</v>
      </c>
      <c r="B300" s="15">
        <f>IF(N(A300)=0,"",EDATE(B299,ROUND(12/Rechner!D10,0)))</f>
        <v>54210</v>
      </c>
      <c r="C300" s="16">
        <f t="shared" si="24"/>
        <v>68232.829999999973</v>
      </c>
      <c r="D300" s="16">
        <f>IF(N(A300)=0,"",MIN(Rechner!D14,N(C300)+N(E300)))</f>
        <v>1122.6099999999999</v>
      </c>
      <c r="E300" s="16">
        <f>IF(N(A300)=0,"",ROUND(N(C300)*(Rechner!D8/Rechner!D10),2))</f>
        <v>199.01</v>
      </c>
      <c r="F300" s="16">
        <f t="shared" si="20"/>
        <v>923.59999999999991</v>
      </c>
      <c r="G300" s="16">
        <f>IF(N(A300)=0,"",MIN(IFERROR(Rechner!D12/Rechner!D10,0),MAX(N(C300)-N(F300),0)))</f>
        <v>0</v>
      </c>
      <c r="H300" s="16">
        <f t="shared" si="21"/>
        <v>1122.6099999999999</v>
      </c>
      <c r="I300" s="16">
        <f t="shared" si="22"/>
        <v>67309.229999999967</v>
      </c>
    </row>
    <row r="301" spans="1:9" ht="19.5" customHeight="1" x14ac:dyDescent="0.3">
      <c r="A301" s="14">
        <f t="shared" si="23"/>
        <v>295</v>
      </c>
      <c r="B301" s="15">
        <f>IF(N(A301)=0,"",EDATE(B300,ROUND(12/Rechner!D10,0)))</f>
        <v>54240</v>
      </c>
      <c r="C301" s="16">
        <f t="shared" si="24"/>
        <v>67309.229999999967</v>
      </c>
      <c r="D301" s="16">
        <f>IF(N(A301)=0,"",MIN(Rechner!D14,N(C301)+N(E301)))</f>
        <v>1122.6099999999999</v>
      </c>
      <c r="E301" s="16">
        <f>IF(N(A301)=0,"",ROUND(N(C301)*(Rechner!D8/Rechner!D10),2))</f>
        <v>196.32</v>
      </c>
      <c r="F301" s="16">
        <f t="shared" si="20"/>
        <v>926.29</v>
      </c>
      <c r="G301" s="16">
        <f>IF(N(A301)=0,"",MIN(IFERROR(Rechner!D12/Rechner!D10,0),MAX(N(C301)-N(F301),0)))</f>
        <v>0</v>
      </c>
      <c r="H301" s="16">
        <f t="shared" si="21"/>
        <v>1122.6099999999999</v>
      </c>
      <c r="I301" s="16">
        <f t="shared" si="22"/>
        <v>66382.939999999973</v>
      </c>
    </row>
    <row r="302" spans="1:9" ht="19.5" customHeight="1" x14ac:dyDescent="0.3">
      <c r="A302" s="14">
        <f t="shared" si="23"/>
        <v>296</v>
      </c>
      <c r="B302" s="15">
        <f>IF(N(A302)=0,"",EDATE(B301,ROUND(12/Rechner!D10,0)))</f>
        <v>54271</v>
      </c>
      <c r="C302" s="16">
        <f t="shared" si="24"/>
        <v>66382.939999999973</v>
      </c>
      <c r="D302" s="16">
        <f>IF(N(A302)=0,"",MIN(Rechner!D14,N(C302)+N(E302)))</f>
        <v>1122.6099999999999</v>
      </c>
      <c r="E302" s="16">
        <f>IF(N(A302)=0,"",ROUND(N(C302)*(Rechner!D8/Rechner!D10),2))</f>
        <v>193.62</v>
      </c>
      <c r="F302" s="16">
        <f t="shared" si="20"/>
        <v>928.9899999999999</v>
      </c>
      <c r="G302" s="16">
        <f>IF(N(A302)=0,"",MIN(IFERROR(Rechner!D12/Rechner!D10,0),MAX(N(C302)-N(F302),0)))</f>
        <v>0</v>
      </c>
      <c r="H302" s="16">
        <f t="shared" si="21"/>
        <v>1122.6099999999999</v>
      </c>
      <c r="I302" s="16">
        <f t="shared" si="22"/>
        <v>65453.949999999975</v>
      </c>
    </row>
    <row r="303" spans="1:9" ht="19.5" customHeight="1" x14ac:dyDescent="0.3">
      <c r="A303" s="14">
        <f t="shared" si="23"/>
        <v>297</v>
      </c>
      <c r="B303" s="15">
        <f>IF(N(A303)=0,"",EDATE(B302,ROUND(12/Rechner!D10,0)))</f>
        <v>54302</v>
      </c>
      <c r="C303" s="16">
        <f t="shared" si="24"/>
        <v>65453.949999999975</v>
      </c>
      <c r="D303" s="16">
        <f>IF(N(A303)=0,"",MIN(Rechner!D14,N(C303)+N(E303)))</f>
        <v>1122.6099999999999</v>
      </c>
      <c r="E303" s="16">
        <f>IF(N(A303)=0,"",ROUND(N(C303)*(Rechner!D8/Rechner!D10),2))</f>
        <v>190.91</v>
      </c>
      <c r="F303" s="16">
        <f t="shared" si="20"/>
        <v>931.69999999999993</v>
      </c>
      <c r="G303" s="16">
        <f>IF(N(A303)=0,"",MIN(IFERROR(Rechner!D12/Rechner!D10,0),MAX(N(C303)-N(F303),0)))</f>
        <v>0</v>
      </c>
      <c r="H303" s="16">
        <f t="shared" si="21"/>
        <v>1122.6099999999999</v>
      </c>
      <c r="I303" s="16">
        <f t="shared" si="22"/>
        <v>64522.249999999978</v>
      </c>
    </row>
    <row r="304" spans="1:9" ht="19.5" customHeight="1" x14ac:dyDescent="0.3">
      <c r="A304" s="14">
        <f t="shared" si="23"/>
        <v>298</v>
      </c>
      <c r="B304" s="15">
        <f>IF(N(A304)=0,"",EDATE(B303,ROUND(12/Rechner!D10,0)))</f>
        <v>54332</v>
      </c>
      <c r="C304" s="16">
        <f t="shared" si="24"/>
        <v>64522.249999999978</v>
      </c>
      <c r="D304" s="16">
        <f>IF(N(A304)=0,"",MIN(Rechner!D14,N(C304)+N(E304)))</f>
        <v>1122.6099999999999</v>
      </c>
      <c r="E304" s="16">
        <f>IF(N(A304)=0,"",ROUND(N(C304)*(Rechner!D8/Rechner!D10),2))</f>
        <v>188.19</v>
      </c>
      <c r="F304" s="16">
        <f t="shared" si="20"/>
        <v>934.41999999999985</v>
      </c>
      <c r="G304" s="16">
        <f>IF(N(A304)=0,"",MIN(IFERROR(Rechner!D12/Rechner!D10,0),MAX(N(C304)-N(F304),0)))</f>
        <v>0</v>
      </c>
      <c r="H304" s="16">
        <f t="shared" si="21"/>
        <v>1122.6099999999999</v>
      </c>
      <c r="I304" s="16">
        <f t="shared" si="22"/>
        <v>63587.82999999998</v>
      </c>
    </row>
    <row r="305" spans="1:9" ht="19.5" customHeight="1" x14ac:dyDescent="0.3">
      <c r="A305" s="14">
        <f t="shared" si="23"/>
        <v>299</v>
      </c>
      <c r="B305" s="15">
        <f>IF(N(A305)=0,"",EDATE(B304,ROUND(12/Rechner!D10,0)))</f>
        <v>54363</v>
      </c>
      <c r="C305" s="16">
        <f t="shared" si="24"/>
        <v>63587.82999999998</v>
      </c>
      <c r="D305" s="16">
        <f>IF(N(A305)=0,"",MIN(Rechner!D14,N(C305)+N(E305)))</f>
        <v>1122.6099999999999</v>
      </c>
      <c r="E305" s="16">
        <f>IF(N(A305)=0,"",ROUND(N(C305)*(Rechner!D8/Rechner!D10),2))</f>
        <v>185.46</v>
      </c>
      <c r="F305" s="16">
        <f t="shared" si="20"/>
        <v>937.14999999999986</v>
      </c>
      <c r="G305" s="16">
        <f>IF(N(A305)=0,"",MIN(IFERROR(Rechner!D12/Rechner!D10,0),MAX(N(C305)-N(F305),0)))</f>
        <v>0</v>
      </c>
      <c r="H305" s="16">
        <f t="shared" si="21"/>
        <v>1122.6099999999999</v>
      </c>
      <c r="I305" s="16">
        <f t="shared" si="22"/>
        <v>62650.679999999978</v>
      </c>
    </row>
    <row r="306" spans="1:9" ht="19.5" customHeight="1" x14ac:dyDescent="0.3">
      <c r="A306" s="14">
        <f t="shared" si="23"/>
        <v>300</v>
      </c>
      <c r="B306" s="15">
        <f>IF(N(A306)=0,"",EDATE(B305,ROUND(12/Rechner!D10,0)))</f>
        <v>54393</v>
      </c>
      <c r="C306" s="16">
        <f t="shared" si="24"/>
        <v>62650.679999999978</v>
      </c>
      <c r="D306" s="16">
        <f>IF(N(A306)=0,"",MIN(Rechner!D14,N(C306)+N(E306)))</f>
        <v>1122.6099999999999</v>
      </c>
      <c r="E306" s="16">
        <f>IF(N(A306)=0,"",ROUND(N(C306)*(Rechner!D8/Rechner!D10),2))</f>
        <v>182.73</v>
      </c>
      <c r="F306" s="16">
        <f t="shared" si="20"/>
        <v>939.87999999999988</v>
      </c>
      <c r="G306" s="16">
        <f>IF(N(A306)=0,"",MIN(IFERROR(Rechner!D12/Rechner!D10,0),MAX(N(C306)-N(F306),0)))</f>
        <v>0</v>
      </c>
      <c r="H306" s="16">
        <f t="shared" si="21"/>
        <v>1122.6099999999999</v>
      </c>
      <c r="I306" s="16">
        <f t="shared" si="22"/>
        <v>61710.799999999981</v>
      </c>
    </row>
    <row r="307" spans="1:9" ht="19.5" customHeight="1" x14ac:dyDescent="0.3">
      <c r="A307" s="14">
        <f t="shared" si="23"/>
        <v>301</v>
      </c>
      <c r="B307" s="15">
        <f>IF(N(A307)=0,"",EDATE(B306,ROUND(12/Rechner!D10,0)))</f>
        <v>54424</v>
      </c>
      <c r="C307" s="16">
        <f t="shared" si="24"/>
        <v>61710.799999999981</v>
      </c>
      <c r="D307" s="16">
        <f>IF(N(A307)=0,"",MIN(Rechner!D14,N(C307)+N(E307)))</f>
        <v>1122.6099999999999</v>
      </c>
      <c r="E307" s="16">
        <f>IF(N(A307)=0,"",ROUND(N(C307)*(Rechner!D8/Rechner!D10),2))</f>
        <v>179.99</v>
      </c>
      <c r="F307" s="16">
        <f t="shared" si="20"/>
        <v>942.61999999999989</v>
      </c>
      <c r="G307" s="16">
        <f>IF(N(A307)=0,"",MIN(IFERROR(Rechner!D12/Rechner!D10,0),MAX(N(C307)-N(F307),0)))</f>
        <v>0</v>
      </c>
      <c r="H307" s="16">
        <f t="shared" si="21"/>
        <v>1122.6099999999999</v>
      </c>
      <c r="I307" s="16">
        <f t="shared" si="22"/>
        <v>60768.179999999978</v>
      </c>
    </row>
    <row r="308" spans="1:9" ht="19.5" customHeight="1" x14ac:dyDescent="0.3">
      <c r="A308" s="14">
        <f t="shared" si="23"/>
        <v>302</v>
      </c>
      <c r="B308" s="15">
        <f>IF(N(A308)=0,"",EDATE(B307,ROUND(12/Rechner!D10,0)))</f>
        <v>54455</v>
      </c>
      <c r="C308" s="16">
        <f t="shared" si="24"/>
        <v>60768.179999999978</v>
      </c>
      <c r="D308" s="16">
        <f>IF(N(A308)=0,"",MIN(Rechner!D14,N(C308)+N(E308)))</f>
        <v>1122.6099999999999</v>
      </c>
      <c r="E308" s="16">
        <f>IF(N(A308)=0,"",ROUND(N(C308)*(Rechner!D8/Rechner!D10),2))</f>
        <v>177.24</v>
      </c>
      <c r="F308" s="16">
        <f t="shared" si="20"/>
        <v>945.36999999999989</v>
      </c>
      <c r="G308" s="16">
        <f>IF(N(A308)=0,"",MIN(IFERROR(Rechner!D12/Rechner!D10,0),MAX(N(C308)-N(F308),0)))</f>
        <v>0</v>
      </c>
      <c r="H308" s="16">
        <f t="shared" si="21"/>
        <v>1122.6099999999999</v>
      </c>
      <c r="I308" s="16">
        <f t="shared" si="22"/>
        <v>59822.809999999976</v>
      </c>
    </row>
    <row r="309" spans="1:9" ht="19.5" customHeight="1" x14ac:dyDescent="0.3">
      <c r="A309" s="14">
        <f t="shared" si="23"/>
        <v>303</v>
      </c>
      <c r="B309" s="15">
        <f>IF(N(A309)=0,"",EDATE(B308,ROUND(12/Rechner!D10,0)))</f>
        <v>54483</v>
      </c>
      <c r="C309" s="16">
        <f t="shared" si="24"/>
        <v>59822.809999999976</v>
      </c>
      <c r="D309" s="16">
        <f>IF(N(A309)=0,"",MIN(Rechner!D14,N(C309)+N(E309)))</f>
        <v>1122.6099999999999</v>
      </c>
      <c r="E309" s="16">
        <f>IF(N(A309)=0,"",ROUND(N(C309)*(Rechner!D8/Rechner!D10),2))</f>
        <v>174.48</v>
      </c>
      <c r="F309" s="16">
        <f t="shared" si="20"/>
        <v>948.12999999999988</v>
      </c>
      <c r="G309" s="16">
        <f>IF(N(A309)=0,"",MIN(IFERROR(Rechner!D12/Rechner!D10,0),MAX(N(C309)-N(F309),0)))</f>
        <v>0</v>
      </c>
      <c r="H309" s="16">
        <f t="shared" si="21"/>
        <v>1122.6099999999999</v>
      </c>
      <c r="I309" s="16">
        <f t="shared" si="22"/>
        <v>58874.679999999978</v>
      </c>
    </row>
    <row r="310" spans="1:9" ht="19.5" customHeight="1" x14ac:dyDescent="0.3">
      <c r="A310" s="14">
        <f t="shared" si="23"/>
        <v>304</v>
      </c>
      <c r="B310" s="15">
        <f>IF(N(A310)=0,"",EDATE(B309,ROUND(12/Rechner!D10,0)))</f>
        <v>54514</v>
      </c>
      <c r="C310" s="16">
        <f t="shared" si="24"/>
        <v>58874.679999999978</v>
      </c>
      <c r="D310" s="16">
        <f>IF(N(A310)=0,"",MIN(Rechner!D14,N(C310)+N(E310)))</f>
        <v>1122.6099999999999</v>
      </c>
      <c r="E310" s="16">
        <f>IF(N(A310)=0,"",ROUND(N(C310)*(Rechner!D8/Rechner!D10),2))</f>
        <v>171.72</v>
      </c>
      <c r="F310" s="16">
        <f t="shared" si="20"/>
        <v>950.88999999999987</v>
      </c>
      <c r="G310" s="16">
        <f>IF(N(A310)=0,"",MIN(IFERROR(Rechner!D12/Rechner!D10,0),MAX(N(C310)-N(F310),0)))</f>
        <v>0</v>
      </c>
      <c r="H310" s="16">
        <f t="shared" si="21"/>
        <v>1122.6099999999999</v>
      </c>
      <c r="I310" s="16">
        <f t="shared" si="22"/>
        <v>57923.789999999979</v>
      </c>
    </row>
    <row r="311" spans="1:9" ht="19.5" customHeight="1" x14ac:dyDescent="0.3">
      <c r="A311" s="14">
        <f t="shared" si="23"/>
        <v>305</v>
      </c>
      <c r="B311" s="15">
        <f>IF(N(A311)=0,"",EDATE(B310,ROUND(12/Rechner!D10,0)))</f>
        <v>54544</v>
      </c>
      <c r="C311" s="16">
        <f t="shared" si="24"/>
        <v>57923.789999999979</v>
      </c>
      <c r="D311" s="16">
        <f>IF(N(A311)=0,"",MIN(Rechner!D14,N(C311)+N(E311)))</f>
        <v>1122.6099999999999</v>
      </c>
      <c r="E311" s="16">
        <f>IF(N(A311)=0,"",ROUND(N(C311)*(Rechner!D8/Rechner!D10),2))</f>
        <v>168.94</v>
      </c>
      <c r="F311" s="16">
        <f t="shared" si="20"/>
        <v>953.66999999999985</v>
      </c>
      <c r="G311" s="16">
        <f>IF(N(A311)=0,"",MIN(IFERROR(Rechner!D12/Rechner!D10,0),MAX(N(C311)-N(F311),0)))</f>
        <v>0</v>
      </c>
      <c r="H311" s="16">
        <f t="shared" si="21"/>
        <v>1122.6099999999999</v>
      </c>
      <c r="I311" s="16">
        <f t="shared" si="22"/>
        <v>56970.119999999981</v>
      </c>
    </row>
    <row r="312" spans="1:9" ht="19.5" customHeight="1" x14ac:dyDescent="0.3">
      <c r="A312" s="14">
        <f t="shared" si="23"/>
        <v>306</v>
      </c>
      <c r="B312" s="15">
        <f>IF(N(A312)=0,"",EDATE(B311,ROUND(12/Rechner!D10,0)))</f>
        <v>54575</v>
      </c>
      <c r="C312" s="16">
        <f t="shared" si="24"/>
        <v>56970.119999999981</v>
      </c>
      <c r="D312" s="16">
        <f>IF(N(A312)=0,"",MIN(Rechner!D14,N(C312)+N(E312)))</f>
        <v>1122.6099999999999</v>
      </c>
      <c r="E312" s="16">
        <f>IF(N(A312)=0,"",ROUND(N(C312)*(Rechner!D8/Rechner!D10),2))</f>
        <v>166.16</v>
      </c>
      <c r="F312" s="16">
        <f t="shared" si="20"/>
        <v>956.44999999999993</v>
      </c>
      <c r="G312" s="16">
        <f>IF(N(A312)=0,"",MIN(IFERROR(Rechner!D12/Rechner!D10,0),MAX(N(C312)-N(F312),0)))</f>
        <v>0</v>
      </c>
      <c r="H312" s="16">
        <f t="shared" si="21"/>
        <v>1122.6099999999999</v>
      </c>
      <c r="I312" s="16">
        <f t="shared" si="22"/>
        <v>56013.669999999984</v>
      </c>
    </row>
    <row r="313" spans="1:9" ht="19.5" customHeight="1" x14ac:dyDescent="0.3">
      <c r="A313" s="14">
        <f t="shared" si="23"/>
        <v>307</v>
      </c>
      <c r="B313" s="15">
        <f>IF(N(A313)=0,"",EDATE(B312,ROUND(12/Rechner!D10,0)))</f>
        <v>54605</v>
      </c>
      <c r="C313" s="16">
        <f t="shared" si="24"/>
        <v>56013.669999999984</v>
      </c>
      <c r="D313" s="16">
        <f>IF(N(A313)=0,"",MIN(Rechner!D14,N(C313)+N(E313)))</f>
        <v>1122.6099999999999</v>
      </c>
      <c r="E313" s="16">
        <f>IF(N(A313)=0,"",ROUND(N(C313)*(Rechner!D8/Rechner!D10),2))</f>
        <v>163.37</v>
      </c>
      <c r="F313" s="16">
        <f t="shared" si="20"/>
        <v>959.2399999999999</v>
      </c>
      <c r="G313" s="16">
        <f>IF(N(A313)=0,"",MIN(IFERROR(Rechner!D12/Rechner!D10,0),MAX(N(C313)-N(F313),0)))</f>
        <v>0</v>
      </c>
      <c r="H313" s="16">
        <f t="shared" si="21"/>
        <v>1122.6099999999999</v>
      </c>
      <c r="I313" s="16">
        <f t="shared" si="22"/>
        <v>55054.429999999986</v>
      </c>
    </row>
    <row r="314" spans="1:9" ht="19.5" customHeight="1" x14ac:dyDescent="0.3">
      <c r="A314" s="14">
        <f t="shared" si="23"/>
        <v>308</v>
      </c>
      <c r="B314" s="15">
        <f>IF(N(A314)=0,"",EDATE(B313,ROUND(12/Rechner!D10,0)))</f>
        <v>54636</v>
      </c>
      <c r="C314" s="16">
        <f t="shared" si="24"/>
        <v>55054.429999999986</v>
      </c>
      <c r="D314" s="16">
        <f>IF(N(A314)=0,"",MIN(Rechner!D14,N(C314)+N(E314)))</f>
        <v>1122.6099999999999</v>
      </c>
      <c r="E314" s="16">
        <f>IF(N(A314)=0,"",ROUND(N(C314)*(Rechner!D8/Rechner!D10),2))</f>
        <v>160.58000000000001</v>
      </c>
      <c r="F314" s="16">
        <f t="shared" si="20"/>
        <v>962.02999999999986</v>
      </c>
      <c r="G314" s="16">
        <f>IF(N(A314)=0,"",MIN(IFERROR(Rechner!D12/Rechner!D10,0),MAX(N(C314)-N(F314),0)))</f>
        <v>0</v>
      </c>
      <c r="H314" s="16">
        <f t="shared" si="21"/>
        <v>1122.6099999999999</v>
      </c>
      <c r="I314" s="16">
        <f t="shared" si="22"/>
        <v>54092.399999999987</v>
      </c>
    </row>
    <row r="315" spans="1:9" ht="19.5" customHeight="1" x14ac:dyDescent="0.3">
      <c r="A315" s="14">
        <f t="shared" si="23"/>
        <v>309</v>
      </c>
      <c r="B315" s="15">
        <f>IF(N(A315)=0,"",EDATE(B314,ROUND(12/Rechner!D10,0)))</f>
        <v>54667</v>
      </c>
      <c r="C315" s="16">
        <f t="shared" si="24"/>
        <v>54092.399999999987</v>
      </c>
      <c r="D315" s="16">
        <f>IF(N(A315)=0,"",MIN(Rechner!D14,N(C315)+N(E315)))</f>
        <v>1122.6099999999999</v>
      </c>
      <c r="E315" s="16">
        <f>IF(N(A315)=0,"",ROUND(N(C315)*(Rechner!D8/Rechner!D10),2))</f>
        <v>157.77000000000001</v>
      </c>
      <c r="F315" s="16">
        <f t="shared" si="20"/>
        <v>964.83999999999992</v>
      </c>
      <c r="G315" s="16">
        <f>IF(N(A315)=0,"",MIN(IFERROR(Rechner!D12/Rechner!D10,0),MAX(N(C315)-N(F315),0)))</f>
        <v>0</v>
      </c>
      <c r="H315" s="16">
        <f t="shared" si="21"/>
        <v>1122.6099999999999</v>
      </c>
      <c r="I315" s="16">
        <f t="shared" si="22"/>
        <v>53127.55999999999</v>
      </c>
    </row>
    <row r="316" spans="1:9" ht="19.5" customHeight="1" x14ac:dyDescent="0.3">
      <c r="A316" s="14">
        <f t="shared" si="23"/>
        <v>310</v>
      </c>
      <c r="B316" s="15">
        <f>IF(N(A316)=0,"",EDATE(B315,ROUND(12/Rechner!D10,0)))</f>
        <v>54697</v>
      </c>
      <c r="C316" s="16">
        <f t="shared" si="24"/>
        <v>53127.55999999999</v>
      </c>
      <c r="D316" s="16">
        <f>IF(N(A316)=0,"",MIN(Rechner!D14,N(C316)+N(E316)))</f>
        <v>1122.6099999999999</v>
      </c>
      <c r="E316" s="16">
        <f>IF(N(A316)=0,"",ROUND(N(C316)*(Rechner!D8/Rechner!D10),2))</f>
        <v>154.96</v>
      </c>
      <c r="F316" s="16">
        <f t="shared" si="20"/>
        <v>967.64999999999986</v>
      </c>
      <c r="G316" s="16">
        <f>IF(N(A316)=0,"",MIN(IFERROR(Rechner!D12/Rechner!D10,0),MAX(N(C316)-N(F316),0)))</f>
        <v>0</v>
      </c>
      <c r="H316" s="16">
        <f t="shared" si="21"/>
        <v>1122.6099999999999</v>
      </c>
      <c r="I316" s="16">
        <f t="shared" si="22"/>
        <v>52159.909999999989</v>
      </c>
    </row>
    <row r="317" spans="1:9" ht="19.5" customHeight="1" x14ac:dyDescent="0.3">
      <c r="A317" s="14">
        <f t="shared" si="23"/>
        <v>311</v>
      </c>
      <c r="B317" s="15">
        <f>IF(N(A317)=0,"",EDATE(B316,ROUND(12/Rechner!D10,0)))</f>
        <v>54728</v>
      </c>
      <c r="C317" s="16">
        <f t="shared" si="24"/>
        <v>52159.909999999989</v>
      </c>
      <c r="D317" s="16">
        <f>IF(N(A317)=0,"",MIN(Rechner!D14,N(C317)+N(E317)))</f>
        <v>1122.6099999999999</v>
      </c>
      <c r="E317" s="16">
        <f>IF(N(A317)=0,"",ROUND(N(C317)*(Rechner!D8/Rechner!D10),2))</f>
        <v>152.13</v>
      </c>
      <c r="F317" s="16">
        <f t="shared" si="20"/>
        <v>970.4799999999999</v>
      </c>
      <c r="G317" s="16">
        <f>IF(N(A317)=0,"",MIN(IFERROR(Rechner!D12/Rechner!D10,0),MAX(N(C317)-N(F317),0)))</f>
        <v>0</v>
      </c>
      <c r="H317" s="16">
        <f t="shared" si="21"/>
        <v>1122.6099999999999</v>
      </c>
      <c r="I317" s="16">
        <f t="shared" si="22"/>
        <v>51189.429999999986</v>
      </c>
    </row>
    <row r="318" spans="1:9" ht="19.5" customHeight="1" x14ac:dyDescent="0.3">
      <c r="A318" s="14">
        <f t="shared" si="23"/>
        <v>312</v>
      </c>
      <c r="B318" s="15">
        <f>IF(N(A318)=0,"",EDATE(B317,ROUND(12/Rechner!D10,0)))</f>
        <v>54758</v>
      </c>
      <c r="C318" s="16">
        <f t="shared" si="24"/>
        <v>51189.429999999986</v>
      </c>
      <c r="D318" s="16">
        <f>IF(N(A318)=0,"",MIN(Rechner!D14,N(C318)+N(E318)))</f>
        <v>1122.6099999999999</v>
      </c>
      <c r="E318" s="16">
        <f>IF(N(A318)=0,"",ROUND(N(C318)*(Rechner!D8/Rechner!D10),2))</f>
        <v>149.30000000000001</v>
      </c>
      <c r="F318" s="16">
        <f t="shared" si="20"/>
        <v>973.31</v>
      </c>
      <c r="G318" s="16">
        <f>IF(N(A318)=0,"",MIN(IFERROR(Rechner!D12/Rechner!D10,0),MAX(N(C318)-N(F318),0)))</f>
        <v>0</v>
      </c>
      <c r="H318" s="16">
        <f t="shared" si="21"/>
        <v>1122.6099999999999</v>
      </c>
      <c r="I318" s="16">
        <f t="shared" si="22"/>
        <v>50216.119999999988</v>
      </c>
    </row>
    <row r="319" spans="1:9" ht="19.5" customHeight="1" x14ac:dyDescent="0.3">
      <c r="A319" s="14">
        <f t="shared" si="23"/>
        <v>313</v>
      </c>
      <c r="B319" s="15">
        <f>IF(N(A319)=0,"",EDATE(B318,ROUND(12/Rechner!D10,0)))</f>
        <v>54789</v>
      </c>
      <c r="C319" s="16">
        <f t="shared" si="24"/>
        <v>50216.119999999988</v>
      </c>
      <c r="D319" s="16">
        <f>IF(N(A319)=0,"",MIN(Rechner!D14,N(C319)+N(E319)))</f>
        <v>1122.6099999999999</v>
      </c>
      <c r="E319" s="16">
        <f>IF(N(A319)=0,"",ROUND(N(C319)*(Rechner!D8/Rechner!D10),2))</f>
        <v>146.46</v>
      </c>
      <c r="F319" s="16">
        <f t="shared" si="20"/>
        <v>976.14999999999986</v>
      </c>
      <c r="G319" s="16">
        <f>IF(N(A319)=0,"",MIN(IFERROR(Rechner!D12/Rechner!D10,0),MAX(N(C319)-N(F319),0)))</f>
        <v>0</v>
      </c>
      <c r="H319" s="16">
        <f t="shared" si="21"/>
        <v>1122.6099999999999</v>
      </c>
      <c r="I319" s="16">
        <f t="shared" si="22"/>
        <v>49239.969999999987</v>
      </c>
    </row>
    <row r="320" spans="1:9" ht="19.5" customHeight="1" x14ac:dyDescent="0.3">
      <c r="A320" s="14">
        <f t="shared" si="23"/>
        <v>314</v>
      </c>
      <c r="B320" s="15">
        <f>IF(N(A320)=0,"",EDATE(B319,ROUND(12/Rechner!D10,0)))</f>
        <v>54820</v>
      </c>
      <c r="C320" s="16">
        <f t="shared" si="24"/>
        <v>49239.969999999987</v>
      </c>
      <c r="D320" s="16">
        <f>IF(N(A320)=0,"",MIN(Rechner!D14,N(C320)+N(E320)))</f>
        <v>1122.6099999999999</v>
      </c>
      <c r="E320" s="16">
        <f>IF(N(A320)=0,"",ROUND(N(C320)*(Rechner!D8/Rechner!D10),2))</f>
        <v>143.62</v>
      </c>
      <c r="F320" s="16">
        <f t="shared" si="20"/>
        <v>978.9899999999999</v>
      </c>
      <c r="G320" s="16">
        <f>IF(N(A320)=0,"",MIN(IFERROR(Rechner!D12/Rechner!D10,0),MAX(N(C320)-N(F320),0)))</f>
        <v>0</v>
      </c>
      <c r="H320" s="16">
        <f t="shared" si="21"/>
        <v>1122.6099999999999</v>
      </c>
      <c r="I320" s="16">
        <f t="shared" si="22"/>
        <v>48260.979999999989</v>
      </c>
    </row>
    <row r="321" spans="1:9" ht="19.5" customHeight="1" x14ac:dyDescent="0.3">
      <c r="A321" s="14">
        <f t="shared" si="23"/>
        <v>315</v>
      </c>
      <c r="B321" s="15">
        <f>IF(N(A321)=0,"",EDATE(B320,ROUND(12/Rechner!D10,0)))</f>
        <v>54848</v>
      </c>
      <c r="C321" s="16">
        <f t="shared" si="24"/>
        <v>48260.979999999989</v>
      </c>
      <c r="D321" s="16">
        <f>IF(N(A321)=0,"",MIN(Rechner!D14,N(C321)+N(E321)))</f>
        <v>1122.6099999999999</v>
      </c>
      <c r="E321" s="16">
        <f>IF(N(A321)=0,"",ROUND(N(C321)*(Rechner!D8/Rechner!D10),2))</f>
        <v>140.76</v>
      </c>
      <c r="F321" s="16">
        <f t="shared" si="20"/>
        <v>981.84999999999991</v>
      </c>
      <c r="G321" s="16">
        <f>IF(N(A321)=0,"",MIN(IFERROR(Rechner!D12/Rechner!D10,0),MAX(N(C321)-N(F321),0)))</f>
        <v>0</v>
      </c>
      <c r="H321" s="16">
        <f t="shared" si="21"/>
        <v>1122.6099999999999</v>
      </c>
      <c r="I321" s="16">
        <f t="shared" si="22"/>
        <v>47279.12999999999</v>
      </c>
    </row>
    <row r="322" spans="1:9" ht="19.5" customHeight="1" x14ac:dyDescent="0.3">
      <c r="A322" s="14">
        <f t="shared" si="23"/>
        <v>316</v>
      </c>
      <c r="B322" s="15">
        <f>IF(N(A322)=0,"",EDATE(B321,ROUND(12/Rechner!D10,0)))</f>
        <v>54879</v>
      </c>
      <c r="C322" s="16">
        <f t="shared" si="24"/>
        <v>47279.12999999999</v>
      </c>
      <c r="D322" s="16">
        <f>IF(N(A322)=0,"",MIN(Rechner!D14,N(C322)+N(E322)))</f>
        <v>1122.6099999999999</v>
      </c>
      <c r="E322" s="16">
        <f>IF(N(A322)=0,"",ROUND(N(C322)*(Rechner!D8/Rechner!D10),2))</f>
        <v>137.9</v>
      </c>
      <c r="F322" s="16">
        <f t="shared" si="20"/>
        <v>984.70999999999992</v>
      </c>
      <c r="G322" s="16">
        <f>IF(N(A322)=0,"",MIN(IFERROR(Rechner!D12/Rechner!D10,0),MAX(N(C322)-N(F322),0)))</f>
        <v>0</v>
      </c>
      <c r="H322" s="16">
        <f t="shared" si="21"/>
        <v>1122.6099999999999</v>
      </c>
      <c r="I322" s="16">
        <f t="shared" si="22"/>
        <v>46294.419999999991</v>
      </c>
    </row>
    <row r="323" spans="1:9" ht="19.5" customHeight="1" x14ac:dyDescent="0.3">
      <c r="A323" s="14">
        <f t="shared" si="23"/>
        <v>317</v>
      </c>
      <c r="B323" s="15">
        <f>IF(N(A323)=0,"",EDATE(B322,ROUND(12/Rechner!D10,0)))</f>
        <v>54909</v>
      </c>
      <c r="C323" s="16">
        <f t="shared" si="24"/>
        <v>46294.419999999991</v>
      </c>
      <c r="D323" s="16">
        <f>IF(N(A323)=0,"",MIN(Rechner!D14,N(C323)+N(E323)))</f>
        <v>1122.6099999999999</v>
      </c>
      <c r="E323" s="16">
        <f>IF(N(A323)=0,"",ROUND(N(C323)*(Rechner!D8/Rechner!D10),2))</f>
        <v>135.03</v>
      </c>
      <c r="F323" s="16">
        <f t="shared" si="20"/>
        <v>987.57999999999993</v>
      </c>
      <c r="G323" s="16">
        <f>IF(N(A323)=0,"",MIN(IFERROR(Rechner!D12/Rechner!D10,0),MAX(N(C323)-N(F323),0)))</f>
        <v>0</v>
      </c>
      <c r="H323" s="16">
        <f t="shared" si="21"/>
        <v>1122.6099999999999</v>
      </c>
      <c r="I323" s="16">
        <f t="shared" si="22"/>
        <v>45306.839999999989</v>
      </c>
    </row>
    <row r="324" spans="1:9" ht="19.5" customHeight="1" x14ac:dyDescent="0.3">
      <c r="A324" s="14">
        <f t="shared" si="23"/>
        <v>318</v>
      </c>
      <c r="B324" s="15">
        <f>IF(N(A324)=0,"",EDATE(B323,ROUND(12/Rechner!D10,0)))</f>
        <v>54940</v>
      </c>
      <c r="C324" s="16">
        <f t="shared" si="24"/>
        <v>45306.839999999989</v>
      </c>
      <c r="D324" s="16">
        <f>IF(N(A324)=0,"",MIN(Rechner!D14,N(C324)+N(E324)))</f>
        <v>1122.6099999999999</v>
      </c>
      <c r="E324" s="16">
        <f>IF(N(A324)=0,"",ROUND(N(C324)*(Rechner!D8/Rechner!D10),2))</f>
        <v>132.13999999999999</v>
      </c>
      <c r="F324" s="16">
        <f t="shared" si="20"/>
        <v>990.46999999999991</v>
      </c>
      <c r="G324" s="16">
        <f>IF(N(A324)=0,"",MIN(IFERROR(Rechner!D12/Rechner!D10,0),MAX(N(C324)-N(F324),0)))</f>
        <v>0</v>
      </c>
      <c r="H324" s="16">
        <f t="shared" si="21"/>
        <v>1122.6099999999999</v>
      </c>
      <c r="I324" s="16">
        <f t="shared" si="22"/>
        <v>44316.369999999988</v>
      </c>
    </row>
    <row r="325" spans="1:9" ht="19.5" customHeight="1" x14ac:dyDescent="0.3">
      <c r="A325" s="14">
        <f t="shared" si="23"/>
        <v>319</v>
      </c>
      <c r="B325" s="15">
        <f>IF(N(A325)=0,"",EDATE(B324,ROUND(12/Rechner!D10,0)))</f>
        <v>54970</v>
      </c>
      <c r="C325" s="16">
        <f t="shared" si="24"/>
        <v>44316.369999999988</v>
      </c>
      <c r="D325" s="16">
        <f>IF(N(A325)=0,"",MIN(Rechner!D14,N(C325)+N(E325)))</f>
        <v>1122.6099999999999</v>
      </c>
      <c r="E325" s="16">
        <f>IF(N(A325)=0,"",ROUND(N(C325)*(Rechner!D8/Rechner!D10),2))</f>
        <v>129.26</v>
      </c>
      <c r="F325" s="16">
        <f t="shared" si="20"/>
        <v>993.34999999999991</v>
      </c>
      <c r="G325" s="16">
        <f>IF(N(A325)=0,"",MIN(IFERROR(Rechner!D12/Rechner!D10,0),MAX(N(C325)-N(F325),0)))</f>
        <v>0</v>
      </c>
      <c r="H325" s="16">
        <f t="shared" si="21"/>
        <v>1122.6099999999999</v>
      </c>
      <c r="I325" s="16">
        <f t="shared" si="22"/>
        <v>43323.01999999999</v>
      </c>
    </row>
    <row r="326" spans="1:9" ht="19.5" customHeight="1" x14ac:dyDescent="0.3">
      <c r="A326" s="14">
        <f t="shared" si="23"/>
        <v>320</v>
      </c>
      <c r="B326" s="15">
        <f>IF(N(A326)=0,"",EDATE(B325,ROUND(12/Rechner!D10,0)))</f>
        <v>55001</v>
      </c>
      <c r="C326" s="16">
        <f t="shared" si="24"/>
        <v>43323.01999999999</v>
      </c>
      <c r="D326" s="16">
        <f>IF(N(A326)=0,"",MIN(Rechner!D14,N(C326)+N(E326)))</f>
        <v>1122.6099999999999</v>
      </c>
      <c r="E326" s="16">
        <f>IF(N(A326)=0,"",ROUND(N(C326)*(Rechner!D8/Rechner!D10),2))</f>
        <v>126.36</v>
      </c>
      <c r="F326" s="16">
        <f t="shared" si="20"/>
        <v>996.24999999999989</v>
      </c>
      <c r="G326" s="16">
        <f>IF(N(A326)=0,"",MIN(IFERROR(Rechner!D12/Rechner!D10,0),MAX(N(C326)-N(F326),0)))</f>
        <v>0</v>
      </c>
      <c r="H326" s="16">
        <f t="shared" si="21"/>
        <v>1122.6099999999999</v>
      </c>
      <c r="I326" s="16">
        <f t="shared" si="22"/>
        <v>42326.76999999999</v>
      </c>
    </row>
    <row r="327" spans="1:9" ht="19.5" customHeight="1" x14ac:dyDescent="0.3">
      <c r="A327" s="14">
        <f t="shared" si="23"/>
        <v>321</v>
      </c>
      <c r="B327" s="15">
        <f>IF(N(A327)=0,"",EDATE(B326,ROUND(12/Rechner!D10,0)))</f>
        <v>55032</v>
      </c>
      <c r="C327" s="16">
        <f t="shared" si="24"/>
        <v>42326.76999999999</v>
      </c>
      <c r="D327" s="16">
        <f>IF(N(A327)=0,"",MIN(Rechner!D14,N(C327)+N(E327)))</f>
        <v>1122.6099999999999</v>
      </c>
      <c r="E327" s="16">
        <f>IF(N(A327)=0,"",ROUND(N(C327)*(Rechner!D8/Rechner!D10),2))</f>
        <v>123.45</v>
      </c>
      <c r="F327" s="16">
        <f t="shared" ref="F327:F390" si="25">IF(N(A327)=0,"",MAX(MIN(N(D327)-N(E327),N(C327)),0))</f>
        <v>999.15999999999985</v>
      </c>
      <c r="G327" s="16">
        <f>IF(N(A327)=0,"",MIN(IFERROR(Rechner!D12/Rechner!D10,0),MAX(N(C327)-N(F327),0)))</f>
        <v>0</v>
      </c>
      <c r="H327" s="16">
        <f t="shared" ref="H327:H390" si="26">IF(N(A327)=0,"",MIN(N(D327)+N(G327),N(C327)+N(E327)))</f>
        <v>1122.6099999999999</v>
      </c>
      <c r="I327" s="16">
        <f t="shared" ref="I327:I390" si="27">IF(N(A327)=0,"",MAX(N(C327)-N(F327)-N(G327),0))</f>
        <v>41327.609999999986</v>
      </c>
    </row>
    <row r="328" spans="1:9" ht="19.5" customHeight="1" x14ac:dyDescent="0.3">
      <c r="A328" s="14">
        <f t="shared" ref="A328:A391" si="28">IF(N(I327)&gt;0,N(A327)+1,"")</f>
        <v>322</v>
      </c>
      <c r="B328" s="15">
        <f>IF(N(A328)=0,"",EDATE(B327,ROUND(12/Rechner!D10,0)))</f>
        <v>55062</v>
      </c>
      <c r="C328" s="16">
        <f t="shared" ref="C328:C391" si="29">IF(N(A328)=0,"",N(I327))</f>
        <v>41327.609999999986</v>
      </c>
      <c r="D328" s="16">
        <f>IF(N(A328)=0,"",MIN(Rechner!D14,N(C328)+N(E328)))</f>
        <v>1122.6099999999999</v>
      </c>
      <c r="E328" s="16">
        <f>IF(N(A328)=0,"",ROUND(N(C328)*(Rechner!D8/Rechner!D10),2))</f>
        <v>120.54</v>
      </c>
      <c r="F328" s="16">
        <f t="shared" si="25"/>
        <v>1002.0699999999999</v>
      </c>
      <c r="G328" s="16">
        <f>IF(N(A328)=0,"",MIN(IFERROR(Rechner!D12/Rechner!D10,0),MAX(N(C328)-N(F328),0)))</f>
        <v>0</v>
      </c>
      <c r="H328" s="16">
        <f t="shared" si="26"/>
        <v>1122.6099999999999</v>
      </c>
      <c r="I328" s="16">
        <f t="shared" si="27"/>
        <v>40325.539999999986</v>
      </c>
    </row>
    <row r="329" spans="1:9" ht="19.5" customHeight="1" x14ac:dyDescent="0.3">
      <c r="A329" s="14">
        <f t="shared" si="28"/>
        <v>323</v>
      </c>
      <c r="B329" s="15">
        <f>IF(N(A329)=0,"",EDATE(B328,ROUND(12/Rechner!D10,0)))</f>
        <v>55093</v>
      </c>
      <c r="C329" s="16">
        <f t="shared" si="29"/>
        <v>40325.539999999986</v>
      </c>
      <c r="D329" s="16">
        <f>IF(N(A329)=0,"",MIN(Rechner!D14,N(C329)+N(E329)))</f>
        <v>1122.6099999999999</v>
      </c>
      <c r="E329" s="16">
        <f>IF(N(A329)=0,"",ROUND(N(C329)*(Rechner!D8/Rechner!D10),2))</f>
        <v>117.62</v>
      </c>
      <c r="F329" s="16">
        <f t="shared" si="25"/>
        <v>1004.9899999999999</v>
      </c>
      <c r="G329" s="16">
        <f>IF(N(A329)=0,"",MIN(IFERROR(Rechner!D12/Rechner!D10,0),MAX(N(C329)-N(F329),0)))</f>
        <v>0</v>
      </c>
      <c r="H329" s="16">
        <f t="shared" si="26"/>
        <v>1122.6099999999999</v>
      </c>
      <c r="I329" s="16">
        <f t="shared" si="27"/>
        <v>39320.549999999988</v>
      </c>
    </row>
    <row r="330" spans="1:9" ht="19.5" customHeight="1" x14ac:dyDescent="0.3">
      <c r="A330" s="14">
        <f t="shared" si="28"/>
        <v>324</v>
      </c>
      <c r="B330" s="15">
        <f>IF(N(A330)=0,"",EDATE(B329,ROUND(12/Rechner!D10,0)))</f>
        <v>55123</v>
      </c>
      <c r="C330" s="16">
        <f t="shared" si="29"/>
        <v>39320.549999999988</v>
      </c>
      <c r="D330" s="16">
        <f>IF(N(A330)=0,"",MIN(Rechner!D14,N(C330)+N(E330)))</f>
        <v>1122.6099999999999</v>
      </c>
      <c r="E330" s="16">
        <f>IF(N(A330)=0,"",ROUND(N(C330)*(Rechner!D8/Rechner!D10),2))</f>
        <v>114.68</v>
      </c>
      <c r="F330" s="16">
        <f t="shared" si="25"/>
        <v>1007.9299999999998</v>
      </c>
      <c r="G330" s="16">
        <f>IF(N(A330)=0,"",MIN(IFERROR(Rechner!D12/Rechner!D10,0),MAX(N(C330)-N(F330),0)))</f>
        <v>0</v>
      </c>
      <c r="H330" s="16">
        <f t="shared" si="26"/>
        <v>1122.6099999999999</v>
      </c>
      <c r="I330" s="16">
        <f t="shared" si="27"/>
        <v>38312.619999999988</v>
      </c>
    </row>
    <row r="331" spans="1:9" ht="19.5" customHeight="1" x14ac:dyDescent="0.3">
      <c r="A331" s="14">
        <f t="shared" si="28"/>
        <v>325</v>
      </c>
      <c r="B331" s="15">
        <f>IF(N(A331)=0,"",EDATE(B330,ROUND(12/Rechner!D10,0)))</f>
        <v>55154</v>
      </c>
      <c r="C331" s="16">
        <f t="shared" si="29"/>
        <v>38312.619999999988</v>
      </c>
      <c r="D331" s="16">
        <f>IF(N(A331)=0,"",MIN(Rechner!D14,N(C331)+N(E331)))</f>
        <v>1122.6099999999999</v>
      </c>
      <c r="E331" s="16">
        <f>IF(N(A331)=0,"",ROUND(N(C331)*(Rechner!D8/Rechner!D10),2))</f>
        <v>111.75</v>
      </c>
      <c r="F331" s="16">
        <f t="shared" si="25"/>
        <v>1010.8599999999999</v>
      </c>
      <c r="G331" s="16">
        <f>IF(N(A331)=0,"",MIN(IFERROR(Rechner!D12/Rechner!D10,0),MAX(N(C331)-N(F331),0)))</f>
        <v>0</v>
      </c>
      <c r="H331" s="16">
        <f t="shared" si="26"/>
        <v>1122.6099999999999</v>
      </c>
      <c r="I331" s="16">
        <f t="shared" si="27"/>
        <v>37301.759999999987</v>
      </c>
    </row>
    <row r="332" spans="1:9" ht="19.5" customHeight="1" x14ac:dyDescent="0.3">
      <c r="A332" s="14">
        <f t="shared" si="28"/>
        <v>326</v>
      </c>
      <c r="B332" s="15">
        <f>IF(N(A332)=0,"",EDATE(B331,ROUND(12/Rechner!D10,0)))</f>
        <v>55185</v>
      </c>
      <c r="C332" s="16">
        <f t="shared" si="29"/>
        <v>37301.759999999987</v>
      </c>
      <c r="D332" s="16">
        <f>IF(N(A332)=0,"",MIN(Rechner!D14,N(C332)+N(E332)))</f>
        <v>1122.6099999999999</v>
      </c>
      <c r="E332" s="16">
        <f>IF(N(A332)=0,"",ROUND(N(C332)*(Rechner!D8/Rechner!D10),2))</f>
        <v>108.8</v>
      </c>
      <c r="F332" s="16">
        <f t="shared" si="25"/>
        <v>1013.81</v>
      </c>
      <c r="G332" s="16">
        <f>IF(N(A332)=0,"",MIN(IFERROR(Rechner!D12/Rechner!D10,0),MAX(N(C332)-N(F332),0)))</f>
        <v>0</v>
      </c>
      <c r="H332" s="16">
        <f t="shared" si="26"/>
        <v>1122.6099999999999</v>
      </c>
      <c r="I332" s="16">
        <f t="shared" si="27"/>
        <v>36287.94999999999</v>
      </c>
    </row>
    <row r="333" spans="1:9" ht="19.5" customHeight="1" x14ac:dyDescent="0.3">
      <c r="A333" s="14">
        <f t="shared" si="28"/>
        <v>327</v>
      </c>
      <c r="B333" s="15">
        <f>IF(N(A333)=0,"",EDATE(B332,ROUND(12/Rechner!D10,0)))</f>
        <v>55213</v>
      </c>
      <c r="C333" s="16">
        <f t="shared" si="29"/>
        <v>36287.94999999999</v>
      </c>
      <c r="D333" s="16">
        <f>IF(N(A333)=0,"",MIN(Rechner!D14,N(C333)+N(E333)))</f>
        <v>1122.6099999999999</v>
      </c>
      <c r="E333" s="16">
        <f>IF(N(A333)=0,"",ROUND(N(C333)*(Rechner!D8/Rechner!D10),2))</f>
        <v>105.84</v>
      </c>
      <c r="F333" s="16">
        <f t="shared" si="25"/>
        <v>1016.7699999999999</v>
      </c>
      <c r="G333" s="16">
        <f>IF(N(A333)=0,"",MIN(IFERROR(Rechner!D12/Rechner!D10,0),MAX(N(C333)-N(F333),0)))</f>
        <v>0</v>
      </c>
      <c r="H333" s="16">
        <f t="shared" si="26"/>
        <v>1122.6099999999999</v>
      </c>
      <c r="I333" s="16">
        <f t="shared" si="27"/>
        <v>35271.179999999993</v>
      </c>
    </row>
    <row r="334" spans="1:9" ht="19.5" customHeight="1" x14ac:dyDescent="0.3">
      <c r="A334" s="14">
        <f t="shared" si="28"/>
        <v>328</v>
      </c>
      <c r="B334" s="15">
        <f>IF(N(A334)=0,"",EDATE(B333,ROUND(12/Rechner!D10,0)))</f>
        <v>55244</v>
      </c>
      <c r="C334" s="16">
        <f t="shared" si="29"/>
        <v>35271.179999999993</v>
      </c>
      <c r="D334" s="16">
        <f>IF(N(A334)=0,"",MIN(Rechner!D14,N(C334)+N(E334)))</f>
        <v>1122.6099999999999</v>
      </c>
      <c r="E334" s="16">
        <f>IF(N(A334)=0,"",ROUND(N(C334)*(Rechner!D8/Rechner!D10),2))</f>
        <v>102.87</v>
      </c>
      <c r="F334" s="16">
        <f t="shared" si="25"/>
        <v>1019.7399999999999</v>
      </c>
      <c r="G334" s="16">
        <f>IF(N(A334)=0,"",MIN(IFERROR(Rechner!D12/Rechner!D10,0),MAX(N(C334)-N(F334),0)))</f>
        <v>0</v>
      </c>
      <c r="H334" s="16">
        <f t="shared" si="26"/>
        <v>1122.6099999999999</v>
      </c>
      <c r="I334" s="16">
        <f t="shared" si="27"/>
        <v>34251.439999999995</v>
      </c>
    </row>
    <row r="335" spans="1:9" ht="19.5" customHeight="1" x14ac:dyDescent="0.3">
      <c r="A335" s="14">
        <f t="shared" si="28"/>
        <v>329</v>
      </c>
      <c r="B335" s="15">
        <f>IF(N(A335)=0,"",EDATE(B334,ROUND(12/Rechner!D10,0)))</f>
        <v>55274</v>
      </c>
      <c r="C335" s="16">
        <f t="shared" si="29"/>
        <v>34251.439999999995</v>
      </c>
      <c r="D335" s="16">
        <f>IF(N(A335)=0,"",MIN(Rechner!D14,N(C335)+N(E335)))</f>
        <v>1122.6099999999999</v>
      </c>
      <c r="E335" s="16">
        <f>IF(N(A335)=0,"",ROUND(N(C335)*(Rechner!D8/Rechner!D10),2))</f>
        <v>99.9</v>
      </c>
      <c r="F335" s="16">
        <f t="shared" si="25"/>
        <v>1022.7099999999999</v>
      </c>
      <c r="G335" s="16">
        <f>IF(N(A335)=0,"",MIN(IFERROR(Rechner!D12/Rechner!D10,0),MAX(N(C335)-N(F335),0)))</f>
        <v>0</v>
      </c>
      <c r="H335" s="16">
        <f t="shared" si="26"/>
        <v>1122.6099999999999</v>
      </c>
      <c r="I335" s="16">
        <f t="shared" si="27"/>
        <v>33228.729999999996</v>
      </c>
    </row>
    <row r="336" spans="1:9" ht="19.5" customHeight="1" x14ac:dyDescent="0.3">
      <c r="A336" s="14">
        <f t="shared" si="28"/>
        <v>330</v>
      </c>
      <c r="B336" s="15">
        <f>IF(N(A336)=0,"",EDATE(B335,ROUND(12/Rechner!D10,0)))</f>
        <v>55305</v>
      </c>
      <c r="C336" s="16">
        <f t="shared" si="29"/>
        <v>33228.729999999996</v>
      </c>
      <c r="D336" s="16">
        <f>IF(N(A336)=0,"",MIN(Rechner!D14,N(C336)+N(E336)))</f>
        <v>1122.6099999999999</v>
      </c>
      <c r="E336" s="16">
        <f>IF(N(A336)=0,"",ROUND(N(C336)*(Rechner!D8/Rechner!D10),2))</f>
        <v>96.92</v>
      </c>
      <c r="F336" s="16">
        <f t="shared" si="25"/>
        <v>1025.6899999999998</v>
      </c>
      <c r="G336" s="16">
        <f>IF(N(A336)=0,"",MIN(IFERROR(Rechner!D12/Rechner!D10,0),MAX(N(C336)-N(F336),0)))</f>
        <v>0</v>
      </c>
      <c r="H336" s="16">
        <f t="shared" si="26"/>
        <v>1122.6099999999999</v>
      </c>
      <c r="I336" s="16">
        <f t="shared" si="27"/>
        <v>32203.039999999997</v>
      </c>
    </row>
    <row r="337" spans="1:9" ht="19.5" customHeight="1" x14ac:dyDescent="0.3">
      <c r="A337" s="14">
        <f t="shared" si="28"/>
        <v>331</v>
      </c>
      <c r="B337" s="15">
        <f>IF(N(A337)=0,"",EDATE(B336,ROUND(12/Rechner!D10,0)))</f>
        <v>55335</v>
      </c>
      <c r="C337" s="16">
        <f t="shared" si="29"/>
        <v>32203.039999999997</v>
      </c>
      <c r="D337" s="16">
        <f>IF(N(A337)=0,"",MIN(Rechner!D14,N(C337)+N(E337)))</f>
        <v>1122.6099999999999</v>
      </c>
      <c r="E337" s="16">
        <f>IF(N(A337)=0,"",ROUND(N(C337)*(Rechner!D8/Rechner!D10),2))</f>
        <v>93.93</v>
      </c>
      <c r="F337" s="16">
        <f t="shared" si="25"/>
        <v>1028.6799999999998</v>
      </c>
      <c r="G337" s="16">
        <f>IF(N(A337)=0,"",MIN(IFERROR(Rechner!D12/Rechner!D10,0),MAX(N(C337)-N(F337),0)))</f>
        <v>0</v>
      </c>
      <c r="H337" s="16">
        <f t="shared" si="26"/>
        <v>1122.6099999999999</v>
      </c>
      <c r="I337" s="16">
        <f t="shared" si="27"/>
        <v>31174.359999999997</v>
      </c>
    </row>
    <row r="338" spans="1:9" ht="19.5" customHeight="1" x14ac:dyDescent="0.3">
      <c r="A338" s="14">
        <f t="shared" si="28"/>
        <v>332</v>
      </c>
      <c r="B338" s="15">
        <f>IF(N(A338)=0,"",EDATE(B337,ROUND(12/Rechner!D10,0)))</f>
        <v>55366</v>
      </c>
      <c r="C338" s="16">
        <f t="shared" si="29"/>
        <v>31174.359999999997</v>
      </c>
      <c r="D338" s="16">
        <f>IF(N(A338)=0,"",MIN(Rechner!D14,N(C338)+N(E338)))</f>
        <v>1122.6099999999999</v>
      </c>
      <c r="E338" s="16">
        <f>IF(N(A338)=0,"",ROUND(N(C338)*(Rechner!D8/Rechner!D10),2))</f>
        <v>90.93</v>
      </c>
      <c r="F338" s="16">
        <f t="shared" si="25"/>
        <v>1031.6799999999998</v>
      </c>
      <c r="G338" s="16">
        <f>IF(N(A338)=0,"",MIN(IFERROR(Rechner!D12/Rechner!D10,0),MAX(N(C338)-N(F338),0)))</f>
        <v>0</v>
      </c>
      <c r="H338" s="16">
        <f t="shared" si="26"/>
        <v>1122.6099999999999</v>
      </c>
      <c r="I338" s="16">
        <f t="shared" si="27"/>
        <v>30142.679999999997</v>
      </c>
    </row>
    <row r="339" spans="1:9" ht="19.5" customHeight="1" x14ac:dyDescent="0.3">
      <c r="A339" s="14">
        <f t="shared" si="28"/>
        <v>333</v>
      </c>
      <c r="B339" s="15">
        <f>IF(N(A339)=0,"",EDATE(B338,ROUND(12/Rechner!D10,0)))</f>
        <v>55397</v>
      </c>
      <c r="C339" s="16">
        <f t="shared" si="29"/>
        <v>30142.679999999997</v>
      </c>
      <c r="D339" s="16">
        <f>IF(N(A339)=0,"",MIN(Rechner!D14,N(C339)+N(E339)))</f>
        <v>1122.6099999999999</v>
      </c>
      <c r="E339" s="16">
        <f>IF(N(A339)=0,"",ROUND(N(C339)*(Rechner!D8/Rechner!D10),2))</f>
        <v>87.92</v>
      </c>
      <c r="F339" s="16">
        <f t="shared" si="25"/>
        <v>1034.6899999999998</v>
      </c>
      <c r="G339" s="16">
        <f>IF(N(A339)=0,"",MIN(IFERROR(Rechner!D12/Rechner!D10,0),MAX(N(C339)-N(F339),0)))</f>
        <v>0</v>
      </c>
      <c r="H339" s="16">
        <f t="shared" si="26"/>
        <v>1122.6099999999999</v>
      </c>
      <c r="I339" s="16">
        <f t="shared" si="27"/>
        <v>29107.989999999998</v>
      </c>
    </row>
    <row r="340" spans="1:9" ht="19.5" customHeight="1" x14ac:dyDescent="0.3">
      <c r="A340" s="14">
        <f t="shared" si="28"/>
        <v>334</v>
      </c>
      <c r="B340" s="15">
        <f>IF(N(A340)=0,"",EDATE(B339,ROUND(12/Rechner!D10,0)))</f>
        <v>55427</v>
      </c>
      <c r="C340" s="16">
        <f t="shared" si="29"/>
        <v>29107.989999999998</v>
      </c>
      <c r="D340" s="16">
        <f>IF(N(A340)=0,"",MIN(Rechner!D14,N(C340)+N(E340)))</f>
        <v>1122.6099999999999</v>
      </c>
      <c r="E340" s="16">
        <f>IF(N(A340)=0,"",ROUND(N(C340)*(Rechner!D8/Rechner!D10),2))</f>
        <v>84.9</v>
      </c>
      <c r="F340" s="16">
        <f t="shared" si="25"/>
        <v>1037.7099999999998</v>
      </c>
      <c r="G340" s="16">
        <f>IF(N(A340)=0,"",MIN(IFERROR(Rechner!D12/Rechner!D10,0),MAX(N(C340)-N(F340),0)))</f>
        <v>0</v>
      </c>
      <c r="H340" s="16">
        <f t="shared" si="26"/>
        <v>1122.6099999999999</v>
      </c>
      <c r="I340" s="16">
        <f t="shared" si="27"/>
        <v>28070.28</v>
      </c>
    </row>
    <row r="341" spans="1:9" ht="19.5" customHeight="1" x14ac:dyDescent="0.3">
      <c r="A341" s="14">
        <f t="shared" si="28"/>
        <v>335</v>
      </c>
      <c r="B341" s="15">
        <f>IF(N(A341)=0,"",EDATE(B340,ROUND(12/Rechner!D10,0)))</f>
        <v>55458</v>
      </c>
      <c r="C341" s="16">
        <f t="shared" si="29"/>
        <v>28070.28</v>
      </c>
      <c r="D341" s="16">
        <f>IF(N(A341)=0,"",MIN(Rechner!D14,N(C341)+N(E341)))</f>
        <v>1122.6099999999999</v>
      </c>
      <c r="E341" s="16">
        <f>IF(N(A341)=0,"",ROUND(N(C341)*(Rechner!D8/Rechner!D10),2))</f>
        <v>81.87</v>
      </c>
      <c r="F341" s="16">
        <f t="shared" si="25"/>
        <v>1040.7399999999998</v>
      </c>
      <c r="G341" s="16">
        <f>IF(N(A341)=0,"",MIN(IFERROR(Rechner!D12/Rechner!D10,0),MAX(N(C341)-N(F341),0)))</f>
        <v>0</v>
      </c>
      <c r="H341" s="16">
        <f t="shared" si="26"/>
        <v>1122.6099999999999</v>
      </c>
      <c r="I341" s="16">
        <f t="shared" si="27"/>
        <v>27029.54</v>
      </c>
    </row>
    <row r="342" spans="1:9" ht="19.5" customHeight="1" x14ac:dyDescent="0.3">
      <c r="A342" s="14">
        <f t="shared" si="28"/>
        <v>336</v>
      </c>
      <c r="B342" s="15">
        <f>IF(N(A342)=0,"",EDATE(B341,ROUND(12/Rechner!D10,0)))</f>
        <v>55488</v>
      </c>
      <c r="C342" s="16">
        <f t="shared" si="29"/>
        <v>27029.54</v>
      </c>
      <c r="D342" s="16">
        <f>IF(N(A342)=0,"",MIN(Rechner!D14,N(C342)+N(E342)))</f>
        <v>1122.6099999999999</v>
      </c>
      <c r="E342" s="16">
        <f>IF(N(A342)=0,"",ROUND(N(C342)*(Rechner!D8/Rechner!D10),2))</f>
        <v>78.84</v>
      </c>
      <c r="F342" s="16">
        <f t="shared" si="25"/>
        <v>1043.77</v>
      </c>
      <c r="G342" s="16">
        <f>IF(N(A342)=0,"",MIN(IFERROR(Rechner!D12/Rechner!D10,0),MAX(N(C342)-N(F342),0)))</f>
        <v>0</v>
      </c>
      <c r="H342" s="16">
        <f t="shared" si="26"/>
        <v>1122.6099999999999</v>
      </c>
      <c r="I342" s="16">
        <f t="shared" si="27"/>
        <v>25985.77</v>
      </c>
    </row>
    <row r="343" spans="1:9" ht="19.5" customHeight="1" x14ac:dyDescent="0.3">
      <c r="A343" s="14">
        <f t="shared" si="28"/>
        <v>337</v>
      </c>
      <c r="B343" s="15">
        <f>IF(N(A343)=0,"",EDATE(B342,ROUND(12/Rechner!D10,0)))</f>
        <v>55519</v>
      </c>
      <c r="C343" s="16">
        <f t="shared" si="29"/>
        <v>25985.77</v>
      </c>
      <c r="D343" s="16">
        <f>IF(N(A343)=0,"",MIN(Rechner!D14,N(C343)+N(E343)))</f>
        <v>1122.6099999999999</v>
      </c>
      <c r="E343" s="16">
        <f>IF(N(A343)=0,"",ROUND(N(C343)*(Rechner!D8/Rechner!D10),2))</f>
        <v>75.790000000000006</v>
      </c>
      <c r="F343" s="16">
        <f t="shared" si="25"/>
        <v>1046.82</v>
      </c>
      <c r="G343" s="16">
        <f>IF(N(A343)=0,"",MIN(IFERROR(Rechner!D12/Rechner!D10,0),MAX(N(C343)-N(F343),0)))</f>
        <v>0</v>
      </c>
      <c r="H343" s="16">
        <f t="shared" si="26"/>
        <v>1122.6099999999999</v>
      </c>
      <c r="I343" s="16">
        <f t="shared" si="27"/>
        <v>24938.95</v>
      </c>
    </row>
    <row r="344" spans="1:9" ht="19.5" customHeight="1" x14ac:dyDescent="0.3">
      <c r="A344" s="14">
        <f t="shared" si="28"/>
        <v>338</v>
      </c>
      <c r="B344" s="15">
        <f>IF(N(A344)=0,"",EDATE(B343,ROUND(12/Rechner!D10,0)))</f>
        <v>55550</v>
      </c>
      <c r="C344" s="16">
        <f t="shared" si="29"/>
        <v>24938.95</v>
      </c>
      <c r="D344" s="16">
        <f>IF(N(A344)=0,"",MIN(Rechner!D14,N(C344)+N(E344)))</f>
        <v>1122.6099999999999</v>
      </c>
      <c r="E344" s="16">
        <f>IF(N(A344)=0,"",ROUND(N(C344)*(Rechner!D8/Rechner!D10),2))</f>
        <v>72.739999999999995</v>
      </c>
      <c r="F344" s="16">
        <f t="shared" si="25"/>
        <v>1049.8699999999999</v>
      </c>
      <c r="G344" s="16">
        <f>IF(N(A344)=0,"",MIN(IFERROR(Rechner!D12/Rechner!D10,0),MAX(N(C344)-N(F344),0)))</f>
        <v>0</v>
      </c>
      <c r="H344" s="16">
        <f t="shared" si="26"/>
        <v>1122.6099999999999</v>
      </c>
      <c r="I344" s="16">
        <f t="shared" si="27"/>
        <v>23889.08</v>
      </c>
    </row>
    <row r="345" spans="1:9" ht="19.5" customHeight="1" x14ac:dyDescent="0.3">
      <c r="A345" s="14">
        <f t="shared" si="28"/>
        <v>339</v>
      </c>
      <c r="B345" s="15">
        <f>IF(N(A345)=0,"",EDATE(B344,ROUND(12/Rechner!D10,0)))</f>
        <v>55579</v>
      </c>
      <c r="C345" s="16">
        <f t="shared" si="29"/>
        <v>23889.08</v>
      </c>
      <c r="D345" s="16">
        <f>IF(N(A345)=0,"",MIN(Rechner!D14,N(C345)+N(E345)))</f>
        <v>1122.6099999999999</v>
      </c>
      <c r="E345" s="16">
        <f>IF(N(A345)=0,"",ROUND(N(C345)*(Rechner!D8/Rechner!D10),2))</f>
        <v>69.680000000000007</v>
      </c>
      <c r="F345" s="16">
        <f t="shared" si="25"/>
        <v>1052.9299999999998</v>
      </c>
      <c r="G345" s="16">
        <f>IF(N(A345)=0,"",MIN(IFERROR(Rechner!D12/Rechner!D10,0),MAX(N(C345)-N(F345),0)))</f>
        <v>0</v>
      </c>
      <c r="H345" s="16">
        <f t="shared" si="26"/>
        <v>1122.6099999999999</v>
      </c>
      <c r="I345" s="16">
        <f t="shared" si="27"/>
        <v>22836.15</v>
      </c>
    </row>
    <row r="346" spans="1:9" ht="19.5" customHeight="1" x14ac:dyDescent="0.3">
      <c r="A346" s="14">
        <f t="shared" si="28"/>
        <v>340</v>
      </c>
      <c r="B346" s="15">
        <f>IF(N(A346)=0,"",EDATE(B345,ROUND(12/Rechner!D10,0)))</f>
        <v>55610</v>
      </c>
      <c r="C346" s="16">
        <f t="shared" si="29"/>
        <v>22836.15</v>
      </c>
      <c r="D346" s="16">
        <f>IF(N(A346)=0,"",MIN(Rechner!D14,N(C346)+N(E346)))</f>
        <v>1122.6099999999999</v>
      </c>
      <c r="E346" s="16">
        <f>IF(N(A346)=0,"",ROUND(N(C346)*(Rechner!D8/Rechner!D10),2))</f>
        <v>66.61</v>
      </c>
      <c r="F346" s="16">
        <f t="shared" si="25"/>
        <v>1056</v>
      </c>
      <c r="G346" s="16">
        <f>IF(N(A346)=0,"",MIN(IFERROR(Rechner!D12/Rechner!D10,0),MAX(N(C346)-N(F346),0)))</f>
        <v>0</v>
      </c>
      <c r="H346" s="16">
        <f t="shared" si="26"/>
        <v>1122.6099999999999</v>
      </c>
      <c r="I346" s="16">
        <f t="shared" si="27"/>
        <v>21780.15</v>
      </c>
    </row>
    <row r="347" spans="1:9" ht="19.5" customHeight="1" x14ac:dyDescent="0.3">
      <c r="A347" s="14">
        <f t="shared" si="28"/>
        <v>341</v>
      </c>
      <c r="B347" s="15">
        <f>IF(N(A347)=0,"",EDATE(B346,ROUND(12/Rechner!D10,0)))</f>
        <v>55640</v>
      </c>
      <c r="C347" s="16">
        <f t="shared" si="29"/>
        <v>21780.15</v>
      </c>
      <c r="D347" s="16">
        <f>IF(N(A347)=0,"",MIN(Rechner!D14,N(C347)+N(E347)))</f>
        <v>1122.6099999999999</v>
      </c>
      <c r="E347" s="16">
        <f>IF(N(A347)=0,"",ROUND(N(C347)*(Rechner!D8/Rechner!D10),2))</f>
        <v>63.53</v>
      </c>
      <c r="F347" s="16">
        <f t="shared" si="25"/>
        <v>1059.08</v>
      </c>
      <c r="G347" s="16">
        <f>IF(N(A347)=0,"",MIN(IFERROR(Rechner!D12/Rechner!D10,0),MAX(N(C347)-N(F347),0)))</f>
        <v>0</v>
      </c>
      <c r="H347" s="16">
        <f t="shared" si="26"/>
        <v>1122.6099999999999</v>
      </c>
      <c r="I347" s="16">
        <f t="shared" si="27"/>
        <v>20721.07</v>
      </c>
    </row>
    <row r="348" spans="1:9" ht="19.5" customHeight="1" x14ac:dyDescent="0.3">
      <c r="A348" s="14">
        <f t="shared" si="28"/>
        <v>342</v>
      </c>
      <c r="B348" s="15">
        <f>IF(N(A348)=0,"",EDATE(B347,ROUND(12/Rechner!D10,0)))</f>
        <v>55671</v>
      </c>
      <c r="C348" s="16">
        <f t="shared" si="29"/>
        <v>20721.07</v>
      </c>
      <c r="D348" s="16">
        <f>IF(N(A348)=0,"",MIN(Rechner!D14,N(C348)+N(E348)))</f>
        <v>1122.6099999999999</v>
      </c>
      <c r="E348" s="16">
        <f>IF(N(A348)=0,"",ROUND(N(C348)*(Rechner!D8/Rechner!D10),2))</f>
        <v>60.44</v>
      </c>
      <c r="F348" s="16">
        <f t="shared" si="25"/>
        <v>1062.1699999999998</v>
      </c>
      <c r="G348" s="16">
        <f>IF(N(A348)=0,"",MIN(IFERROR(Rechner!D12/Rechner!D10,0),MAX(N(C348)-N(F348),0)))</f>
        <v>0</v>
      </c>
      <c r="H348" s="16">
        <f t="shared" si="26"/>
        <v>1122.6099999999999</v>
      </c>
      <c r="I348" s="16">
        <f t="shared" si="27"/>
        <v>19658.900000000001</v>
      </c>
    </row>
    <row r="349" spans="1:9" ht="19.5" customHeight="1" x14ac:dyDescent="0.3">
      <c r="A349" s="14">
        <f t="shared" si="28"/>
        <v>343</v>
      </c>
      <c r="B349" s="15">
        <f>IF(N(A349)=0,"",EDATE(B348,ROUND(12/Rechner!D10,0)))</f>
        <v>55701</v>
      </c>
      <c r="C349" s="16">
        <f t="shared" si="29"/>
        <v>19658.900000000001</v>
      </c>
      <c r="D349" s="16">
        <f>IF(N(A349)=0,"",MIN(Rechner!D14,N(C349)+N(E349)))</f>
        <v>1122.6099999999999</v>
      </c>
      <c r="E349" s="16">
        <f>IF(N(A349)=0,"",ROUND(N(C349)*(Rechner!D8/Rechner!D10),2))</f>
        <v>57.34</v>
      </c>
      <c r="F349" s="16">
        <f t="shared" si="25"/>
        <v>1065.27</v>
      </c>
      <c r="G349" s="16">
        <f>IF(N(A349)=0,"",MIN(IFERROR(Rechner!D12/Rechner!D10,0),MAX(N(C349)-N(F349),0)))</f>
        <v>0</v>
      </c>
      <c r="H349" s="16">
        <f t="shared" si="26"/>
        <v>1122.6099999999999</v>
      </c>
      <c r="I349" s="16">
        <f t="shared" si="27"/>
        <v>18593.63</v>
      </c>
    </row>
    <row r="350" spans="1:9" ht="19.5" customHeight="1" x14ac:dyDescent="0.3">
      <c r="A350" s="14">
        <f t="shared" si="28"/>
        <v>344</v>
      </c>
      <c r="B350" s="15">
        <f>IF(N(A350)=0,"",EDATE(B349,ROUND(12/Rechner!D10,0)))</f>
        <v>55732</v>
      </c>
      <c r="C350" s="16">
        <f t="shared" si="29"/>
        <v>18593.63</v>
      </c>
      <c r="D350" s="16">
        <f>IF(N(A350)=0,"",MIN(Rechner!D14,N(C350)+N(E350)))</f>
        <v>1122.6099999999999</v>
      </c>
      <c r="E350" s="16">
        <f>IF(N(A350)=0,"",ROUND(N(C350)*(Rechner!D8/Rechner!D10),2))</f>
        <v>54.23</v>
      </c>
      <c r="F350" s="16">
        <f t="shared" si="25"/>
        <v>1068.3799999999999</v>
      </c>
      <c r="G350" s="16">
        <f>IF(N(A350)=0,"",MIN(IFERROR(Rechner!D12/Rechner!D10,0),MAX(N(C350)-N(F350),0)))</f>
        <v>0</v>
      </c>
      <c r="H350" s="16">
        <f t="shared" si="26"/>
        <v>1122.6099999999999</v>
      </c>
      <c r="I350" s="16">
        <f t="shared" si="27"/>
        <v>17525.25</v>
      </c>
    </row>
    <row r="351" spans="1:9" ht="19.5" customHeight="1" x14ac:dyDescent="0.3">
      <c r="A351" s="14">
        <f t="shared" si="28"/>
        <v>345</v>
      </c>
      <c r="B351" s="15">
        <f>IF(N(A351)=0,"",EDATE(B350,ROUND(12/Rechner!D10,0)))</f>
        <v>55763</v>
      </c>
      <c r="C351" s="16">
        <f t="shared" si="29"/>
        <v>17525.25</v>
      </c>
      <c r="D351" s="16">
        <f>IF(N(A351)=0,"",MIN(Rechner!D14,N(C351)+N(E351)))</f>
        <v>1122.6099999999999</v>
      </c>
      <c r="E351" s="16">
        <f>IF(N(A351)=0,"",ROUND(N(C351)*(Rechner!D8/Rechner!D10),2))</f>
        <v>51.12</v>
      </c>
      <c r="F351" s="16">
        <f t="shared" si="25"/>
        <v>1071.49</v>
      </c>
      <c r="G351" s="16">
        <f>IF(N(A351)=0,"",MIN(IFERROR(Rechner!D12/Rechner!D10,0),MAX(N(C351)-N(F351),0)))</f>
        <v>0</v>
      </c>
      <c r="H351" s="16">
        <f t="shared" si="26"/>
        <v>1122.6099999999999</v>
      </c>
      <c r="I351" s="16">
        <f t="shared" si="27"/>
        <v>16453.759999999998</v>
      </c>
    </row>
    <row r="352" spans="1:9" ht="19.5" customHeight="1" x14ac:dyDescent="0.3">
      <c r="A352" s="14">
        <f t="shared" si="28"/>
        <v>346</v>
      </c>
      <c r="B352" s="15">
        <f>IF(N(A352)=0,"",EDATE(B351,ROUND(12/Rechner!D10,0)))</f>
        <v>55793</v>
      </c>
      <c r="C352" s="16">
        <f t="shared" si="29"/>
        <v>16453.759999999998</v>
      </c>
      <c r="D352" s="16">
        <f>IF(N(A352)=0,"",MIN(Rechner!D14,N(C352)+N(E352)))</f>
        <v>1122.6099999999999</v>
      </c>
      <c r="E352" s="16">
        <f>IF(N(A352)=0,"",ROUND(N(C352)*(Rechner!D8/Rechner!D10),2))</f>
        <v>47.99</v>
      </c>
      <c r="F352" s="16">
        <f t="shared" si="25"/>
        <v>1074.6199999999999</v>
      </c>
      <c r="G352" s="16">
        <f>IF(N(A352)=0,"",MIN(IFERROR(Rechner!D12/Rechner!D10,0),MAX(N(C352)-N(F352),0)))</f>
        <v>0</v>
      </c>
      <c r="H352" s="16">
        <f t="shared" si="26"/>
        <v>1122.6099999999999</v>
      </c>
      <c r="I352" s="16">
        <f t="shared" si="27"/>
        <v>15379.14</v>
      </c>
    </row>
    <row r="353" spans="1:9" ht="19.5" customHeight="1" x14ac:dyDescent="0.3">
      <c r="A353" s="14">
        <f t="shared" si="28"/>
        <v>347</v>
      </c>
      <c r="B353" s="15">
        <f>IF(N(A353)=0,"",EDATE(B352,ROUND(12/Rechner!D10,0)))</f>
        <v>55824</v>
      </c>
      <c r="C353" s="16">
        <f t="shared" si="29"/>
        <v>15379.14</v>
      </c>
      <c r="D353" s="16">
        <f>IF(N(A353)=0,"",MIN(Rechner!D14,N(C353)+N(E353)))</f>
        <v>1122.6099999999999</v>
      </c>
      <c r="E353" s="16">
        <f>IF(N(A353)=0,"",ROUND(N(C353)*(Rechner!D8/Rechner!D10),2))</f>
        <v>44.86</v>
      </c>
      <c r="F353" s="16">
        <f t="shared" si="25"/>
        <v>1077.75</v>
      </c>
      <c r="G353" s="16">
        <f>IF(N(A353)=0,"",MIN(IFERROR(Rechner!D12/Rechner!D10,0),MAX(N(C353)-N(F353),0)))</f>
        <v>0</v>
      </c>
      <c r="H353" s="16">
        <f t="shared" si="26"/>
        <v>1122.6099999999999</v>
      </c>
      <c r="I353" s="16">
        <f t="shared" si="27"/>
        <v>14301.39</v>
      </c>
    </row>
    <row r="354" spans="1:9" ht="19.5" customHeight="1" x14ac:dyDescent="0.3">
      <c r="A354" s="14">
        <f t="shared" si="28"/>
        <v>348</v>
      </c>
      <c r="B354" s="15">
        <f>IF(N(A354)=0,"",EDATE(B353,ROUND(12/Rechner!D10,0)))</f>
        <v>55854</v>
      </c>
      <c r="C354" s="16">
        <f t="shared" si="29"/>
        <v>14301.39</v>
      </c>
      <c r="D354" s="16">
        <f>IF(N(A354)=0,"",MIN(Rechner!D14,N(C354)+N(E354)))</f>
        <v>1122.6099999999999</v>
      </c>
      <c r="E354" s="16">
        <f>IF(N(A354)=0,"",ROUND(N(C354)*(Rechner!D8/Rechner!D10),2))</f>
        <v>41.71</v>
      </c>
      <c r="F354" s="16">
        <f t="shared" si="25"/>
        <v>1080.8999999999999</v>
      </c>
      <c r="G354" s="16">
        <f>IF(N(A354)=0,"",MIN(IFERROR(Rechner!D12/Rechner!D10,0),MAX(N(C354)-N(F354),0)))</f>
        <v>0</v>
      </c>
      <c r="H354" s="16">
        <f t="shared" si="26"/>
        <v>1122.6099999999999</v>
      </c>
      <c r="I354" s="16">
        <f t="shared" si="27"/>
        <v>13220.49</v>
      </c>
    </row>
    <row r="355" spans="1:9" ht="19.5" customHeight="1" x14ac:dyDescent="0.3">
      <c r="A355" s="14">
        <f t="shared" si="28"/>
        <v>349</v>
      </c>
      <c r="B355" s="15">
        <f>IF(N(A355)=0,"",EDATE(B354,ROUND(12/Rechner!D10,0)))</f>
        <v>55885</v>
      </c>
      <c r="C355" s="16">
        <f t="shared" si="29"/>
        <v>13220.49</v>
      </c>
      <c r="D355" s="16">
        <f>IF(N(A355)=0,"",MIN(Rechner!D14,N(C355)+N(E355)))</f>
        <v>1122.6099999999999</v>
      </c>
      <c r="E355" s="16">
        <f>IF(N(A355)=0,"",ROUND(N(C355)*(Rechner!D8/Rechner!D10),2))</f>
        <v>38.56</v>
      </c>
      <c r="F355" s="16">
        <f t="shared" si="25"/>
        <v>1084.05</v>
      </c>
      <c r="G355" s="16">
        <f>IF(N(A355)=0,"",MIN(IFERROR(Rechner!D12/Rechner!D10,0),MAX(N(C355)-N(F355),0)))</f>
        <v>0</v>
      </c>
      <c r="H355" s="16">
        <f t="shared" si="26"/>
        <v>1122.6099999999999</v>
      </c>
      <c r="I355" s="16">
        <f t="shared" si="27"/>
        <v>12136.44</v>
      </c>
    </row>
    <row r="356" spans="1:9" ht="19.5" customHeight="1" x14ac:dyDescent="0.3">
      <c r="A356" s="14">
        <f t="shared" si="28"/>
        <v>350</v>
      </c>
      <c r="B356" s="15">
        <f>IF(N(A356)=0,"",EDATE(B355,ROUND(12/Rechner!D10,0)))</f>
        <v>55916</v>
      </c>
      <c r="C356" s="16">
        <f t="shared" si="29"/>
        <v>12136.44</v>
      </c>
      <c r="D356" s="16">
        <f>IF(N(A356)=0,"",MIN(Rechner!D14,N(C356)+N(E356)))</f>
        <v>1122.6099999999999</v>
      </c>
      <c r="E356" s="16">
        <f>IF(N(A356)=0,"",ROUND(N(C356)*(Rechner!D8/Rechner!D10),2))</f>
        <v>35.4</v>
      </c>
      <c r="F356" s="16">
        <f t="shared" si="25"/>
        <v>1087.2099999999998</v>
      </c>
      <c r="G356" s="16">
        <f>IF(N(A356)=0,"",MIN(IFERROR(Rechner!D12/Rechner!D10,0),MAX(N(C356)-N(F356),0)))</f>
        <v>0</v>
      </c>
      <c r="H356" s="16">
        <f t="shared" si="26"/>
        <v>1122.6099999999999</v>
      </c>
      <c r="I356" s="16">
        <f t="shared" si="27"/>
        <v>11049.230000000001</v>
      </c>
    </row>
    <row r="357" spans="1:9" ht="19.5" customHeight="1" x14ac:dyDescent="0.3">
      <c r="A357" s="14">
        <f t="shared" si="28"/>
        <v>351</v>
      </c>
      <c r="B357" s="15">
        <f>IF(N(A357)=0,"",EDATE(B356,ROUND(12/Rechner!D10,0)))</f>
        <v>55944</v>
      </c>
      <c r="C357" s="16">
        <f t="shared" si="29"/>
        <v>11049.230000000001</v>
      </c>
      <c r="D357" s="16">
        <f>IF(N(A357)=0,"",MIN(Rechner!D14,N(C357)+N(E357)))</f>
        <v>1122.6099999999999</v>
      </c>
      <c r="E357" s="16">
        <f>IF(N(A357)=0,"",ROUND(N(C357)*(Rechner!D8/Rechner!D10),2))</f>
        <v>32.229999999999997</v>
      </c>
      <c r="F357" s="16">
        <f t="shared" si="25"/>
        <v>1090.3799999999999</v>
      </c>
      <c r="G357" s="16">
        <f>IF(N(A357)=0,"",MIN(IFERROR(Rechner!D12/Rechner!D10,0),MAX(N(C357)-N(F357),0)))</f>
        <v>0</v>
      </c>
      <c r="H357" s="16">
        <f t="shared" si="26"/>
        <v>1122.6099999999999</v>
      </c>
      <c r="I357" s="16">
        <f t="shared" si="27"/>
        <v>9958.8500000000022</v>
      </c>
    </row>
    <row r="358" spans="1:9" ht="19.5" customHeight="1" x14ac:dyDescent="0.3">
      <c r="A358" s="14">
        <f t="shared" si="28"/>
        <v>352</v>
      </c>
      <c r="B358" s="15">
        <f>IF(N(A358)=0,"",EDATE(B357,ROUND(12/Rechner!D10,0)))</f>
        <v>55975</v>
      </c>
      <c r="C358" s="16">
        <f t="shared" si="29"/>
        <v>9958.8500000000022</v>
      </c>
      <c r="D358" s="16">
        <f>IF(N(A358)=0,"",MIN(Rechner!D14,N(C358)+N(E358)))</f>
        <v>1122.6099999999999</v>
      </c>
      <c r="E358" s="16">
        <f>IF(N(A358)=0,"",ROUND(N(C358)*(Rechner!D8/Rechner!D10),2))</f>
        <v>29.05</v>
      </c>
      <c r="F358" s="16">
        <f t="shared" si="25"/>
        <v>1093.56</v>
      </c>
      <c r="G358" s="16">
        <f>IF(N(A358)=0,"",MIN(IFERROR(Rechner!D12/Rechner!D10,0),MAX(N(C358)-N(F358),0)))</f>
        <v>0</v>
      </c>
      <c r="H358" s="16">
        <f t="shared" si="26"/>
        <v>1122.6099999999999</v>
      </c>
      <c r="I358" s="16">
        <f t="shared" si="27"/>
        <v>8865.2900000000027</v>
      </c>
    </row>
    <row r="359" spans="1:9" ht="19.5" customHeight="1" x14ac:dyDescent="0.3">
      <c r="A359" s="14">
        <f t="shared" si="28"/>
        <v>353</v>
      </c>
      <c r="B359" s="15">
        <f>IF(N(A359)=0,"",EDATE(B358,ROUND(12/Rechner!D10,0)))</f>
        <v>56005</v>
      </c>
      <c r="C359" s="16">
        <f t="shared" si="29"/>
        <v>8865.2900000000027</v>
      </c>
      <c r="D359" s="16">
        <f>IF(N(A359)=0,"",MIN(Rechner!D14,N(C359)+N(E359)))</f>
        <v>1122.6099999999999</v>
      </c>
      <c r="E359" s="16">
        <f>IF(N(A359)=0,"",ROUND(N(C359)*(Rechner!D8/Rechner!D10),2))</f>
        <v>25.86</v>
      </c>
      <c r="F359" s="16">
        <f t="shared" si="25"/>
        <v>1096.75</v>
      </c>
      <c r="G359" s="16">
        <f>IF(N(A359)=0,"",MIN(IFERROR(Rechner!D12/Rechner!D10,0),MAX(N(C359)-N(F359),0)))</f>
        <v>0</v>
      </c>
      <c r="H359" s="16">
        <f t="shared" si="26"/>
        <v>1122.6099999999999</v>
      </c>
      <c r="I359" s="16">
        <f t="shared" si="27"/>
        <v>7768.5400000000027</v>
      </c>
    </row>
    <row r="360" spans="1:9" ht="19.5" customHeight="1" x14ac:dyDescent="0.3">
      <c r="A360" s="14">
        <f t="shared" si="28"/>
        <v>354</v>
      </c>
      <c r="B360" s="15">
        <f>IF(N(A360)=0,"",EDATE(B359,ROUND(12/Rechner!D10,0)))</f>
        <v>56036</v>
      </c>
      <c r="C360" s="16">
        <f t="shared" si="29"/>
        <v>7768.5400000000027</v>
      </c>
      <c r="D360" s="16">
        <f>IF(N(A360)=0,"",MIN(Rechner!D14,N(C360)+N(E360)))</f>
        <v>1122.6099999999999</v>
      </c>
      <c r="E360" s="16">
        <f>IF(N(A360)=0,"",ROUND(N(C360)*(Rechner!D8/Rechner!D10),2))</f>
        <v>22.66</v>
      </c>
      <c r="F360" s="16">
        <f t="shared" si="25"/>
        <v>1099.9499999999998</v>
      </c>
      <c r="G360" s="16">
        <f>IF(N(A360)=0,"",MIN(IFERROR(Rechner!D12/Rechner!D10,0),MAX(N(C360)-N(F360),0)))</f>
        <v>0</v>
      </c>
      <c r="H360" s="16">
        <f t="shared" si="26"/>
        <v>1122.6099999999999</v>
      </c>
      <c r="I360" s="16">
        <f t="shared" si="27"/>
        <v>6668.5900000000029</v>
      </c>
    </row>
    <row r="361" spans="1:9" ht="19.5" customHeight="1" x14ac:dyDescent="0.3">
      <c r="A361" s="14">
        <f t="shared" si="28"/>
        <v>355</v>
      </c>
      <c r="B361" s="15">
        <f>IF(N(A361)=0,"",EDATE(B360,ROUND(12/Rechner!D10,0)))</f>
        <v>56066</v>
      </c>
      <c r="C361" s="16">
        <f t="shared" si="29"/>
        <v>6668.5900000000029</v>
      </c>
      <c r="D361" s="16">
        <f>IF(N(A361)=0,"",MIN(Rechner!D14,N(C361)+N(E361)))</f>
        <v>1122.6099999999999</v>
      </c>
      <c r="E361" s="16">
        <f>IF(N(A361)=0,"",ROUND(N(C361)*(Rechner!D8/Rechner!D10),2))</f>
        <v>19.45</v>
      </c>
      <c r="F361" s="16">
        <f t="shared" si="25"/>
        <v>1103.1599999999999</v>
      </c>
      <c r="G361" s="16">
        <f>IF(N(A361)=0,"",MIN(IFERROR(Rechner!D12/Rechner!D10,0),MAX(N(C361)-N(F361),0)))</f>
        <v>0</v>
      </c>
      <c r="H361" s="16">
        <f t="shared" si="26"/>
        <v>1122.6099999999999</v>
      </c>
      <c r="I361" s="16">
        <f t="shared" si="27"/>
        <v>5565.430000000003</v>
      </c>
    </row>
    <row r="362" spans="1:9" ht="19.5" customHeight="1" x14ac:dyDescent="0.3">
      <c r="A362" s="14">
        <f t="shared" si="28"/>
        <v>356</v>
      </c>
      <c r="B362" s="15">
        <f>IF(N(A362)=0,"",EDATE(B361,ROUND(12/Rechner!D10,0)))</f>
        <v>56097</v>
      </c>
      <c r="C362" s="16">
        <f t="shared" si="29"/>
        <v>5565.430000000003</v>
      </c>
      <c r="D362" s="16">
        <f>IF(N(A362)=0,"",MIN(Rechner!D14,N(C362)+N(E362)))</f>
        <v>1122.6099999999999</v>
      </c>
      <c r="E362" s="16">
        <f>IF(N(A362)=0,"",ROUND(N(C362)*(Rechner!D8/Rechner!D10),2))</f>
        <v>16.23</v>
      </c>
      <c r="F362" s="16">
        <f t="shared" si="25"/>
        <v>1106.3799999999999</v>
      </c>
      <c r="G362" s="16">
        <f>IF(N(A362)=0,"",MIN(IFERROR(Rechner!D12/Rechner!D10,0),MAX(N(C362)-N(F362),0)))</f>
        <v>0</v>
      </c>
      <c r="H362" s="16">
        <f t="shared" si="26"/>
        <v>1122.6099999999999</v>
      </c>
      <c r="I362" s="16">
        <f t="shared" si="27"/>
        <v>4459.0500000000029</v>
      </c>
    </row>
    <row r="363" spans="1:9" ht="19.5" customHeight="1" x14ac:dyDescent="0.3">
      <c r="A363" s="14">
        <f t="shared" si="28"/>
        <v>357</v>
      </c>
      <c r="B363" s="15">
        <f>IF(N(A363)=0,"",EDATE(B362,ROUND(12/Rechner!D10,0)))</f>
        <v>56128</v>
      </c>
      <c r="C363" s="16">
        <f t="shared" si="29"/>
        <v>4459.0500000000029</v>
      </c>
      <c r="D363" s="16">
        <f>IF(N(A363)=0,"",MIN(Rechner!D14,N(C363)+N(E363)))</f>
        <v>1122.6099999999999</v>
      </c>
      <c r="E363" s="16">
        <f>IF(N(A363)=0,"",ROUND(N(C363)*(Rechner!D8/Rechner!D10),2))</f>
        <v>13.01</v>
      </c>
      <c r="F363" s="16">
        <f t="shared" si="25"/>
        <v>1109.5999999999999</v>
      </c>
      <c r="G363" s="16">
        <f>IF(N(A363)=0,"",MIN(IFERROR(Rechner!D12/Rechner!D10,0),MAX(N(C363)-N(F363),0)))</f>
        <v>0</v>
      </c>
      <c r="H363" s="16">
        <f t="shared" si="26"/>
        <v>1122.6099999999999</v>
      </c>
      <c r="I363" s="16">
        <f t="shared" si="27"/>
        <v>3349.450000000003</v>
      </c>
    </row>
    <row r="364" spans="1:9" ht="19.5" customHeight="1" x14ac:dyDescent="0.3">
      <c r="A364" s="14">
        <f t="shared" si="28"/>
        <v>358</v>
      </c>
      <c r="B364" s="15">
        <f>IF(N(A364)=0,"",EDATE(B363,ROUND(12/Rechner!D10,0)))</f>
        <v>56158</v>
      </c>
      <c r="C364" s="16">
        <f t="shared" si="29"/>
        <v>3349.450000000003</v>
      </c>
      <c r="D364" s="16">
        <f>IF(N(A364)=0,"",MIN(Rechner!D14,N(C364)+N(E364)))</f>
        <v>1122.6099999999999</v>
      </c>
      <c r="E364" s="16">
        <f>IF(N(A364)=0,"",ROUND(N(C364)*(Rechner!D8/Rechner!D10),2))</f>
        <v>9.77</v>
      </c>
      <c r="F364" s="16">
        <f t="shared" si="25"/>
        <v>1112.8399999999999</v>
      </c>
      <c r="G364" s="16">
        <f>IF(N(A364)=0,"",MIN(IFERROR(Rechner!D12/Rechner!D10,0),MAX(N(C364)-N(F364),0)))</f>
        <v>0</v>
      </c>
      <c r="H364" s="16">
        <f t="shared" si="26"/>
        <v>1122.6099999999999</v>
      </c>
      <c r="I364" s="16">
        <f t="shared" si="27"/>
        <v>2236.6100000000033</v>
      </c>
    </row>
    <row r="365" spans="1:9" ht="19.5" customHeight="1" x14ac:dyDescent="0.3">
      <c r="A365" s="14">
        <f t="shared" si="28"/>
        <v>359</v>
      </c>
      <c r="B365" s="15">
        <f>IF(N(A365)=0,"",EDATE(B364,ROUND(12/Rechner!D10,0)))</f>
        <v>56189</v>
      </c>
      <c r="C365" s="16">
        <f t="shared" si="29"/>
        <v>2236.6100000000033</v>
      </c>
      <c r="D365" s="16">
        <f>IF(N(A365)=0,"",MIN(Rechner!D14,N(C365)+N(E365)))</f>
        <v>1122.6099999999999</v>
      </c>
      <c r="E365" s="16">
        <f>IF(N(A365)=0,"",ROUND(N(C365)*(Rechner!D8/Rechner!D10),2))</f>
        <v>6.52</v>
      </c>
      <c r="F365" s="16">
        <f t="shared" si="25"/>
        <v>1116.0899999999999</v>
      </c>
      <c r="G365" s="16">
        <f>IF(N(A365)=0,"",MIN(IFERROR(Rechner!D12/Rechner!D10,0),MAX(N(C365)-N(F365),0)))</f>
        <v>0</v>
      </c>
      <c r="H365" s="16">
        <f t="shared" si="26"/>
        <v>1122.6099999999999</v>
      </c>
      <c r="I365" s="16">
        <f t="shared" si="27"/>
        <v>1120.5200000000034</v>
      </c>
    </row>
    <row r="366" spans="1:9" ht="19.5" customHeight="1" x14ac:dyDescent="0.3">
      <c r="A366" s="14">
        <f t="shared" si="28"/>
        <v>360</v>
      </c>
      <c r="B366" s="15">
        <f>IF(N(A366)=0,"",EDATE(B365,ROUND(12/Rechner!D10,0)))</f>
        <v>56219</v>
      </c>
      <c r="C366" s="16">
        <f t="shared" si="29"/>
        <v>1120.5200000000034</v>
      </c>
      <c r="D366" s="16">
        <f>IF(N(A366)=0,"",MIN(Rechner!D14,N(C366)+N(E366)))</f>
        <v>1122.6099999999999</v>
      </c>
      <c r="E366" s="16">
        <f>IF(N(A366)=0,"",ROUND(N(C366)*(Rechner!D8/Rechner!D10),2))</f>
        <v>3.27</v>
      </c>
      <c r="F366" s="16">
        <f t="shared" si="25"/>
        <v>1119.3399999999999</v>
      </c>
      <c r="G366" s="16">
        <f>IF(N(A366)=0,"",MIN(IFERROR(Rechner!D12/Rechner!D10,0),MAX(N(C366)-N(F366),0)))</f>
        <v>0</v>
      </c>
      <c r="H366" s="16">
        <f t="shared" si="26"/>
        <v>1122.6099999999999</v>
      </c>
      <c r="I366" s="16">
        <f t="shared" si="27"/>
        <v>1.1800000000034743</v>
      </c>
    </row>
    <row r="367" spans="1:9" ht="19.5" customHeight="1" x14ac:dyDescent="0.3">
      <c r="A367" s="14">
        <f t="shared" si="28"/>
        <v>361</v>
      </c>
      <c r="B367" s="15">
        <f>IF(N(A367)=0,"",EDATE(B366,ROUND(12/Rechner!D10,0)))</f>
        <v>56250</v>
      </c>
      <c r="C367" s="16">
        <f t="shared" si="29"/>
        <v>1.1800000000034743</v>
      </c>
      <c r="D367" s="16">
        <f>IF(N(A367)=0,"",MIN(Rechner!D14,N(C367)+N(E367)))</f>
        <v>1.1800000000034743</v>
      </c>
      <c r="E367" s="16">
        <f>IF(N(A367)=0,"",ROUND(N(C367)*(Rechner!D8/Rechner!D10),2))</f>
        <v>0</v>
      </c>
      <c r="F367" s="16">
        <f t="shared" si="25"/>
        <v>1.1800000000034743</v>
      </c>
      <c r="G367" s="16">
        <f>IF(N(A367)=0,"",MIN(IFERROR(Rechner!D12/Rechner!D10,0),MAX(N(C367)-N(F367),0)))</f>
        <v>0</v>
      </c>
      <c r="H367" s="16">
        <f t="shared" si="26"/>
        <v>1.1800000000034743</v>
      </c>
      <c r="I367" s="16">
        <f t="shared" si="27"/>
        <v>0</v>
      </c>
    </row>
    <row r="368" spans="1:9" ht="19.5" customHeight="1" x14ac:dyDescent="0.3">
      <c r="A368" s="14" t="str">
        <f t="shared" si="28"/>
        <v/>
      </c>
      <c r="B368" s="15" t="str">
        <f>IF(N(A368)=0,"",EDATE(B367,ROUND(12/Rechner!D10,0)))</f>
        <v/>
      </c>
      <c r="C368" s="16" t="str">
        <f t="shared" si="29"/>
        <v/>
      </c>
      <c r="D368" s="16" t="str">
        <f>IF(N(A368)=0,"",MIN(Rechner!D14,N(C368)+N(E368)))</f>
        <v/>
      </c>
      <c r="E368" s="16" t="str">
        <f>IF(N(A368)=0,"",ROUND(N(C368)*(Rechner!D8/Rechner!D10),2))</f>
        <v/>
      </c>
      <c r="F368" s="16" t="str">
        <f t="shared" si="25"/>
        <v/>
      </c>
      <c r="G368" s="16" t="str">
        <f>IF(N(A368)=0,"",MIN(IFERROR(Rechner!D12/Rechner!D10,0),MAX(N(C368)-N(F368),0)))</f>
        <v/>
      </c>
      <c r="H368" s="16" t="str">
        <f t="shared" si="26"/>
        <v/>
      </c>
      <c r="I368" s="16" t="str">
        <f t="shared" si="27"/>
        <v/>
      </c>
    </row>
    <row r="369" spans="1:9" ht="19.5" customHeight="1" x14ac:dyDescent="0.3">
      <c r="A369" s="14" t="str">
        <f t="shared" si="28"/>
        <v/>
      </c>
      <c r="B369" s="15" t="str">
        <f>IF(N(A369)=0,"",EDATE(B368,ROUND(12/Rechner!D10,0)))</f>
        <v/>
      </c>
      <c r="C369" s="16" t="str">
        <f t="shared" si="29"/>
        <v/>
      </c>
      <c r="D369" s="16" t="str">
        <f>IF(N(A369)=0,"",MIN(Rechner!D14,N(C369)+N(E369)))</f>
        <v/>
      </c>
      <c r="E369" s="16" t="str">
        <f>IF(N(A369)=0,"",ROUND(N(C369)*(Rechner!D8/Rechner!D10),2))</f>
        <v/>
      </c>
      <c r="F369" s="16" t="str">
        <f t="shared" si="25"/>
        <v/>
      </c>
      <c r="G369" s="16" t="str">
        <f>IF(N(A369)=0,"",MIN(IFERROR(Rechner!D12/Rechner!D10,0),MAX(N(C369)-N(F369),0)))</f>
        <v/>
      </c>
      <c r="H369" s="16" t="str">
        <f t="shared" si="26"/>
        <v/>
      </c>
      <c r="I369" s="16" t="str">
        <f t="shared" si="27"/>
        <v/>
      </c>
    </row>
    <row r="370" spans="1:9" ht="19.5" customHeight="1" x14ac:dyDescent="0.3">
      <c r="A370" s="14" t="str">
        <f t="shared" si="28"/>
        <v/>
      </c>
      <c r="B370" s="15" t="str">
        <f>IF(N(A370)=0,"",EDATE(B369,ROUND(12/Rechner!D10,0)))</f>
        <v/>
      </c>
      <c r="C370" s="16" t="str">
        <f t="shared" si="29"/>
        <v/>
      </c>
      <c r="D370" s="16" t="str">
        <f>IF(N(A370)=0,"",MIN(Rechner!D14,N(C370)+N(E370)))</f>
        <v/>
      </c>
      <c r="E370" s="16" t="str">
        <f>IF(N(A370)=0,"",ROUND(N(C370)*(Rechner!D8/Rechner!D10),2))</f>
        <v/>
      </c>
      <c r="F370" s="16" t="str">
        <f t="shared" si="25"/>
        <v/>
      </c>
      <c r="G370" s="16" t="str">
        <f>IF(N(A370)=0,"",MIN(IFERROR(Rechner!D12/Rechner!D10,0),MAX(N(C370)-N(F370),0)))</f>
        <v/>
      </c>
      <c r="H370" s="16" t="str">
        <f t="shared" si="26"/>
        <v/>
      </c>
      <c r="I370" s="16" t="str">
        <f t="shared" si="27"/>
        <v/>
      </c>
    </row>
    <row r="371" spans="1:9" ht="19.5" customHeight="1" x14ac:dyDescent="0.3">
      <c r="A371" s="14" t="str">
        <f t="shared" si="28"/>
        <v/>
      </c>
      <c r="B371" s="15" t="str">
        <f>IF(N(A371)=0,"",EDATE(B370,ROUND(12/Rechner!D10,0)))</f>
        <v/>
      </c>
      <c r="C371" s="16" t="str">
        <f t="shared" si="29"/>
        <v/>
      </c>
      <c r="D371" s="16" t="str">
        <f>IF(N(A371)=0,"",MIN(Rechner!D14,N(C371)+N(E371)))</f>
        <v/>
      </c>
      <c r="E371" s="16" t="str">
        <f>IF(N(A371)=0,"",ROUND(N(C371)*(Rechner!D8/Rechner!D10),2))</f>
        <v/>
      </c>
      <c r="F371" s="16" t="str">
        <f t="shared" si="25"/>
        <v/>
      </c>
      <c r="G371" s="16" t="str">
        <f>IF(N(A371)=0,"",MIN(IFERROR(Rechner!D12/Rechner!D10,0),MAX(N(C371)-N(F371),0)))</f>
        <v/>
      </c>
      <c r="H371" s="16" t="str">
        <f t="shared" si="26"/>
        <v/>
      </c>
      <c r="I371" s="16" t="str">
        <f t="shared" si="27"/>
        <v/>
      </c>
    </row>
    <row r="372" spans="1:9" ht="19.5" customHeight="1" x14ac:dyDescent="0.3">
      <c r="A372" s="14" t="str">
        <f t="shared" si="28"/>
        <v/>
      </c>
      <c r="B372" s="15" t="str">
        <f>IF(N(A372)=0,"",EDATE(B371,ROUND(12/Rechner!D10,0)))</f>
        <v/>
      </c>
      <c r="C372" s="16" t="str">
        <f t="shared" si="29"/>
        <v/>
      </c>
      <c r="D372" s="16" t="str">
        <f>IF(N(A372)=0,"",MIN(Rechner!D14,N(C372)+N(E372)))</f>
        <v/>
      </c>
      <c r="E372" s="16" t="str">
        <f>IF(N(A372)=0,"",ROUND(N(C372)*(Rechner!D8/Rechner!D10),2))</f>
        <v/>
      </c>
      <c r="F372" s="16" t="str">
        <f t="shared" si="25"/>
        <v/>
      </c>
      <c r="G372" s="16" t="str">
        <f>IF(N(A372)=0,"",MIN(IFERROR(Rechner!D12/Rechner!D10,0),MAX(N(C372)-N(F372),0)))</f>
        <v/>
      </c>
      <c r="H372" s="16" t="str">
        <f t="shared" si="26"/>
        <v/>
      </c>
      <c r="I372" s="16" t="str">
        <f t="shared" si="27"/>
        <v/>
      </c>
    </row>
    <row r="373" spans="1:9" ht="19.5" customHeight="1" x14ac:dyDescent="0.3">
      <c r="A373" s="14" t="str">
        <f t="shared" si="28"/>
        <v/>
      </c>
      <c r="B373" s="15" t="str">
        <f>IF(N(A373)=0,"",EDATE(B372,ROUND(12/Rechner!D10,0)))</f>
        <v/>
      </c>
      <c r="C373" s="16" t="str">
        <f t="shared" si="29"/>
        <v/>
      </c>
      <c r="D373" s="16" t="str">
        <f>IF(N(A373)=0,"",MIN(Rechner!D14,N(C373)+N(E373)))</f>
        <v/>
      </c>
      <c r="E373" s="16" t="str">
        <f>IF(N(A373)=0,"",ROUND(N(C373)*(Rechner!D8/Rechner!D10),2))</f>
        <v/>
      </c>
      <c r="F373" s="16" t="str">
        <f t="shared" si="25"/>
        <v/>
      </c>
      <c r="G373" s="16" t="str">
        <f>IF(N(A373)=0,"",MIN(IFERROR(Rechner!D12/Rechner!D10,0),MAX(N(C373)-N(F373),0)))</f>
        <v/>
      </c>
      <c r="H373" s="16" t="str">
        <f t="shared" si="26"/>
        <v/>
      </c>
      <c r="I373" s="16" t="str">
        <f t="shared" si="27"/>
        <v/>
      </c>
    </row>
    <row r="374" spans="1:9" ht="19.5" customHeight="1" x14ac:dyDescent="0.3">
      <c r="A374" s="14" t="str">
        <f t="shared" si="28"/>
        <v/>
      </c>
      <c r="B374" s="15" t="str">
        <f>IF(N(A374)=0,"",EDATE(B373,ROUND(12/Rechner!D10,0)))</f>
        <v/>
      </c>
      <c r="C374" s="16" t="str">
        <f t="shared" si="29"/>
        <v/>
      </c>
      <c r="D374" s="16" t="str">
        <f>IF(N(A374)=0,"",MIN(Rechner!D14,N(C374)+N(E374)))</f>
        <v/>
      </c>
      <c r="E374" s="16" t="str">
        <f>IF(N(A374)=0,"",ROUND(N(C374)*(Rechner!D8/Rechner!D10),2))</f>
        <v/>
      </c>
      <c r="F374" s="16" t="str">
        <f t="shared" si="25"/>
        <v/>
      </c>
      <c r="G374" s="16" t="str">
        <f>IF(N(A374)=0,"",MIN(IFERROR(Rechner!D12/Rechner!D10,0),MAX(N(C374)-N(F374),0)))</f>
        <v/>
      </c>
      <c r="H374" s="16" t="str">
        <f t="shared" si="26"/>
        <v/>
      </c>
      <c r="I374" s="16" t="str">
        <f t="shared" si="27"/>
        <v/>
      </c>
    </row>
    <row r="375" spans="1:9" ht="19.5" customHeight="1" x14ac:dyDescent="0.3">
      <c r="A375" s="14" t="str">
        <f t="shared" si="28"/>
        <v/>
      </c>
      <c r="B375" s="15" t="str">
        <f>IF(N(A375)=0,"",EDATE(B374,ROUND(12/Rechner!D10,0)))</f>
        <v/>
      </c>
      <c r="C375" s="16" t="str">
        <f t="shared" si="29"/>
        <v/>
      </c>
      <c r="D375" s="16" t="str">
        <f>IF(N(A375)=0,"",MIN(Rechner!D14,N(C375)+N(E375)))</f>
        <v/>
      </c>
      <c r="E375" s="16" t="str">
        <f>IF(N(A375)=0,"",ROUND(N(C375)*(Rechner!D8/Rechner!D10),2))</f>
        <v/>
      </c>
      <c r="F375" s="16" t="str">
        <f t="shared" si="25"/>
        <v/>
      </c>
      <c r="G375" s="16" t="str">
        <f>IF(N(A375)=0,"",MIN(IFERROR(Rechner!D12/Rechner!D10,0),MAX(N(C375)-N(F375),0)))</f>
        <v/>
      </c>
      <c r="H375" s="16" t="str">
        <f t="shared" si="26"/>
        <v/>
      </c>
      <c r="I375" s="16" t="str">
        <f t="shared" si="27"/>
        <v/>
      </c>
    </row>
    <row r="376" spans="1:9" ht="19.5" customHeight="1" x14ac:dyDescent="0.3">
      <c r="A376" s="14" t="str">
        <f t="shared" si="28"/>
        <v/>
      </c>
      <c r="B376" s="15" t="str">
        <f>IF(N(A376)=0,"",EDATE(B375,ROUND(12/Rechner!D10,0)))</f>
        <v/>
      </c>
      <c r="C376" s="16" t="str">
        <f t="shared" si="29"/>
        <v/>
      </c>
      <c r="D376" s="16" t="str">
        <f>IF(N(A376)=0,"",MIN(Rechner!D14,N(C376)+N(E376)))</f>
        <v/>
      </c>
      <c r="E376" s="16" t="str">
        <f>IF(N(A376)=0,"",ROUND(N(C376)*(Rechner!D8/Rechner!D10),2))</f>
        <v/>
      </c>
      <c r="F376" s="16" t="str">
        <f t="shared" si="25"/>
        <v/>
      </c>
      <c r="G376" s="16" t="str">
        <f>IF(N(A376)=0,"",MIN(IFERROR(Rechner!D12/Rechner!D10,0),MAX(N(C376)-N(F376),0)))</f>
        <v/>
      </c>
      <c r="H376" s="16" t="str">
        <f t="shared" si="26"/>
        <v/>
      </c>
      <c r="I376" s="16" t="str">
        <f t="shared" si="27"/>
        <v/>
      </c>
    </row>
    <row r="377" spans="1:9" ht="19.5" customHeight="1" x14ac:dyDescent="0.3">
      <c r="A377" s="14" t="str">
        <f t="shared" si="28"/>
        <v/>
      </c>
      <c r="B377" s="15" t="str">
        <f>IF(N(A377)=0,"",EDATE(B376,ROUND(12/Rechner!D10,0)))</f>
        <v/>
      </c>
      <c r="C377" s="16" t="str">
        <f t="shared" si="29"/>
        <v/>
      </c>
      <c r="D377" s="16" t="str">
        <f>IF(N(A377)=0,"",MIN(Rechner!D14,N(C377)+N(E377)))</f>
        <v/>
      </c>
      <c r="E377" s="16" t="str">
        <f>IF(N(A377)=0,"",ROUND(N(C377)*(Rechner!D8/Rechner!D10),2))</f>
        <v/>
      </c>
      <c r="F377" s="16" t="str">
        <f t="shared" si="25"/>
        <v/>
      </c>
      <c r="G377" s="16" t="str">
        <f>IF(N(A377)=0,"",MIN(IFERROR(Rechner!D12/Rechner!D10,0),MAX(N(C377)-N(F377),0)))</f>
        <v/>
      </c>
      <c r="H377" s="16" t="str">
        <f t="shared" si="26"/>
        <v/>
      </c>
      <c r="I377" s="16" t="str">
        <f t="shared" si="27"/>
        <v/>
      </c>
    </row>
    <row r="378" spans="1:9" ht="19.5" customHeight="1" x14ac:dyDescent="0.3">
      <c r="A378" s="14" t="str">
        <f t="shared" si="28"/>
        <v/>
      </c>
      <c r="B378" s="15" t="str">
        <f>IF(N(A378)=0,"",EDATE(B377,ROUND(12/Rechner!D10,0)))</f>
        <v/>
      </c>
      <c r="C378" s="16" t="str">
        <f t="shared" si="29"/>
        <v/>
      </c>
      <c r="D378" s="16" t="str">
        <f>IF(N(A378)=0,"",MIN(Rechner!D14,N(C378)+N(E378)))</f>
        <v/>
      </c>
      <c r="E378" s="16" t="str">
        <f>IF(N(A378)=0,"",ROUND(N(C378)*(Rechner!D8/Rechner!D10),2))</f>
        <v/>
      </c>
      <c r="F378" s="16" t="str">
        <f t="shared" si="25"/>
        <v/>
      </c>
      <c r="G378" s="16" t="str">
        <f>IF(N(A378)=0,"",MIN(IFERROR(Rechner!D12/Rechner!D10,0),MAX(N(C378)-N(F378),0)))</f>
        <v/>
      </c>
      <c r="H378" s="16" t="str">
        <f t="shared" si="26"/>
        <v/>
      </c>
      <c r="I378" s="16" t="str">
        <f t="shared" si="27"/>
        <v/>
      </c>
    </row>
    <row r="379" spans="1:9" ht="19.5" customHeight="1" x14ac:dyDescent="0.3">
      <c r="A379" s="14" t="str">
        <f t="shared" si="28"/>
        <v/>
      </c>
      <c r="B379" s="15" t="str">
        <f>IF(N(A379)=0,"",EDATE(B378,ROUND(12/Rechner!D10,0)))</f>
        <v/>
      </c>
      <c r="C379" s="16" t="str">
        <f t="shared" si="29"/>
        <v/>
      </c>
      <c r="D379" s="16" t="str">
        <f>IF(N(A379)=0,"",MIN(Rechner!D14,N(C379)+N(E379)))</f>
        <v/>
      </c>
      <c r="E379" s="16" t="str">
        <f>IF(N(A379)=0,"",ROUND(N(C379)*(Rechner!D8/Rechner!D10),2))</f>
        <v/>
      </c>
      <c r="F379" s="16" t="str">
        <f t="shared" si="25"/>
        <v/>
      </c>
      <c r="G379" s="16" t="str">
        <f>IF(N(A379)=0,"",MIN(IFERROR(Rechner!D12/Rechner!D10,0),MAX(N(C379)-N(F379),0)))</f>
        <v/>
      </c>
      <c r="H379" s="16" t="str">
        <f t="shared" si="26"/>
        <v/>
      </c>
      <c r="I379" s="16" t="str">
        <f t="shared" si="27"/>
        <v/>
      </c>
    </row>
    <row r="380" spans="1:9" ht="19.5" customHeight="1" x14ac:dyDescent="0.3">
      <c r="A380" s="14" t="str">
        <f t="shared" si="28"/>
        <v/>
      </c>
      <c r="B380" s="15" t="str">
        <f>IF(N(A380)=0,"",EDATE(B379,ROUND(12/Rechner!D10,0)))</f>
        <v/>
      </c>
      <c r="C380" s="16" t="str">
        <f t="shared" si="29"/>
        <v/>
      </c>
      <c r="D380" s="16" t="str">
        <f>IF(N(A380)=0,"",MIN(Rechner!D14,N(C380)+N(E380)))</f>
        <v/>
      </c>
      <c r="E380" s="16" t="str">
        <f>IF(N(A380)=0,"",ROUND(N(C380)*(Rechner!D8/Rechner!D10),2))</f>
        <v/>
      </c>
      <c r="F380" s="16" t="str">
        <f t="shared" si="25"/>
        <v/>
      </c>
      <c r="G380" s="16" t="str">
        <f>IF(N(A380)=0,"",MIN(IFERROR(Rechner!D12/Rechner!D10,0),MAX(N(C380)-N(F380),0)))</f>
        <v/>
      </c>
      <c r="H380" s="16" t="str">
        <f t="shared" si="26"/>
        <v/>
      </c>
      <c r="I380" s="16" t="str">
        <f t="shared" si="27"/>
        <v/>
      </c>
    </row>
    <row r="381" spans="1:9" ht="19.5" customHeight="1" x14ac:dyDescent="0.3">
      <c r="A381" s="14" t="str">
        <f t="shared" si="28"/>
        <v/>
      </c>
      <c r="B381" s="15" t="str">
        <f>IF(N(A381)=0,"",EDATE(B380,ROUND(12/Rechner!D10,0)))</f>
        <v/>
      </c>
      <c r="C381" s="16" t="str">
        <f t="shared" si="29"/>
        <v/>
      </c>
      <c r="D381" s="16" t="str">
        <f>IF(N(A381)=0,"",MIN(Rechner!D14,N(C381)+N(E381)))</f>
        <v/>
      </c>
      <c r="E381" s="16" t="str">
        <f>IF(N(A381)=0,"",ROUND(N(C381)*(Rechner!D8/Rechner!D10),2))</f>
        <v/>
      </c>
      <c r="F381" s="16" t="str">
        <f t="shared" si="25"/>
        <v/>
      </c>
      <c r="G381" s="16" t="str">
        <f>IF(N(A381)=0,"",MIN(IFERROR(Rechner!D12/Rechner!D10,0),MAX(N(C381)-N(F381),0)))</f>
        <v/>
      </c>
      <c r="H381" s="16" t="str">
        <f t="shared" si="26"/>
        <v/>
      </c>
      <c r="I381" s="16" t="str">
        <f t="shared" si="27"/>
        <v/>
      </c>
    </row>
    <row r="382" spans="1:9" ht="19.5" customHeight="1" x14ac:dyDescent="0.3">
      <c r="A382" s="14" t="str">
        <f t="shared" si="28"/>
        <v/>
      </c>
      <c r="B382" s="15" t="str">
        <f>IF(N(A382)=0,"",EDATE(B381,ROUND(12/Rechner!D10,0)))</f>
        <v/>
      </c>
      <c r="C382" s="16" t="str">
        <f t="shared" si="29"/>
        <v/>
      </c>
      <c r="D382" s="16" t="str">
        <f>IF(N(A382)=0,"",MIN(Rechner!D14,N(C382)+N(E382)))</f>
        <v/>
      </c>
      <c r="E382" s="16" t="str">
        <f>IF(N(A382)=0,"",ROUND(N(C382)*(Rechner!D8/Rechner!D10),2))</f>
        <v/>
      </c>
      <c r="F382" s="16" t="str">
        <f t="shared" si="25"/>
        <v/>
      </c>
      <c r="G382" s="16" t="str">
        <f>IF(N(A382)=0,"",MIN(IFERROR(Rechner!D12/Rechner!D10,0),MAX(N(C382)-N(F382),0)))</f>
        <v/>
      </c>
      <c r="H382" s="16" t="str">
        <f t="shared" si="26"/>
        <v/>
      </c>
      <c r="I382" s="16" t="str">
        <f t="shared" si="27"/>
        <v/>
      </c>
    </row>
    <row r="383" spans="1:9" ht="19.5" customHeight="1" x14ac:dyDescent="0.3">
      <c r="A383" s="14" t="str">
        <f t="shared" si="28"/>
        <v/>
      </c>
      <c r="B383" s="15" t="str">
        <f>IF(N(A383)=0,"",EDATE(B382,ROUND(12/Rechner!D10,0)))</f>
        <v/>
      </c>
      <c r="C383" s="16" t="str">
        <f t="shared" si="29"/>
        <v/>
      </c>
      <c r="D383" s="16" t="str">
        <f>IF(N(A383)=0,"",MIN(Rechner!D14,N(C383)+N(E383)))</f>
        <v/>
      </c>
      <c r="E383" s="16" t="str">
        <f>IF(N(A383)=0,"",ROUND(N(C383)*(Rechner!D8/Rechner!D10),2))</f>
        <v/>
      </c>
      <c r="F383" s="16" t="str">
        <f t="shared" si="25"/>
        <v/>
      </c>
      <c r="G383" s="16" t="str">
        <f>IF(N(A383)=0,"",MIN(IFERROR(Rechner!D12/Rechner!D10,0),MAX(N(C383)-N(F383),0)))</f>
        <v/>
      </c>
      <c r="H383" s="16" t="str">
        <f t="shared" si="26"/>
        <v/>
      </c>
      <c r="I383" s="16" t="str">
        <f t="shared" si="27"/>
        <v/>
      </c>
    </row>
    <row r="384" spans="1:9" ht="19.5" customHeight="1" x14ac:dyDescent="0.3">
      <c r="A384" s="14" t="str">
        <f t="shared" si="28"/>
        <v/>
      </c>
      <c r="B384" s="15" t="str">
        <f>IF(N(A384)=0,"",EDATE(B383,ROUND(12/Rechner!D10,0)))</f>
        <v/>
      </c>
      <c r="C384" s="16" t="str">
        <f t="shared" si="29"/>
        <v/>
      </c>
      <c r="D384" s="16" t="str">
        <f>IF(N(A384)=0,"",MIN(Rechner!D14,N(C384)+N(E384)))</f>
        <v/>
      </c>
      <c r="E384" s="16" t="str">
        <f>IF(N(A384)=0,"",ROUND(N(C384)*(Rechner!D8/Rechner!D10),2))</f>
        <v/>
      </c>
      <c r="F384" s="16" t="str">
        <f t="shared" si="25"/>
        <v/>
      </c>
      <c r="G384" s="16" t="str">
        <f>IF(N(A384)=0,"",MIN(IFERROR(Rechner!D12/Rechner!D10,0),MAX(N(C384)-N(F384),0)))</f>
        <v/>
      </c>
      <c r="H384" s="16" t="str">
        <f t="shared" si="26"/>
        <v/>
      </c>
      <c r="I384" s="16" t="str">
        <f t="shared" si="27"/>
        <v/>
      </c>
    </row>
    <row r="385" spans="1:9" ht="19.5" customHeight="1" x14ac:dyDescent="0.3">
      <c r="A385" s="14" t="str">
        <f t="shared" si="28"/>
        <v/>
      </c>
      <c r="B385" s="15" t="str">
        <f>IF(N(A385)=0,"",EDATE(B384,ROUND(12/Rechner!D10,0)))</f>
        <v/>
      </c>
      <c r="C385" s="16" t="str">
        <f t="shared" si="29"/>
        <v/>
      </c>
      <c r="D385" s="16" t="str">
        <f>IF(N(A385)=0,"",MIN(Rechner!D14,N(C385)+N(E385)))</f>
        <v/>
      </c>
      <c r="E385" s="16" t="str">
        <f>IF(N(A385)=0,"",ROUND(N(C385)*(Rechner!D8/Rechner!D10),2))</f>
        <v/>
      </c>
      <c r="F385" s="16" t="str">
        <f t="shared" si="25"/>
        <v/>
      </c>
      <c r="G385" s="16" t="str">
        <f>IF(N(A385)=0,"",MIN(IFERROR(Rechner!D12/Rechner!D10,0),MAX(N(C385)-N(F385),0)))</f>
        <v/>
      </c>
      <c r="H385" s="16" t="str">
        <f t="shared" si="26"/>
        <v/>
      </c>
      <c r="I385" s="16" t="str">
        <f t="shared" si="27"/>
        <v/>
      </c>
    </row>
    <row r="386" spans="1:9" ht="19.5" customHeight="1" x14ac:dyDescent="0.3">
      <c r="A386" s="14" t="str">
        <f t="shared" si="28"/>
        <v/>
      </c>
      <c r="B386" s="15" t="str">
        <f>IF(N(A386)=0,"",EDATE(B385,ROUND(12/Rechner!D10,0)))</f>
        <v/>
      </c>
      <c r="C386" s="16" t="str">
        <f t="shared" si="29"/>
        <v/>
      </c>
      <c r="D386" s="16" t="str">
        <f>IF(N(A386)=0,"",MIN(Rechner!D14,N(C386)+N(E386)))</f>
        <v/>
      </c>
      <c r="E386" s="16" t="str">
        <f>IF(N(A386)=0,"",ROUND(N(C386)*(Rechner!D8/Rechner!D10),2))</f>
        <v/>
      </c>
      <c r="F386" s="16" t="str">
        <f t="shared" si="25"/>
        <v/>
      </c>
      <c r="G386" s="16" t="str">
        <f>IF(N(A386)=0,"",MIN(IFERROR(Rechner!D12/Rechner!D10,0),MAX(N(C386)-N(F386),0)))</f>
        <v/>
      </c>
      <c r="H386" s="16" t="str">
        <f t="shared" si="26"/>
        <v/>
      </c>
      <c r="I386" s="16" t="str">
        <f t="shared" si="27"/>
        <v/>
      </c>
    </row>
    <row r="387" spans="1:9" ht="19.5" customHeight="1" x14ac:dyDescent="0.3">
      <c r="A387" s="14" t="str">
        <f t="shared" si="28"/>
        <v/>
      </c>
      <c r="B387" s="15" t="str">
        <f>IF(N(A387)=0,"",EDATE(B386,ROUND(12/Rechner!D10,0)))</f>
        <v/>
      </c>
      <c r="C387" s="16" t="str">
        <f t="shared" si="29"/>
        <v/>
      </c>
      <c r="D387" s="16" t="str">
        <f>IF(N(A387)=0,"",MIN(Rechner!D14,N(C387)+N(E387)))</f>
        <v/>
      </c>
      <c r="E387" s="16" t="str">
        <f>IF(N(A387)=0,"",ROUND(N(C387)*(Rechner!D8/Rechner!D10),2))</f>
        <v/>
      </c>
      <c r="F387" s="16" t="str">
        <f t="shared" si="25"/>
        <v/>
      </c>
      <c r="G387" s="16" t="str">
        <f>IF(N(A387)=0,"",MIN(IFERROR(Rechner!D12/Rechner!D10,0),MAX(N(C387)-N(F387),0)))</f>
        <v/>
      </c>
      <c r="H387" s="16" t="str">
        <f t="shared" si="26"/>
        <v/>
      </c>
      <c r="I387" s="16" t="str">
        <f t="shared" si="27"/>
        <v/>
      </c>
    </row>
    <row r="388" spans="1:9" ht="19.5" customHeight="1" x14ac:dyDescent="0.3">
      <c r="A388" s="14" t="str">
        <f t="shared" si="28"/>
        <v/>
      </c>
      <c r="B388" s="15" t="str">
        <f>IF(N(A388)=0,"",EDATE(B387,ROUND(12/Rechner!D10,0)))</f>
        <v/>
      </c>
      <c r="C388" s="16" t="str">
        <f t="shared" si="29"/>
        <v/>
      </c>
      <c r="D388" s="16" t="str">
        <f>IF(N(A388)=0,"",MIN(Rechner!D14,N(C388)+N(E388)))</f>
        <v/>
      </c>
      <c r="E388" s="16" t="str">
        <f>IF(N(A388)=0,"",ROUND(N(C388)*(Rechner!D8/Rechner!D10),2))</f>
        <v/>
      </c>
      <c r="F388" s="16" t="str">
        <f t="shared" si="25"/>
        <v/>
      </c>
      <c r="G388" s="16" t="str">
        <f>IF(N(A388)=0,"",MIN(IFERROR(Rechner!D12/Rechner!D10,0),MAX(N(C388)-N(F388),0)))</f>
        <v/>
      </c>
      <c r="H388" s="16" t="str">
        <f t="shared" si="26"/>
        <v/>
      </c>
      <c r="I388" s="16" t="str">
        <f t="shared" si="27"/>
        <v/>
      </c>
    </row>
    <row r="389" spans="1:9" ht="19.5" customHeight="1" x14ac:dyDescent="0.3">
      <c r="A389" s="14" t="str">
        <f t="shared" si="28"/>
        <v/>
      </c>
      <c r="B389" s="15" t="str">
        <f>IF(N(A389)=0,"",EDATE(B388,ROUND(12/Rechner!D10,0)))</f>
        <v/>
      </c>
      <c r="C389" s="16" t="str">
        <f t="shared" si="29"/>
        <v/>
      </c>
      <c r="D389" s="16" t="str">
        <f>IF(N(A389)=0,"",MIN(Rechner!D14,N(C389)+N(E389)))</f>
        <v/>
      </c>
      <c r="E389" s="16" t="str">
        <f>IF(N(A389)=0,"",ROUND(N(C389)*(Rechner!D8/Rechner!D10),2))</f>
        <v/>
      </c>
      <c r="F389" s="16" t="str">
        <f t="shared" si="25"/>
        <v/>
      </c>
      <c r="G389" s="16" t="str">
        <f>IF(N(A389)=0,"",MIN(IFERROR(Rechner!D12/Rechner!D10,0),MAX(N(C389)-N(F389),0)))</f>
        <v/>
      </c>
      <c r="H389" s="16" t="str">
        <f t="shared" si="26"/>
        <v/>
      </c>
      <c r="I389" s="16" t="str">
        <f t="shared" si="27"/>
        <v/>
      </c>
    </row>
    <row r="390" spans="1:9" ht="19.5" customHeight="1" x14ac:dyDescent="0.3">
      <c r="A390" s="14" t="str">
        <f t="shared" si="28"/>
        <v/>
      </c>
      <c r="B390" s="15" t="str">
        <f>IF(N(A390)=0,"",EDATE(B389,ROUND(12/Rechner!D10,0)))</f>
        <v/>
      </c>
      <c r="C390" s="16" t="str">
        <f t="shared" si="29"/>
        <v/>
      </c>
      <c r="D390" s="16" t="str">
        <f>IF(N(A390)=0,"",MIN(Rechner!D14,N(C390)+N(E390)))</f>
        <v/>
      </c>
      <c r="E390" s="16" t="str">
        <f>IF(N(A390)=0,"",ROUND(N(C390)*(Rechner!D8/Rechner!D10),2))</f>
        <v/>
      </c>
      <c r="F390" s="16" t="str">
        <f t="shared" si="25"/>
        <v/>
      </c>
      <c r="G390" s="16" t="str">
        <f>IF(N(A390)=0,"",MIN(IFERROR(Rechner!D12/Rechner!D10,0),MAX(N(C390)-N(F390),0)))</f>
        <v/>
      </c>
      <c r="H390" s="16" t="str">
        <f t="shared" si="26"/>
        <v/>
      </c>
      <c r="I390" s="16" t="str">
        <f t="shared" si="27"/>
        <v/>
      </c>
    </row>
    <row r="391" spans="1:9" ht="19.5" customHeight="1" x14ac:dyDescent="0.3">
      <c r="A391" s="14" t="str">
        <f t="shared" si="28"/>
        <v/>
      </c>
      <c r="B391" s="15" t="str">
        <f>IF(N(A391)=0,"",EDATE(B390,ROUND(12/Rechner!D10,0)))</f>
        <v/>
      </c>
      <c r="C391" s="16" t="str">
        <f t="shared" si="29"/>
        <v/>
      </c>
      <c r="D391" s="16" t="str">
        <f>IF(N(A391)=0,"",MIN(Rechner!D14,N(C391)+N(E391)))</f>
        <v/>
      </c>
      <c r="E391" s="16" t="str">
        <f>IF(N(A391)=0,"",ROUND(N(C391)*(Rechner!D8/Rechner!D10),2))</f>
        <v/>
      </c>
      <c r="F391" s="16" t="str">
        <f t="shared" ref="F391:F454" si="30">IF(N(A391)=0,"",MAX(MIN(N(D391)-N(E391),N(C391)),0))</f>
        <v/>
      </c>
      <c r="G391" s="16" t="str">
        <f>IF(N(A391)=0,"",MIN(IFERROR(Rechner!D12/Rechner!D10,0),MAX(N(C391)-N(F391),0)))</f>
        <v/>
      </c>
      <c r="H391" s="16" t="str">
        <f t="shared" ref="H391:H454" si="31">IF(N(A391)=0,"",MIN(N(D391)+N(G391),N(C391)+N(E391)))</f>
        <v/>
      </c>
      <c r="I391" s="16" t="str">
        <f t="shared" ref="I391:I454" si="32">IF(N(A391)=0,"",MAX(N(C391)-N(F391)-N(G391),0))</f>
        <v/>
      </c>
    </row>
    <row r="392" spans="1:9" ht="19.5" customHeight="1" x14ac:dyDescent="0.3">
      <c r="A392" s="14" t="str">
        <f t="shared" ref="A392:A455" si="33">IF(N(I391)&gt;0,N(A391)+1,"")</f>
        <v/>
      </c>
      <c r="B392" s="15" t="str">
        <f>IF(N(A392)=0,"",EDATE(B391,ROUND(12/Rechner!D10,0)))</f>
        <v/>
      </c>
      <c r="C392" s="16" t="str">
        <f t="shared" ref="C392:C455" si="34">IF(N(A392)=0,"",N(I391))</f>
        <v/>
      </c>
      <c r="D392" s="16" t="str">
        <f>IF(N(A392)=0,"",MIN(Rechner!D14,N(C392)+N(E392)))</f>
        <v/>
      </c>
      <c r="E392" s="16" t="str">
        <f>IF(N(A392)=0,"",ROUND(N(C392)*(Rechner!D8/Rechner!D10),2))</f>
        <v/>
      </c>
      <c r="F392" s="16" t="str">
        <f t="shared" si="30"/>
        <v/>
      </c>
      <c r="G392" s="16" t="str">
        <f>IF(N(A392)=0,"",MIN(IFERROR(Rechner!D12/Rechner!D10,0),MAX(N(C392)-N(F392),0)))</f>
        <v/>
      </c>
      <c r="H392" s="16" t="str">
        <f t="shared" si="31"/>
        <v/>
      </c>
      <c r="I392" s="16" t="str">
        <f t="shared" si="32"/>
        <v/>
      </c>
    </row>
    <row r="393" spans="1:9" ht="19.5" customHeight="1" x14ac:dyDescent="0.3">
      <c r="A393" s="14" t="str">
        <f t="shared" si="33"/>
        <v/>
      </c>
      <c r="B393" s="15" t="str">
        <f>IF(N(A393)=0,"",EDATE(B392,ROUND(12/Rechner!D10,0)))</f>
        <v/>
      </c>
      <c r="C393" s="16" t="str">
        <f t="shared" si="34"/>
        <v/>
      </c>
      <c r="D393" s="16" t="str">
        <f>IF(N(A393)=0,"",MIN(Rechner!D14,N(C393)+N(E393)))</f>
        <v/>
      </c>
      <c r="E393" s="16" t="str">
        <f>IF(N(A393)=0,"",ROUND(N(C393)*(Rechner!D8/Rechner!D10),2))</f>
        <v/>
      </c>
      <c r="F393" s="16" t="str">
        <f t="shared" si="30"/>
        <v/>
      </c>
      <c r="G393" s="16" t="str">
        <f>IF(N(A393)=0,"",MIN(IFERROR(Rechner!D12/Rechner!D10,0),MAX(N(C393)-N(F393),0)))</f>
        <v/>
      </c>
      <c r="H393" s="16" t="str">
        <f t="shared" si="31"/>
        <v/>
      </c>
      <c r="I393" s="16" t="str">
        <f t="shared" si="32"/>
        <v/>
      </c>
    </row>
    <row r="394" spans="1:9" ht="19.5" customHeight="1" x14ac:dyDescent="0.3">
      <c r="A394" s="14" t="str">
        <f t="shared" si="33"/>
        <v/>
      </c>
      <c r="B394" s="15" t="str">
        <f>IF(N(A394)=0,"",EDATE(B393,ROUND(12/Rechner!D10,0)))</f>
        <v/>
      </c>
      <c r="C394" s="16" t="str">
        <f t="shared" si="34"/>
        <v/>
      </c>
      <c r="D394" s="16" t="str">
        <f>IF(N(A394)=0,"",MIN(Rechner!D14,N(C394)+N(E394)))</f>
        <v/>
      </c>
      <c r="E394" s="16" t="str">
        <f>IF(N(A394)=0,"",ROUND(N(C394)*(Rechner!D8/Rechner!D10),2))</f>
        <v/>
      </c>
      <c r="F394" s="16" t="str">
        <f t="shared" si="30"/>
        <v/>
      </c>
      <c r="G394" s="16" t="str">
        <f>IF(N(A394)=0,"",MIN(IFERROR(Rechner!D12/Rechner!D10,0),MAX(N(C394)-N(F394),0)))</f>
        <v/>
      </c>
      <c r="H394" s="16" t="str">
        <f t="shared" si="31"/>
        <v/>
      </c>
      <c r="I394" s="16" t="str">
        <f t="shared" si="32"/>
        <v/>
      </c>
    </row>
    <row r="395" spans="1:9" ht="19.5" customHeight="1" x14ac:dyDescent="0.3">
      <c r="A395" s="14" t="str">
        <f t="shared" si="33"/>
        <v/>
      </c>
      <c r="B395" s="15" t="str">
        <f>IF(N(A395)=0,"",EDATE(B394,ROUND(12/Rechner!D10,0)))</f>
        <v/>
      </c>
      <c r="C395" s="16" t="str">
        <f t="shared" si="34"/>
        <v/>
      </c>
      <c r="D395" s="16" t="str">
        <f>IF(N(A395)=0,"",MIN(Rechner!D14,N(C395)+N(E395)))</f>
        <v/>
      </c>
      <c r="E395" s="16" t="str">
        <f>IF(N(A395)=0,"",ROUND(N(C395)*(Rechner!D8/Rechner!D10),2))</f>
        <v/>
      </c>
      <c r="F395" s="16" t="str">
        <f t="shared" si="30"/>
        <v/>
      </c>
      <c r="G395" s="16" t="str">
        <f>IF(N(A395)=0,"",MIN(IFERROR(Rechner!D12/Rechner!D10,0),MAX(N(C395)-N(F395),0)))</f>
        <v/>
      </c>
      <c r="H395" s="16" t="str">
        <f t="shared" si="31"/>
        <v/>
      </c>
      <c r="I395" s="16" t="str">
        <f t="shared" si="32"/>
        <v/>
      </c>
    </row>
    <row r="396" spans="1:9" ht="19.5" customHeight="1" x14ac:dyDescent="0.3">
      <c r="A396" s="14" t="str">
        <f t="shared" si="33"/>
        <v/>
      </c>
      <c r="B396" s="15" t="str">
        <f>IF(N(A396)=0,"",EDATE(B395,ROUND(12/Rechner!D10,0)))</f>
        <v/>
      </c>
      <c r="C396" s="16" t="str">
        <f t="shared" si="34"/>
        <v/>
      </c>
      <c r="D396" s="16" t="str">
        <f>IF(N(A396)=0,"",MIN(Rechner!D14,N(C396)+N(E396)))</f>
        <v/>
      </c>
      <c r="E396" s="16" t="str">
        <f>IF(N(A396)=0,"",ROUND(N(C396)*(Rechner!D8/Rechner!D10),2))</f>
        <v/>
      </c>
      <c r="F396" s="16" t="str">
        <f t="shared" si="30"/>
        <v/>
      </c>
      <c r="G396" s="16" t="str">
        <f>IF(N(A396)=0,"",MIN(IFERROR(Rechner!D12/Rechner!D10,0),MAX(N(C396)-N(F396),0)))</f>
        <v/>
      </c>
      <c r="H396" s="16" t="str">
        <f t="shared" si="31"/>
        <v/>
      </c>
      <c r="I396" s="16" t="str">
        <f t="shared" si="32"/>
        <v/>
      </c>
    </row>
    <row r="397" spans="1:9" ht="19.5" customHeight="1" x14ac:dyDescent="0.3">
      <c r="A397" s="14" t="str">
        <f t="shared" si="33"/>
        <v/>
      </c>
      <c r="B397" s="15" t="str">
        <f>IF(N(A397)=0,"",EDATE(B396,ROUND(12/Rechner!D10,0)))</f>
        <v/>
      </c>
      <c r="C397" s="16" t="str">
        <f t="shared" si="34"/>
        <v/>
      </c>
      <c r="D397" s="16" t="str">
        <f>IF(N(A397)=0,"",MIN(Rechner!D14,N(C397)+N(E397)))</f>
        <v/>
      </c>
      <c r="E397" s="16" t="str">
        <f>IF(N(A397)=0,"",ROUND(N(C397)*(Rechner!D8/Rechner!D10),2))</f>
        <v/>
      </c>
      <c r="F397" s="16" t="str">
        <f t="shared" si="30"/>
        <v/>
      </c>
      <c r="G397" s="16" t="str">
        <f>IF(N(A397)=0,"",MIN(IFERROR(Rechner!D12/Rechner!D10,0),MAX(N(C397)-N(F397),0)))</f>
        <v/>
      </c>
      <c r="H397" s="16" t="str">
        <f t="shared" si="31"/>
        <v/>
      </c>
      <c r="I397" s="16" t="str">
        <f t="shared" si="32"/>
        <v/>
      </c>
    </row>
    <row r="398" spans="1:9" ht="19.5" customHeight="1" x14ac:dyDescent="0.3">
      <c r="A398" s="14" t="str">
        <f t="shared" si="33"/>
        <v/>
      </c>
      <c r="B398" s="15" t="str">
        <f>IF(N(A398)=0,"",EDATE(B397,ROUND(12/Rechner!D10,0)))</f>
        <v/>
      </c>
      <c r="C398" s="16" t="str">
        <f t="shared" si="34"/>
        <v/>
      </c>
      <c r="D398" s="16" t="str">
        <f>IF(N(A398)=0,"",MIN(Rechner!D14,N(C398)+N(E398)))</f>
        <v/>
      </c>
      <c r="E398" s="16" t="str">
        <f>IF(N(A398)=0,"",ROUND(N(C398)*(Rechner!D8/Rechner!D10),2))</f>
        <v/>
      </c>
      <c r="F398" s="16" t="str">
        <f t="shared" si="30"/>
        <v/>
      </c>
      <c r="G398" s="16" t="str">
        <f>IF(N(A398)=0,"",MIN(IFERROR(Rechner!D12/Rechner!D10,0),MAX(N(C398)-N(F398),0)))</f>
        <v/>
      </c>
      <c r="H398" s="16" t="str">
        <f t="shared" si="31"/>
        <v/>
      </c>
      <c r="I398" s="16" t="str">
        <f t="shared" si="32"/>
        <v/>
      </c>
    </row>
    <row r="399" spans="1:9" ht="19.5" customHeight="1" x14ac:dyDescent="0.3">
      <c r="A399" s="14" t="str">
        <f t="shared" si="33"/>
        <v/>
      </c>
      <c r="B399" s="15" t="str">
        <f>IF(N(A399)=0,"",EDATE(B398,ROUND(12/Rechner!D10,0)))</f>
        <v/>
      </c>
      <c r="C399" s="16" t="str">
        <f t="shared" si="34"/>
        <v/>
      </c>
      <c r="D399" s="16" t="str">
        <f>IF(N(A399)=0,"",MIN(Rechner!D14,N(C399)+N(E399)))</f>
        <v/>
      </c>
      <c r="E399" s="16" t="str">
        <f>IF(N(A399)=0,"",ROUND(N(C399)*(Rechner!D8/Rechner!D10),2))</f>
        <v/>
      </c>
      <c r="F399" s="16" t="str">
        <f t="shared" si="30"/>
        <v/>
      </c>
      <c r="G399" s="16" t="str">
        <f>IF(N(A399)=0,"",MIN(IFERROR(Rechner!D12/Rechner!D10,0),MAX(N(C399)-N(F399),0)))</f>
        <v/>
      </c>
      <c r="H399" s="16" t="str">
        <f t="shared" si="31"/>
        <v/>
      </c>
      <c r="I399" s="16" t="str">
        <f t="shared" si="32"/>
        <v/>
      </c>
    </row>
    <row r="400" spans="1:9" ht="19.5" customHeight="1" x14ac:dyDescent="0.3">
      <c r="A400" s="14" t="str">
        <f t="shared" si="33"/>
        <v/>
      </c>
      <c r="B400" s="15" t="str">
        <f>IF(N(A400)=0,"",EDATE(B399,ROUND(12/Rechner!D10,0)))</f>
        <v/>
      </c>
      <c r="C400" s="16" t="str">
        <f t="shared" si="34"/>
        <v/>
      </c>
      <c r="D400" s="16" t="str">
        <f>IF(N(A400)=0,"",MIN(Rechner!D14,N(C400)+N(E400)))</f>
        <v/>
      </c>
      <c r="E400" s="16" t="str">
        <f>IF(N(A400)=0,"",ROUND(N(C400)*(Rechner!D8/Rechner!D10),2))</f>
        <v/>
      </c>
      <c r="F400" s="16" t="str">
        <f t="shared" si="30"/>
        <v/>
      </c>
      <c r="G400" s="16" t="str">
        <f>IF(N(A400)=0,"",MIN(IFERROR(Rechner!D12/Rechner!D10,0),MAX(N(C400)-N(F400),0)))</f>
        <v/>
      </c>
      <c r="H400" s="16" t="str">
        <f t="shared" si="31"/>
        <v/>
      </c>
      <c r="I400" s="16" t="str">
        <f t="shared" si="32"/>
        <v/>
      </c>
    </row>
    <row r="401" spans="1:9" ht="19.5" customHeight="1" x14ac:dyDescent="0.3">
      <c r="A401" s="14" t="str">
        <f t="shared" si="33"/>
        <v/>
      </c>
      <c r="B401" s="15" t="str">
        <f>IF(N(A401)=0,"",EDATE(B400,ROUND(12/Rechner!D10,0)))</f>
        <v/>
      </c>
      <c r="C401" s="16" t="str">
        <f t="shared" si="34"/>
        <v/>
      </c>
      <c r="D401" s="16" t="str">
        <f>IF(N(A401)=0,"",MIN(Rechner!D14,N(C401)+N(E401)))</f>
        <v/>
      </c>
      <c r="E401" s="16" t="str">
        <f>IF(N(A401)=0,"",ROUND(N(C401)*(Rechner!D8/Rechner!D10),2))</f>
        <v/>
      </c>
      <c r="F401" s="16" t="str">
        <f t="shared" si="30"/>
        <v/>
      </c>
      <c r="G401" s="16" t="str">
        <f>IF(N(A401)=0,"",MIN(IFERROR(Rechner!D12/Rechner!D10,0),MAX(N(C401)-N(F401),0)))</f>
        <v/>
      </c>
      <c r="H401" s="16" t="str">
        <f t="shared" si="31"/>
        <v/>
      </c>
      <c r="I401" s="16" t="str">
        <f t="shared" si="32"/>
        <v/>
      </c>
    </row>
    <row r="402" spans="1:9" ht="19.5" customHeight="1" x14ac:dyDescent="0.3">
      <c r="A402" s="14" t="str">
        <f t="shared" si="33"/>
        <v/>
      </c>
      <c r="B402" s="15" t="str">
        <f>IF(N(A402)=0,"",EDATE(B401,ROUND(12/Rechner!D10,0)))</f>
        <v/>
      </c>
      <c r="C402" s="16" t="str">
        <f t="shared" si="34"/>
        <v/>
      </c>
      <c r="D402" s="16" t="str">
        <f>IF(N(A402)=0,"",MIN(Rechner!D14,N(C402)+N(E402)))</f>
        <v/>
      </c>
      <c r="E402" s="16" t="str">
        <f>IF(N(A402)=0,"",ROUND(N(C402)*(Rechner!D8/Rechner!D10),2))</f>
        <v/>
      </c>
      <c r="F402" s="16" t="str">
        <f t="shared" si="30"/>
        <v/>
      </c>
      <c r="G402" s="16" t="str">
        <f>IF(N(A402)=0,"",MIN(IFERROR(Rechner!D12/Rechner!D10,0),MAX(N(C402)-N(F402),0)))</f>
        <v/>
      </c>
      <c r="H402" s="16" t="str">
        <f t="shared" si="31"/>
        <v/>
      </c>
      <c r="I402" s="16" t="str">
        <f t="shared" si="32"/>
        <v/>
      </c>
    </row>
    <row r="403" spans="1:9" ht="19.5" customHeight="1" x14ac:dyDescent="0.3">
      <c r="A403" s="14" t="str">
        <f t="shared" si="33"/>
        <v/>
      </c>
      <c r="B403" s="15" t="str">
        <f>IF(N(A403)=0,"",EDATE(B402,ROUND(12/Rechner!D10,0)))</f>
        <v/>
      </c>
      <c r="C403" s="16" t="str">
        <f t="shared" si="34"/>
        <v/>
      </c>
      <c r="D403" s="16" t="str">
        <f>IF(N(A403)=0,"",MIN(Rechner!D14,N(C403)+N(E403)))</f>
        <v/>
      </c>
      <c r="E403" s="16" t="str">
        <f>IF(N(A403)=0,"",ROUND(N(C403)*(Rechner!D8/Rechner!D10),2))</f>
        <v/>
      </c>
      <c r="F403" s="16" t="str">
        <f t="shared" si="30"/>
        <v/>
      </c>
      <c r="G403" s="16" t="str">
        <f>IF(N(A403)=0,"",MIN(IFERROR(Rechner!D12/Rechner!D10,0),MAX(N(C403)-N(F403),0)))</f>
        <v/>
      </c>
      <c r="H403" s="16" t="str">
        <f t="shared" si="31"/>
        <v/>
      </c>
      <c r="I403" s="16" t="str">
        <f t="shared" si="32"/>
        <v/>
      </c>
    </row>
    <row r="404" spans="1:9" ht="19.5" customHeight="1" x14ac:dyDescent="0.3">
      <c r="A404" s="14" t="str">
        <f t="shared" si="33"/>
        <v/>
      </c>
      <c r="B404" s="15" t="str">
        <f>IF(N(A404)=0,"",EDATE(B403,ROUND(12/Rechner!D10,0)))</f>
        <v/>
      </c>
      <c r="C404" s="16" t="str">
        <f t="shared" si="34"/>
        <v/>
      </c>
      <c r="D404" s="16" t="str">
        <f>IF(N(A404)=0,"",MIN(Rechner!D14,N(C404)+N(E404)))</f>
        <v/>
      </c>
      <c r="E404" s="16" t="str">
        <f>IF(N(A404)=0,"",ROUND(N(C404)*(Rechner!D8/Rechner!D10),2))</f>
        <v/>
      </c>
      <c r="F404" s="16" t="str">
        <f t="shared" si="30"/>
        <v/>
      </c>
      <c r="G404" s="16" t="str">
        <f>IF(N(A404)=0,"",MIN(IFERROR(Rechner!D12/Rechner!D10,0),MAX(N(C404)-N(F404),0)))</f>
        <v/>
      </c>
      <c r="H404" s="16" t="str">
        <f t="shared" si="31"/>
        <v/>
      </c>
      <c r="I404" s="16" t="str">
        <f t="shared" si="32"/>
        <v/>
      </c>
    </row>
    <row r="405" spans="1:9" ht="19.5" customHeight="1" x14ac:dyDescent="0.3">
      <c r="A405" s="14" t="str">
        <f t="shared" si="33"/>
        <v/>
      </c>
      <c r="B405" s="15" t="str">
        <f>IF(N(A405)=0,"",EDATE(B404,ROUND(12/Rechner!D10,0)))</f>
        <v/>
      </c>
      <c r="C405" s="16" t="str">
        <f t="shared" si="34"/>
        <v/>
      </c>
      <c r="D405" s="16" t="str">
        <f>IF(N(A405)=0,"",MIN(Rechner!D14,N(C405)+N(E405)))</f>
        <v/>
      </c>
      <c r="E405" s="16" t="str">
        <f>IF(N(A405)=0,"",ROUND(N(C405)*(Rechner!D8/Rechner!D10),2))</f>
        <v/>
      </c>
      <c r="F405" s="16" t="str">
        <f t="shared" si="30"/>
        <v/>
      </c>
      <c r="G405" s="16" t="str">
        <f>IF(N(A405)=0,"",MIN(IFERROR(Rechner!D12/Rechner!D10,0),MAX(N(C405)-N(F405),0)))</f>
        <v/>
      </c>
      <c r="H405" s="16" t="str">
        <f t="shared" si="31"/>
        <v/>
      </c>
      <c r="I405" s="16" t="str">
        <f t="shared" si="32"/>
        <v/>
      </c>
    </row>
    <row r="406" spans="1:9" ht="19.5" customHeight="1" x14ac:dyDescent="0.3">
      <c r="A406" s="14" t="str">
        <f t="shared" si="33"/>
        <v/>
      </c>
      <c r="B406" s="15" t="str">
        <f>IF(N(A406)=0,"",EDATE(B405,ROUND(12/Rechner!D10,0)))</f>
        <v/>
      </c>
      <c r="C406" s="16" t="str">
        <f t="shared" si="34"/>
        <v/>
      </c>
      <c r="D406" s="16" t="str">
        <f>IF(N(A406)=0,"",MIN(Rechner!D14,N(C406)+N(E406)))</f>
        <v/>
      </c>
      <c r="E406" s="16" t="str">
        <f>IF(N(A406)=0,"",ROUND(N(C406)*(Rechner!D8/Rechner!D10),2))</f>
        <v/>
      </c>
      <c r="F406" s="16" t="str">
        <f t="shared" si="30"/>
        <v/>
      </c>
      <c r="G406" s="16" t="str">
        <f>IF(N(A406)=0,"",MIN(IFERROR(Rechner!D12/Rechner!D10,0),MAX(N(C406)-N(F406),0)))</f>
        <v/>
      </c>
      <c r="H406" s="16" t="str">
        <f t="shared" si="31"/>
        <v/>
      </c>
      <c r="I406" s="16" t="str">
        <f t="shared" si="32"/>
        <v/>
      </c>
    </row>
    <row r="407" spans="1:9" ht="19.5" customHeight="1" x14ac:dyDescent="0.3">
      <c r="A407" s="14" t="str">
        <f t="shared" si="33"/>
        <v/>
      </c>
      <c r="B407" s="15" t="str">
        <f>IF(N(A407)=0,"",EDATE(B406,ROUND(12/Rechner!D10,0)))</f>
        <v/>
      </c>
      <c r="C407" s="16" t="str">
        <f t="shared" si="34"/>
        <v/>
      </c>
      <c r="D407" s="16" t="str">
        <f>IF(N(A407)=0,"",MIN(Rechner!D14,N(C407)+N(E407)))</f>
        <v/>
      </c>
      <c r="E407" s="16" t="str">
        <f>IF(N(A407)=0,"",ROUND(N(C407)*(Rechner!D8/Rechner!D10),2))</f>
        <v/>
      </c>
      <c r="F407" s="16" t="str">
        <f t="shared" si="30"/>
        <v/>
      </c>
      <c r="G407" s="16" t="str">
        <f>IF(N(A407)=0,"",MIN(IFERROR(Rechner!D12/Rechner!D10,0),MAX(N(C407)-N(F407),0)))</f>
        <v/>
      </c>
      <c r="H407" s="16" t="str">
        <f t="shared" si="31"/>
        <v/>
      </c>
      <c r="I407" s="16" t="str">
        <f t="shared" si="32"/>
        <v/>
      </c>
    </row>
    <row r="408" spans="1:9" ht="19.5" customHeight="1" x14ac:dyDescent="0.3">
      <c r="A408" s="14" t="str">
        <f t="shared" si="33"/>
        <v/>
      </c>
      <c r="B408" s="15" t="str">
        <f>IF(N(A408)=0,"",EDATE(B407,ROUND(12/Rechner!D10,0)))</f>
        <v/>
      </c>
      <c r="C408" s="16" t="str">
        <f t="shared" si="34"/>
        <v/>
      </c>
      <c r="D408" s="16" t="str">
        <f>IF(N(A408)=0,"",MIN(Rechner!D14,N(C408)+N(E408)))</f>
        <v/>
      </c>
      <c r="E408" s="16" t="str">
        <f>IF(N(A408)=0,"",ROUND(N(C408)*(Rechner!D8/Rechner!D10),2))</f>
        <v/>
      </c>
      <c r="F408" s="16" t="str">
        <f t="shared" si="30"/>
        <v/>
      </c>
      <c r="G408" s="16" t="str">
        <f>IF(N(A408)=0,"",MIN(IFERROR(Rechner!D12/Rechner!D10,0),MAX(N(C408)-N(F408),0)))</f>
        <v/>
      </c>
      <c r="H408" s="16" t="str">
        <f t="shared" si="31"/>
        <v/>
      </c>
      <c r="I408" s="16" t="str">
        <f t="shared" si="32"/>
        <v/>
      </c>
    </row>
    <row r="409" spans="1:9" ht="19.5" customHeight="1" x14ac:dyDescent="0.3">
      <c r="A409" s="14" t="str">
        <f t="shared" si="33"/>
        <v/>
      </c>
      <c r="B409" s="15" t="str">
        <f>IF(N(A409)=0,"",EDATE(B408,ROUND(12/Rechner!D10,0)))</f>
        <v/>
      </c>
      <c r="C409" s="16" t="str">
        <f t="shared" si="34"/>
        <v/>
      </c>
      <c r="D409" s="16" t="str">
        <f>IF(N(A409)=0,"",MIN(Rechner!D14,N(C409)+N(E409)))</f>
        <v/>
      </c>
      <c r="E409" s="16" t="str">
        <f>IF(N(A409)=0,"",ROUND(N(C409)*(Rechner!D8/Rechner!D10),2))</f>
        <v/>
      </c>
      <c r="F409" s="16" t="str">
        <f t="shared" si="30"/>
        <v/>
      </c>
      <c r="G409" s="16" t="str">
        <f>IF(N(A409)=0,"",MIN(IFERROR(Rechner!D12/Rechner!D10,0),MAX(N(C409)-N(F409),0)))</f>
        <v/>
      </c>
      <c r="H409" s="16" t="str">
        <f t="shared" si="31"/>
        <v/>
      </c>
      <c r="I409" s="16" t="str">
        <f t="shared" si="32"/>
        <v/>
      </c>
    </row>
    <row r="410" spans="1:9" ht="19.5" customHeight="1" x14ac:dyDescent="0.3">
      <c r="A410" s="14" t="str">
        <f t="shared" si="33"/>
        <v/>
      </c>
      <c r="B410" s="15" t="str">
        <f>IF(N(A410)=0,"",EDATE(B409,ROUND(12/Rechner!D10,0)))</f>
        <v/>
      </c>
      <c r="C410" s="16" t="str">
        <f t="shared" si="34"/>
        <v/>
      </c>
      <c r="D410" s="16" t="str">
        <f>IF(N(A410)=0,"",MIN(Rechner!D14,N(C410)+N(E410)))</f>
        <v/>
      </c>
      <c r="E410" s="16" t="str">
        <f>IF(N(A410)=0,"",ROUND(N(C410)*(Rechner!D8/Rechner!D10),2))</f>
        <v/>
      </c>
      <c r="F410" s="16" t="str">
        <f t="shared" si="30"/>
        <v/>
      </c>
      <c r="G410" s="16" t="str">
        <f>IF(N(A410)=0,"",MIN(IFERROR(Rechner!D12/Rechner!D10,0),MAX(N(C410)-N(F410),0)))</f>
        <v/>
      </c>
      <c r="H410" s="16" t="str">
        <f t="shared" si="31"/>
        <v/>
      </c>
      <c r="I410" s="16" t="str">
        <f t="shared" si="32"/>
        <v/>
      </c>
    </row>
    <row r="411" spans="1:9" ht="19.5" customHeight="1" x14ac:dyDescent="0.3">
      <c r="A411" s="14" t="str">
        <f t="shared" si="33"/>
        <v/>
      </c>
      <c r="B411" s="15" t="str">
        <f>IF(N(A411)=0,"",EDATE(B410,ROUND(12/Rechner!D10,0)))</f>
        <v/>
      </c>
      <c r="C411" s="16" t="str">
        <f t="shared" si="34"/>
        <v/>
      </c>
      <c r="D411" s="16" t="str">
        <f>IF(N(A411)=0,"",MIN(Rechner!D14,N(C411)+N(E411)))</f>
        <v/>
      </c>
      <c r="E411" s="16" t="str">
        <f>IF(N(A411)=0,"",ROUND(N(C411)*(Rechner!D8/Rechner!D10),2))</f>
        <v/>
      </c>
      <c r="F411" s="16" t="str">
        <f t="shared" si="30"/>
        <v/>
      </c>
      <c r="G411" s="16" t="str">
        <f>IF(N(A411)=0,"",MIN(IFERROR(Rechner!D12/Rechner!D10,0),MAX(N(C411)-N(F411),0)))</f>
        <v/>
      </c>
      <c r="H411" s="16" t="str">
        <f t="shared" si="31"/>
        <v/>
      </c>
      <c r="I411" s="16" t="str">
        <f t="shared" si="32"/>
        <v/>
      </c>
    </row>
    <row r="412" spans="1:9" ht="19.5" customHeight="1" x14ac:dyDescent="0.3">
      <c r="A412" s="14" t="str">
        <f t="shared" si="33"/>
        <v/>
      </c>
      <c r="B412" s="15" t="str">
        <f>IF(N(A412)=0,"",EDATE(B411,ROUND(12/Rechner!D10,0)))</f>
        <v/>
      </c>
      <c r="C412" s="16" t="str">
        <f t="shared" si="34"/>
        <v/>
      </c>
      <c r="D412" s="16" t="str">
        <f>IF(N(A412)=0,"",MIN(Rechner!D14,N(C412)+N(E412)))</f>
        <v/>
      </c>
      <c r="E412" s="16" t="str">
        <f>IF(N(A412)=0,"",ROUND(N(C412)*(Rechner!D8/Rechner!D10),2))</f>
        <v/>
      </c>
      <c r="F412" s="16" t="str">
        <f t="shared" si="30"/>
        <v/>
      </c>
      <c r="G412" s="16" t="str">
        <f>IF(N(A412)=0,"",MIN(IFERROR(Rechner!D12/Rechner!D10,0),MAX(N(C412)-N(F412),0)))</f>
        <v/>
      </c>
      <c r="H412" s="16" t="str">
        <f t="shared" si="31"/>
        <v/>
      </c>
      <c r="I412" s="16" t="str">
        <f t="shared" si="32"/>
        <v/>
      </c>
    </row>
    <row r="413" spans="1:9" ht="19.5" customHeight="1" x14ac:dyDescent="0.3">
      <c r="A413" s="14" t="str">
        <f t="shared" si="33"/>
        <v/>
      </c>
      <c r="B413" s="15" t="str">
        <f>IF(N(A413)=0,"",EDATE(B412,ROUND(12/Rechner!D10,0)))</f>
        <v/>
      </c>
      <c r="C413" s="16" t="str">
        <f t="shared" si="34"/>
        <v/>
      </c>
      <c r="D413" s="16" t="str">
        <f>IF(N(A413)=0,"",MIN(Rechner!D14,N(C413)+N(E413)))</f>
        <v/>
      </c>
      <c r="E413" s="16" t="str">
        <f>IF(N(A413)=0,"",ROUND(N(C413)*(Rechner!D8/Rechner!D10),2))</f>
        <v/>
      </c>
      <c r="F413" s="16" t="str">
        <f t="shared" si="30"/>
        <v/>
      </c>
      <c r="G413" s="16" t="str">
        <f>IF(N(A413)=0,"",MIN(IFERROR(Rechner!D12/Rechner!D10,0),MAX(N(C413)-N(F413),0)))</f>
        <v/>
      </c>
      <c r="H413" s="16" t="str">
        <f t="shared" si="31"/>
        <v/>
      </c>
      <c r="I413" s="16" t="str">
        <f t="shared" si="32"/>
        <v/>
      </c>
    </row>
    <row r="414" spans="1:9" ht="19.5" customHeight="1" x14ac:dyDescent="0.3">
      <c r="A414" s="14" t="str">
        <f t="shared" si="33"/>
        <v/>
      </c>
      <c r="B414" s="15" t="str">
        <f>IF(N(A414)=0,"",EDATE(B413,ROUND(12/Rechner!D10,0)))</f>
        <v/>
      </c>
      <c r="C414" s="16" t="str">
        <f t="shared" si="34"/>
        <v/>
      </c>
      <c r="D414" s="16" t="str">
        <f>IF(N(A414)=0,"",MIN(Rechner!D14,N(C414)+N(E414)))</f>
        <v/>
      </c>
      <c r="E414" s="16" t="str">
        <f>IF(N(A414)=0,"",ROUND(N(C414)*(Rechner!D8/Rechner!D10),2))</f>
        <v/>
      </c>
      <c r="F414" s="16" t="str">
        <f t="shared" si="30"/>
        <v/>
      </c>
      <c r="G414" s="16" t="str">
        <f>IF(N(A414)=0,"",MIN(IFERROR(Rechner!D12/Rechner!D10,0),MAX(N(C414)-N(F414),0)))</f>
        <v/>
      </c>
      <c r="H414" s="16" t="str">
        <f t="shared" si="31"/>
        <v/>
      </c>
      <c r="I414" s="16" t="str">
        <f t="shared" si="32"/>
        <v/>
      </c>
    </row>
    <row r="415" spans="1:9" ht="19.5" customHeight="1" x14ac:dyDescent="0.3">
      <c r="A415" s="14" t="str">
        <f t="shared" si="33"/>
        <v/>
      </c>
      <c r="B415" s="15" t="str">
        <f>IF(N(A415)=0,"",EDATE(B414,ROUND(12/Rechner!D10,0)))</f>
        <v/>
      </c>
      <c r="C415" s="16" t="str">
        <f t="shared" si="34"/>
        <v/>
      </c>
      <c r="D415" s="16" t="str">
        <f>IF(N(A415)=0,"",MIN(Rechner!D14,N(C415)+N(E415)))</f>
        <v/>
      </c>
      <c r="E415" s="16" t="str">
        <f>IF(N(A415)=0,"",ROUND(N(C415)*(Rechner!D8/Rechner!D10),2))</f>
        <v/>
      </c>
      <c r="F415" s="16" t="str">
        <f t="shared" si="30"/>
        <v/>
      </c>
      <c r="G415" s="16" t="str">
        <f>IF(N(A415)=0,"",MIN(IFERROR(Rechner!D12/Rechner!D10,0),MAX(N(C415)-N(F415),0)))</f>
        <v/>
      </c>
      <c r="H415" s="16" t="str">
        <f t="shared" si="31"/>
        <v/>
      </c>
      <c r="I415" s="16" t="str">
        <f t="shared" si="32"/>
        <v/>
      </c>
    </row>
    <row r="416" spans="1:9" ht="19.5" customHeight="1" x14ac:dyDescent="0.3">
      <c r="A416" s="14" t="str">
        <f t="shared" si="33"/>
        <v/>
      </c>
      <c r="B416" s="15" t="str">
        <f>IF(N(A416)=0,"",EDATE(B415,ROUND(12/Rechner!D10,0)))</f>
        <v/>
      </c>
      <c r="C416" s="16" t="str">
        <f t="shared" si="34"/>
        <v/>
      </c>
      <c r="D416" s="16" t="str">
        <f>IF(N(A416)=0,"",MIN(Rechner!D14,N(C416)+N(E416)))</f>
        <v/>
      </c>
      <c r="E416" s="16" t="str">
        <f>IF(N(A416)=0,"",ROUND(N(C416)*(Rechner!D8/Rechner!D10),2))</f>
        <v/>
      </c>
      <c r="F416" s="16" t="str">
        <f t="shared" si="30"/>
        <v/>
      </c>
      <c r="G416" s="16" t="str">
        <f>IF(N(A416)=0,"",MIN(IFERROR(Rechner!D12/Rechner!D10,0),MAX(N(C416)-N(F416),0)))</f>
        <v/>
      </c>
      <c r="H416" s="16" t="str">
        <f t="shared" si="31"/>
        <v/>
      </c>
      <c r="I416" s="16" t="str">
        <f t="shared" si="32"/>
        <v/>
      </c>
    </row>
    <row r="417" spans="1:9" ht="19.5" customHeight="1" x14ac:dyDescent="0.3">
      <c r="A417" s="14" t="str">
        <f t="shared" si="33"/>
        <v/>
      </c>
      <c r="B417" s="15" t="str">
        <f>IF(N(A417)=0,"",EDATE(B416,ROUND(12/Rechner!D10,0)))</f>
        <v/>
      </c>
      <c r="C417" s="16" t="str">
        <f t="shared" si="34"/>
        <v/>
      </c>
      <c r="D417" s="16" t="str">
        <f>IF(N(A417)=0,"",MIN(Rechner!D14,N(C417)+N(E417)))</f>
        <v/>
      </c>
      <c r="E417" s="16" t="str">
        <f>IF(N(A417)=0,"",ROUND(N(C417)*(Rechner!D8/Rechner!D10),2))</f>
        <v/>
      </c>
      <c r="F417" s="16" t="str">
        <f t="shared" si="30"/>
        <v/>
      </c>
      <c r="G417" s="16" t="str">
        <f>IF(N(A417)=0,"",MIN(IFERROR(Rechner!D12/Rechner!D10,0),MAX(N(C417)-N(F417),0)))</f>
        <v/>
      </c>
      <c r="H417" s="16" t="str">
        <f t="shared" si="31"/>
        <v/>
      </c>
      <c r="I417" s="16" t="str">
        <f t="shared" si="32"/>
        <v/>
      </c>
    </row>
    <row r="418" spans="1:9" ht="19.5" customHeight="1" x14ac:dyDescent="0.3">
      <c r="A418" s="14" t="str">
        <f t="shared" si="33"/>
        <v/>
      </c>
      <c r="B418" s="15" t="str">
        <f>IF(N(A418)=0,"",EDATE(B417,ROUND(12/Rechner!D10,0)))</f>
        <v/>
      </c>
      <c r="C418" s="16" t="str">
        <f t="shared" si="34"/>
        <v/>
      </c>
      <c r="D418" s="16" t="str">
        <f>IF(N(A418)=0,"",MIN(Rechner!D14,N(C418)+N(E418)))</f>
        <v/>
      </c>
      <c r="E418" s="16" t="str">
        <f>IF(N(A418)=0,"",ROUND(N(C418)*(Rechner!D8/Rechner!D10),2))</f>
        <v/>
      </c>
      <c r="F418" s="16" t="str">
        <f t="shared" si="30"/>
        <v/>
      </c>
      <c r="G418" s="16" t="str">
        <f>IF(N(A418)=0,"",MIN(IFERROR(Rechner!D12/Rechner!D10,0),MAX(N(C418)-N(F418),0)))</f>
        <v/>
      </c>
      <c r="H418" s="16" t="str">
        <f t="shared" si="31"/>
        <v/>
      </c>
      <c r="I418" s="16" t="str">
        <f t="shared" si="32"/>
        <v/>
      </c>
    </row>
    <row r="419" spans="1:9" ht="19.5" customHeight="1" x14ac:dyDescent="0.3">
      <c r="A419" s="14" t="str">
        <f t="shared" si="33"/>
        <v/>
      </c>
      <c r="B419" s="15" t="str">
        <f>IF(N(A419)=0,"",EDATE(B418,ROUND(12/Rechner!D10,0)))</f>
        <v/>
      </c>
      <c r="C419" s="16" t="str">
        <f t="shared" si="34"/>
        <v/>
      </c>
      <c r="D419" s="16" t="str">
        <f>IF(N(A419)=0,"",MIN(Rechner!D14,N(C419)+N(E419)))</f>
        <v/>
      </c>
      <c r="E419" s="16" t="str">
        <f>IF(N(A419)=0,"",ROUND(N(C419)*(Rechner!D8/Rechner!D10),2))</f>
        <v/>
      </c>
      <c r="F419" s="16" t="str">
        <f t="shared" si="30"/>
        <v/>
      </c>
      <c r="G419" s="16" t="str">
        <f>IF(N(A419)=0,"",MIN(IFERROR(Rechner!D12/Rechner!D10,0),MAX(N(C419)-N(F419),0)))</f>
        <v/>
      </c>
      <c r="H419" s="16" t="str">
        <f t="shared" si="31"/>
        <v/>
      </c>
      <c r="I419" s="16" t="str">
        <f t="shared" si="32"/>
        <v/>
      </c>
    </row>
    <row r="420" spans="1:9" ht="19.5" customHeight="1" x14ac:dyDescent="0.3">
      <c r="A420" s="14" t="str">
        <f t="shared" si="33"/>
        <v/>
      </c>
      <c r="B420" s="15" t="str">
        <f>IF(N(A420)=0,"",EDATE(B419,ROUND(12/Rechner!D10,0)))</f>
        <v/>
      </c>
      <c r="C420" s="16" t="str">
        <f t="shared" si="34"/>
        <v/>
      </c>
      <c r="D420" s="16" t="str">
        <f>IF(N(A420)=0,"",MIN(Rechner!D14,N(C420)+N(E420)))</f>
        <v/>
      </c>
      <c r="E420" s="16" t="str">
        <f>IF(N(A420)=0,"",ROUND(N(C420)*(Rechner!D8/Rechner!D10),2))</f>
        <v/>
      </c>
      <c r="F420" s="16" t="str">
        <f t="shared" si="30"/>
        <v/>
      </c>
      <c r="G420" s="16" t="str">
        <f>IF(N(A420)=0,"",MIN(IFERROR(Rechner!D12/Rechner!D10,0),MAX(N(C420)-N(F420),0)))</f>
        <v/>
      </c>
      <c r="H420" s="16" t="str">
        <f t="shared" si="31"/>
        <v/>
      </c>
      <c r="I420" s="16" t="str">
        <f t="shared" si="32"/>
        <v/>
      </c>
    </row>
    <row r="421" spans="1:9" ht="19.5" customHeight="1" x14ac:dyDescent="0.3">
      <c r="A421" s="14" t="str">
        <f t="shared" si="33"/>
        <v/>
      </c>
      <c r="B421" s="15" t="str">
        <f>IF(N(A421)=0,"",EDATE(B420,ROUND(12/Rechner!D10,0)))</f>
        <v/>
      </c>
      <c r="C421" s="16" t="str">
        <f t="shared" si="34"/>
        <v/>
      </c>
      <c r="D421" s="16" t="str">
        <f>IF(N(A421)=0,"",MIN(Rechner!D14,N(C421)+N(E421)))</f>
        <v/>
      </c>
      <c r="E421" s="16" t="str">
        <f>IF(N(A421)=0,"",ROUND(N(C421)*(Rechner!D8/Rechner!D10),2))</f>
        <v/>
      </c>
      <c r="F421" s="16" t="str">
        <f t="shared" si="30"/>
        <v/>
      </c>
      <c r="G421" s="16" t="str">
        <f>IF(N(A421)=0,"",MIN(IFERROR(Rechner!D12/Rechner!D10,0),MAX(N(C421)-N(F421),0)))</f>
        <v/>
      </c>
      <c r="H421" s="16" t="str">
        <f t="shared" si="31"/>
        <v/>
      </c>
      <c r="I421" s="16" t="str">
        <f t="shared" si="32"/>
        <v/>
      </c>
    </row>
    <row r="422" spans="1:9" ht="19.5" customHeight="1" x14ac:dyDescent="0.3">
      <c r="A422" s="14" t="str">
        <f t="shared" si="33"/>
        <v/>
      </c>
      <c r="B422" s="15" t="str">
        <f>IF(N(A422)=0,"",EDATE(B421,ROUND(12/Rechner!D10,0)))</f>
        <v/>
      </c>
      <c r="C422" s="16" t="str">
        <f t="shared" si="34"/>
        <v/>
      </c>
      <c r="D422" s="16" t="str">
        <f>IF(N(A422)=0,"",MIN(Rechner!D14,N(C422)+N(E422)))</f>
        <v/>
      </c>
      <c r="E422" s="16" t="str">
        <f>IF(N(A422)=0,"",ROUND(N(C422)*(Rechner!D8/Rechner!D10),2))</f>
        <v/>
      </c>
      <c r="F422" s="16" t="str">
        <f t="shared" si="30"/>
        <v/>
      </c>
      <c r="G422" s="16" t="str">
        <f>IF(N(A422)=0,"",MIN(IFERROR(Rechner!D12/Rechner!D10,0),MAX(N(C422)-N(F422),0)))</f>
        <v/>
      </c>
      <c r="H422" s="16" t="str">
        <f t="shared" si="31"/>
        <v/>
      </c>
      <c r="I422" s="16" t="str">
        <f t="shared" si="32"/>
        <v/>
      </c>
    </row>
    <row r="423" spans="1:9" ht="19.5" customHeight="1" x14ac:dyDescent="0.3">
      <c r="A423" s="14" t="str">
        <f t="shared" si="33"/>
        <v/>
      </c>
      <c r="B423" s="15" t="str">
        <f>IF(N(A423)=0,"",EDATE(B422,ROUND(12/Rechner!D10,0)))</f>
        <v/>
      </c>
      <c r="C423" s="16" t="str">
        <f t="shared" si="34"/>
        <v/>
      </c>
      <c r="D423" s="16" t="str">
        <f>IF(N(A423)=0,"",MIN(Rechner!D14,N(C423)+N(E423)))</f>
        <v/>
      </c>
      <c r="E423" s="16" t="str">
        <f>IF(N(A423)=0,"",ROUND(N(C423)*(Rechner!D8/Rechner!D10),2))</f>
        <v/>
      </c>
      <c r="F423" s="16" t="str">
        <f t="shared" si="30"/>
        <v/>
      </c>
      <c r="G423" s="16" t="str">
        <f>IF(N(A423)=0,"",MIN(IFERROR(Rechner!D12/Rechner!D10,0),MAX(N(C423)-N(F423),0)))</f>
        <v/>
      </c>
      <c r="H423" s="16" t="str">
        <f t="shared" si="31"/>
        <v/>
      </c>
      <c r="I423" s="16" t="str">
        <f t="shared" si="32"/>
        <v/>
      </c>
    </row>
    <row r="424" spans="1:9" ht="19.5" customHeight="1" x14ac:dyDescent="0.3">
      <c r="A424" s="14" t="str">
        <f t="shared" si="33"/>
        <v/>
      </c>
      <c r="B424" s="15" t="str">
        <f>IF(N(A424)=0,"",EDATE(B423,ROUND(12/Rechner!D10,0)))</f>
        <v/>
      </c>
      <c r="C424" s="16" t="str">
        <f t="shared" si="34"/>
        <v/>
      </c>
      <c r="D424" s="16" t="str">
        <f>IF(N(A424)=0,"",MIN(Rechner!D14,N(C424)+N(E424)))</f>
        <v/>
      </c>
      <c r="E424" s="16" t="str">
        <f>IF(N(A424)=0,"",ROUND(N(C424)*(Rechner!D8/Rechner!D10),2))</f>
        <v/>
      </c>
      <c r="F424" s="16" t="str">
        <f t="shared" si="30"/>
        <v/>
      </c>
      <c r="G424" s="16" t="str">
        <f>IF(N(A424)=0,"",MIN(IFERROR(Rechner!D12/Rechner!D10,0),MAX(N(C424)-N(F424),0)))</f>
        <v/>
      </c>
      <c r="H424" s="16" t="str">
        <f t="shared" si="31"/>
        <v/>
      </c>
      <c r="I424" s="16" t="str">
        <f t="shared" si="32"/>
        <v/>
      </c>
    </row>
    <row r="425" spans="1:9" ht="19.5" customHeight="1" x14ac:dyDescent="0.3">
      <c r="A425" s="14" t="str">
        <f t="shared" si="33"/>
        <v/>
      </c>
      <c r="B425" s="15" t="str">
        <f>IF(N(A425)=0,"",EDATE(B424,ROUND(12/Rechner!D10,0)))</f>
        <v/>
      </c>
      <c r="C425" s="16" t="str">
        <f t="shared" si="34"/>
        <v/>
      </c>
      <c r="D425" s="16" t="str">
        <f>IF(N(A425)=0,"",MIN(Rechner!D14,N(C425)+N(E425)))</f>
        <v/>
      </c>
      <c r="E425" s="16" t="str">
        <f>IF(N(A425)=0,"",ROUND(N(C425)*(Rechner!D8/Rechner!D10),2))</f>
        <v/>
      </c>
      <c r="F425" s="16" t="str">
        <f t="shared" si="30"/>
        <v/>
      </c>
      <c r="G425" s="16" t="str">
        <f>IF(N(A425)=0,"",MIN(IFERROR(Rechner!D12/Rechner!D10,0),MAX(N(C425)-N(F425),0)))</f>
        <v/>
      </c>
      <c r="H425" s="16" t="str">
        <f t="shared" si="31"/>
        <v/>
      </c>
      <c r="I425" s="16" t="str">
        <f t="shared" si="32"/>
        <v/>
      </c>
    </row>
    <row r="426" spans="1:9" ht="19.5" customHeight="1" x14ac:dyDescent="0.3">
      <c r="A426" s="14" t="str">
        <f t="shared" si="33"/>
        <v/>
      </c>
      <c r="B426" s="15" t="str">
        <f>IF(N(A426)=0,"",EDATE(B425,ROUND(12/Rechner!D10,0)))</f>
        <v/>
      </c>
      <c r="C426" s="16" t="str">
        <f t="shared" si="34"/>
        <v/>
      </c>
      <c r="D426" s="16" t="str">
        <f>IF(N(A426)=0,"",MIN(Rechner!D14,N(C426)+N(E426)))</f>
        <v/>
      </c>
      <c r="E426" s="16" t="str">
        <f>IF(N(A426)=0,"",ROUND(N(C426)*(Rechner!D8/Rechner!D10),2))</f>
        <v/>
      </c>
      <c r="F426" s="16" t="str">
        <f t="shared" si="30"/>
        <v/>
      </c>
      <c r="G426" s="16" t="str">
        <f>IF(N(A426)=0,"",MIN(IFERROR(Rechner!D12/Rechner!D10,0),MAX(N(C426)-N(F426),0)))</f>
        <v/>
      </c>
      <c r="H426" s="16" t="str">
        <f t="shared" si="31"/>
        <v/>
      </c>
      <c r="I426" s="16" t="str">
        <f t="shared" si="32"/>
        <v/>
      </c>
    </row>
    <row r="427" spans="1:9" ht="19.5" customHeight="1" x14ac:dyDescent="0.3">
      <c r="A427" s="14" t="str">
        <f t="shared" si="33"/>
        <v/>
      </c>
      <c r="B427" s="15" t="str">
        <f>IF(N(A427)=0,"",EDATE(B426,ROUND(12/Rechner!D10,0)))</f>
        <v/>
      </c>
      <c r="C427" s="16" t="str">
        <f t="shared" si="34"/>
        <v/>
      </c>
      <c r="D427" s="16" t="str">
        <f>IF(N(A427)=0,"",MIN(Rechner!D14,N(C427)+N(E427)))</f>
        <v/>
      </c>
      <c r="E427" s="16" t="str">
        <f>IF(N(A427)=0,"",ROUND(N(C427)*(Rechner!D8/Rechner!D10),2))</f>
        <v/>
      </c>
      <c r="F427" s="16" t="str">
        <f t="shared" si="30"/>
        <v/>
      </c>
      <c r="G427" s="16" t="str">
        <f>IF(N(A427)=0,"",MIN(IFERROR(Rechner!D12/Rechner!D10,0),MAX(N(C427)-N(F427),0)))</f>
        <v/>
      </c>
      <c r="H427" s="16" t="str">
        <f t="shared" si="31"/>
        <v/>
      </c>
      <c r="I427" s="16" t="str">
        <f t="shared" si="32"/>
        <v/>
      </c>
    </row>
    <row r="428" spans="1:9" ht="19.5" customHeight="1" x14ac:dyDescent="0.3">
      <c r="A428" s="14" t="str">
        <f t="shared" si="33"/>
        <v/>
      </c>
      <c r="B428" s="15" t="str">
        <f>IF(N(A428)=0,"",EDATE(B427,ROUND(12/Rechner!D10,0)))</f>
        <v/>
      </c>
      <c r="C428" s="16" t="str">
        <f t="shared" si="34"/>
        <v/>
      </c>
      <c r="D428" s="16" t="str">
        <f>IF(N(A428)=0,"",MIN(Rechner!D14,N(C428)+N(E428)))</f>
        <v/>
      </c>
      <c r="E428" s="16" t="str">
        <f>IF(N(A428)=0,"",ROUND(N(C428)*(Rechner!D8/Rechner!D10),2))</f>
        <v/>
      </c>
      <c r="F428" s="16" t="str">
        <f t="shared" si="30"/>
        <v/>
      </c>
      <c r="G428" s="16" t="str">
        <f>IF(N(A428)=0,"",MIN(IFERROR(Rechner!D12/Rechner!D10,0),MAX(N(C428)-N(F428),0)))</f>
        <v/>
      </c>
      <c r="H428" s="16" t="str">
        <f t="shared" si="31"/>
        <v/>
      </c>
      <c r="I428" s="16" t="str">
        <f t="shared" si="32"/>
        <v/>
      </c>
    </row>
    <row r="429" spans="1:9" ht="19.5" customHeight="1" x14ac:dyDescent="0.3">
      <c r="A429" s="14" t="str">
        <f t="shared" si="33"/>
        <v/>
      </c>
      <c r="B429" s="15" t="str">
        <f>IF(N(A429)=0,"",EDATE(B428,ROUND(12/Rechner!D10,0)))</f>
        <v/>
      </c>
      <c r="C429" s="16" t="str">
        <f t="shared" si="34"/>
        <v/>
      </c>
      <c r="D429" s="16" t="str">
        <f>IF(N(A429)=0,"",MIN(Rechner!D14,N(C429)+N(E429)))</f>
        <v/>
      </c>
      <c r="E429" s="16" t="str">
        <f>IF(N(A429)=0,"",ROUND(N(C429)*(Rechner!D8/Rechner!D10),2))</f>
        <v/>
      </c>
      <c r="F429" s="16" t="str">
        <f t="shared" si="30"/>
        <v/>
      </c>
      <c r="G429" s="16" t="str">
        <f>IF(N(A429)=0,"",MIN(IFERROR(Rechner!D12/Rechner!D10,0),MAX(N(C429)-N(F429),0)))</f>
        <v/>
      </c>
      <c r="H429" s="16" t="str">
        <f t="shared" si="31"/>
        <v/>
      </c>
      <c r="I429" s="16" t="str">
        <f t="shared" si="32"/>
        <v/>
      </c>
    </row>
    <row r="430" spans="1:9" ht="19.5" customHeight="1" x14ac:dyDescent="0.3">
      <c r="A430" s="14" t="str">
        <f t="shared" si="33"/>
        <v/>
      </c>
      <c r="B430" s="15" t="str">
        <f>IF(N(A430)=0,"",EDATE(B429,ROUND(12/Rechner!D10,0)))</f>
        <v/>
      </c>
      <c r="C430" s="16" t="str">
        <f t="shared" si="34"/>
        <v/>
      </c>
      <c r="D430" s="16" t="str">
        <f>IF(N(A430)=0,"",MIN(Rechner!D14,N(C430)+N(E430)))</f>
        <v/>
      </c>
      <c r="E430" s="16" t="str">
        <f>IF(N(A430)=0,"",ROUND(N(C430)*(Rechner!D8/Rechner!D10),2))</f>
        <v/>
      </c>
      <c r="F430" s="16" t="str">
        <f t="shared" si="30"/>
        <v/>
      </c>
      <c r="G430" s="16" t="str">
        <f>IF(N(A430)=0,"",MIN(IFERROR(Rechner!D12/Rechner!D10,0),MAX(N(C430)-N(F430),0)))</f>
        <v/>
      </c>
      <c r="H430" s="16" t="str">
        <f t="shared" si="31"/>
        <v/>
      </c>
      <c r="I430" s="16" t="str">
        <f t="shared" si="32"/>
        <v/>
      </c>
    </row>
    <row r="431" spans="1:9" ht="19.5" customHeight="1" x14ac:dyDescent="0.3">
      <c r="A431" s="14" t="str">
        <f t="shared" si="33"/>
        <v/>
      </c>
      <c r="B431" s="15" t="str">
        <f>IF(N(A431)=0,"",EDATE(B430,ROUND(12/Rechner!D10,0)))</f>
        <v/>
      </c>
      <c r="C431" s="16" t="str">
        <f t="shared" si="34"/>
        <v/>
      </c>
      <c r="D431" s="16" t="str">
        <f>IF(N(A431)=0,"",MIN(Rechner!D14,N(C431)+N(E431)))</f>
        <v/>
      </c>
      <c r="E431" s="16" t="str">
        <f>IF(N(A431)=0,"",ROUND(N(C431)*(Rechner!D8/Rechner!D10),2))</f>
        <v/>
      </c>
      <c r="F431" s="16" t="str">
        <f t="shared" si="30"/>
        <v/>
      </c>
      <c r="G431" s="16" t="str">
        <f>IF(N(A431)=0,"",MIN(IFERROR(Rechner!D12/Rechner!D10,0),MAX(N(C431)-N(F431),0)))</f>
        <v/>
      </c>
      <c r="H431" s="16" t="str">
        <f t="shared" si="31"/>
        <v/>
      </c>
      <c r="I431" s="16" t="str">
        <f t="shared" si="32"/>
        <v/>
      </c>
    </row>
    <row r="432" spans="1:9" ht="19.5" customHeight="1" x14ac:dyDescent="0.3">
      <c r="A432" s="14" t="str">
        <f t="shared" si="33"/>
        <v/>
      </c>
      <c r="B432" s="15" t="str">
        <f>IF(N(A432)=0,"",EDATE(B431,ROUND(12/Rechner!D10,0)))</f>
        <v/>
      </c>
      <c r="C432" s="16" t="str">
        <f t="shared" si="34"/>
        <v/>
      </c>
      <c r="D432" s="16" t="str">
        <f>IF(N(A432)=0,"",MIN(Rechner!D14,N(C432)+N(E432)))</f>
        <v/>
      </c>
      <c r="E432" s="16" t="str">
        <f>IF(N(A432)=0,"",ROUND(N(C432)*(Rechner!D8/Rechner!D10),2))</f>
        <v/>
      </c>
      <c r="F432" s="16" t="str">
        <f t="shared" si="30"/>
        <v/>
      </c>
      <c r="G432" s="16" t="str">
        <f>IF(N(A432)=0,"",MIN(IFERROR(Rechner!D12/Rechner!D10,0),MAX(N(C432)-N(F432),0)))</f>
        <v/>
      </c>
      <c r="H432" s="16" t="str">
        <f t="shared" si="31"/>
        <v/>
      </c>
      <c r="I432" s="16" t="str">
        <f t="shared" si="32"/>
        <v/>
      </c>
    </row>
    <row r="433" spans="1:9" ht="19.5" customHeight="1" x14ac:dyDescent="0.3">
      <c r="A433" s="14" t="str">
        <f t="shared" si="33"/>
        <v/>
      </c>
      <c r="B433" s="15" t="str">
        <f>IF(N(A433)=0,"",EDATE(B432,ROUND(12/Rechner!D10,0)))</f>
        <v/>
      </c>
      <c r="C433" s="16" t="str">
        <f t="shared" si="34"/>
        <v/>
      </c>
      <c r="D433" s="16" t="str">
        <f>IF(N(A433)=0,"",MIN(Rechner!D14,N(C433)+N(E433)))</f>
        <v/>
      </c>
      <c r="E433" s="16" t="str">
        <f>IF(N(A433)=0,"",ROUND(N(C433)*(Rechner!D8/Rechner!D10),2))</f>
        <v/>
      </c>
      <c r="F433" s="16" t="str">
        <f t="shared" si="30"/>
        <v/>
      </c>
      <c r="G433" s="16" t="str">
        <f>IF(N(A433)=0,"",MIN(IFERROR(Rechner!D12/Rechner!D10,0),MAX(N(C433)-N(F433),0)))</f>
        <v/>
      </c>
      <c r="H433" s="16" t="str">
        <f t="shared" si="31"/>
        <v/>
      </c>
      <c r="I433" s="16" t="str">
        <f t="shared" si="32"/>
        <v/>
      </c>
    </row>
    <row r="434" spans="1:9" ht="19.5" customHeight="1" x14ac:dyDescent="0.3">
      <c r="A434" s="14" t="str">
        <f t="shared" si="33"/>
        <v/>
      </c>
      <c r="B434" s="15" t="str">
        <f>IF(N(A434)=0,"",EDATE(B433,ROUND(12/Rechner!D10,0)))</f>
        <v/>
      </c>
      <c r="C434" s="16" t="str">
        <f t="shared" si="34"/>
        <v/>
      </c>
      <c r="D434" s="16" t="str">
        <f>IF(N(A434)=0,"",MIN(Rechner!D14,N(C434)+N(E434)))</f>
        <v/>
      </c>
      <c r="E434" s="16" t="str">
        <f>IF(N(A434)=0,"",ROUND(N(C434)*(Rechner!D8/Rechner!D10),2))</f>
        <v/>
      </c>
      <c r="F434" s="16" t="str">
        <f t="shared" si="30"/>
        <v/>
      </c>
      <c r="G434" s="16" t="str">
        <f>IF(N(A434)=0,"",MIN(IFERROR(Rechner!D12/Rechner!D10,0),MAX(N(C434)-N(F434),0)))</f>
        <v/>
      </c>
      <c r="H434" s="16" t="str">
        <f t="shared" si="31"/>
        <v/>
      </c>
      <c r="I434" s="16" t="str">
        <f t="shared" si="32"/>
        <v/>
      </c>
    </row>
    <row r="435" spans="1:9" ht="19.5" customHeight="1" x14ac:dyDescent="0.3">
      <c r="A435" s="14" t="str">
        <f t="shared" si="33"/>
        <v/>
      </c>
      <c r="B435" s="15" t="str">
        <f>IF(N(A435)=0,"",EDATE(B434,ROUND(12/Rechner!D10,0)))</f>
        <v/>
      </c>
      <c r="C435" s="16" t="str">
        <f t="shared" si="34"/>
        <v/>
      </c>
      <c r="D435" s="16" t="str">
        <f>IF(N(A435)=0,"",MIN(Rechner!D14,N(C435)+N(E435)))</f>
        <v/>
      </c>
      <c r="E435" s="16" t="str">
        <f>IF(N(A435)=0,"",ROUND(N(C435)*(Rechner!D8/Rechner!D10),2))</f>
        <v/>
      </c>
      <c r="F435" s="16" t="str">
        <f t="shared" si="30"/>
        <v/>
      </c>
      <c r="G435" s="16" t="str">
        <f>IF(N(A435)=0,"",MIN(IFERROR(Rechner!D12/Rechner!D10,0),MAX(N(C435)-N(F435),0)))</f>
        <v/>
      </c>
      <c r="H435" s="16" t="str">
        <f t="shared" si="31"/>
        <v/>
      </c>
      <c r="I435" s="16" t="str">
        <f t="shared" si="32"/>
        <v/>
      </c>
    </row>
    <row r="436" spans="1:9" ht="19.5" customHeight="1" x14ac:dyDescent="0.3">
      <c r="A436" s="14" t="str">
        <f t="shared" si="33"/>
        <v/>
      </c>
      <c r="B436" s="15" t="str">
        <f>IF(N(A436)=0,"",EDATE(B435,ROUND(12/Rechner!D10,0)))</f>
        <v/>
      </c>
      <c r="C436" s="16" t="str">
        <f t="shared" si="34"/>
        <v/>
      </c>
      <c r="D436" s="16" t="str">
        <f>IF(N(A436)=0,"",MIN(Rechner!D14,N(C436)+N(E436)))</f>
        <v/>
      </c>
      <c r="E436" s="16" t="str">
        <f>IF(N(A436)=0,"",ROUND(N(C436)*(Rechner!D8/Rechner!D10),2))</f>
        <v/>
      </c>
      <c r="F436" s="16" t="str">
        <f t="shared" si="30"/>
        <v/>
      </c>
      <c r="G436" s="16" t="str">
        <f>IF(N(A436)=0,"",MIN(IFERROR(Rechner!D12/Rechner!D10,0),MAX(N(C436)-N(F436),0)))</f>
        <v/>
      </c>
      <c r="H436" s="16" t="str">
        <f t="shared" si="31"/>
        <v/>
      </c>
      <c r="I436" s="16" t="str">
        <f t="shared" si="32"/>
        <v/>
      </c>
    </row>
    <row r="437" spans="1:9" ht="19.5" customHeight="1" x14ac:dyDescent="0.3">
      <c r="A437" s="14" t="str">
        <f t="shared" si="33"/>
        <v/>
      </c>
      <c r="B437" s="15" t="str">
        <f>IF(N(A437)=0,"",EDATE(B436,ROUND(12/Rechner!D10,0)))</f>
        <v/>
      </c>
      <c r="C437" s="16" t="str">
        <f t="shared" si="34"/>
        <v/>
      </c>
      <c r="D437" s="16" t="str">
        <f>IF(N(A437)=0,"",MIN(Rechner!D14,N(C437)+N(E437)))</f>
        <v/>
      </c>
      <c r="E437" s="16" t="str">
        <f>IF(N(A437)=0,"",ROUND(N(C437)*(Rechner!D8/Rechner!D10),2))</f>
        <v/>
      </c>
      <c r="F437" s="16" t="str">
        <f t="shared" si="30"/>
        <v/>
      </c>
      <c r="G437" s="16" t="str">
        <f>IF(N(A437)=0,"",MIN(IFERROR(Rechner!D12/Rechner!D10,0),MAX(N(C437)-N(F437),0)))</f>
        <v/>
      </c>
      <c r="H437" s="16" t="str">
        <f t="shared" si="31"/>
        <v/>
      </c>
      <c r="I437" s="16" t="str">
        <f t="shared" si="32"/>
        <v/>
      </c>
    </row>
    <row r="438" spans="1:9" ht="19.5" customHeight="1" x14ac:dyDescent="0.3">
      <c r="A438" s="14" t="str">
        <f t="shared" si="33"/>
        <v/>
      </c>
      <c r="B438" s="15" t="str">
        <f>IF(N(A438)=0,"",EDATE(B437,ROUND(12/Rechner!D10,0)))</f>
        <v/>
      </c>
      <c r="C438" s="16" t="str">
        <f t="shared" si="34"/>
        <v/>
      </c>
      <c r="D438" s="16" t="str">
        <f>IF(N(A438)=0,"",MIN(Rechner!D14,N(C438)+N(E438)))</f>
        <v/>
      </c>
      <c r="E438" s="16" t="str">
        <f>IF(N(A438)=0,"",ROUND(N(C438)*(Rechner!D8/Rechner!D10),2))</f>
        <v/>
      </c>
      <c r="F438" s="16" t="str">
        <f t="shared" si="30"/>
        <v/>
      </c>
      <c r="G438" s="16" t="str">
        <f>IF(N(A438)=0,"",MIN(IFERROR(Rechner!D12/Rechner!D10,0),MAX(N(C438)-N(F438),0)))</f>
        <v/>
      </c>
      <c r="H438" s="16" t="str">
        <f t="shared" si="31"/>
        <v/>
      </c>
      <c r="I438" s="16" t="str">
        <f t="shared" si="32"/>
        <v/>
      </c>
    </row>
    <row r="439" spans="1:9" ht="19.5" customHeight="1" x14ac:dyDescent="0.3">
      <c r="A439" s="14" t="str">
        <f t="shared" si="33"/>
        <v/>
      </c>
      <c r="B439" s="15" t="str">
        <f>IF(N(A439)=0,"",EDATE(B438,ROUND(12/Rechner!D10,0)))</f>
        <v/>
      </c>
      <c r="C439" s="16" t="str">
        <f t="shared" si="34"/>
        <v/>
      </c>
      <c r="D439" s="16" t="str">
        <f>IF(N(A439)=0,"",MIN(Rechner!D14,N(C439)+N(E439)))</f>
        <v/>
      </c>
      <c r="E439" s="16" t="str">
        <f>IF(N(A439)=0,"",ROUND(N(C439)*(Rechner!D8/Rechner!D10),2))</f>
        <v/>
      </c>
      <c r="F439" s="16" t="str">
        <f t="shared" si="30"/>
        <v/>
      </c>
      <c r="G439" s="16" t="str">
        <f>IF(N(A439)=0,"",MIN(IFERROR(Rechner!D12/Rechner!D10,0),MAX(N(C439)-N(F439),0)))</f>
        <v/>
      </c>
      <c r="H439" s="16" t="str">
        <f t="shared" si="31"/>
        <v/>
      </c>
      <c r="I439" s="16" t="str">
        <f t="shared" si="32"/>
        <v/>
      </c>
    </row>
    <row r="440" spans="1:9" ht="19.5" customHeight="1" x14ac:dyDescent="0.3">
      <c r="A440" s="14" t="str">
        <f t="shared" si="33"/>
        <v/>
      </c>
      <c r="B440" s="15" t="str">
        <f>IF(N(A440)=0,"",EDATE(B439,ROUND(12/Rechner!D10,0)))</f>
        <v/>
      </c>
      <c r="C440" s="16" t="str">
        <f t="shared" si="34"/>
        <v/>
      </c>
      <c r="D440" s="16" t="str">
        <f>IF(N(A440)=0,"",MIN(Rechner!D14,N(C440)+N(E440)))</f>
        <v/>
      </c>
      <c r="E440" s="16" t="str">
        <f>IF(N(A440)=0,"",ROUND(N(C440)*(Rechner!D8/Rechner!D10),2))</f>
        <v/>
      </c>
      <c r="F440" s="16" t="str">
        <f t="shared" si="30"/>
        <v/>
      </c>
      <c r="G440" s="16" t="str">
        <f>IF(N(A440)=0,"",MIN(IFERROR(Rechner!D12/Rechner!D10,0),MAX(N(C440)-N(F440),0)))</f>
        <v/>
      </c>
      <c r="H440" s="16" t="str">
        <f t="shared" si="31"/>
        <v/>
      </c>
      <c r="I440" s="16" t="str">
        <f t="shared" si="32"/>
        <v/>
      </c>
    </row>
    <row r="441" spans="1:9" ht="19.5" customHeight="1" x14ac:dyDescent="0.3">
      <c r="A441" s="14" t="str">
        <f t="shared" si="33"/>
        <v/>
      </c>
      <c r="B441" s="15" t="str">
        <f>IF(N(A441)=0,"",EDATE(B440,ROUND(12/Rechner!D10,0)))</f>
        <v/>
      </c>
      <c r="C441" s="16" t="str">
        <f t="shared" si="34"/>
        <v/>
      </c>
      <c r="D441" s="16" t="str">
        <f>IF(N(A441)=0,"",MIN(Rechner!D14,N(C441)+N(E441)))</f>
        <v/>
      </c>
      <c r="E441" s="16" t="str">
        <f>IF(N(A441)=0,"",ROUND(N(C441)*(Rechner!D8/Rechner!D10),2))</f>
        <v/>
      </c>
      <c r="F441" s="16" t="str">
        <f t="shared" si="30"/>
        <v/>
      </c>
      <c r="G441" s="16" t="str">
        <f>IF(N(A441)=0,"",MIN(IFERROR(Rechner!D12/Rechner!D10,0),MAX(N(C441)-N(F441),0)))</f>
        <v/>
      </c>
      <c r="H441" s="16" t="str">
        <f t="shared" si="31"/>
        <v/>
      </c>
      <c r="I441" s="16" t="str">
        <f t="shared" si="32"/>
        <v/>
      </c>
    </row>
    <row r="442" spans="1:9" ht="19.5" customHeight="1" x14ac:dyDescent="0.3">
      <c r="A442" s="14" t="str">
        <f t="shared" si="33"/>
        <v/>
      </c>
      <c r="B442" s="15" t="str">
        <f>IF(N(A442)=0,"",EDATE(B441,ROUND(12/Rechner!D10,0)))</f>
        <v/>
      </c>
      <c r="C442" s="16" t="str">
        <f t="shared" si="34"/>
        <v/>
      </c>
      <c r="D442" s="16" t="str">
        <f>IF(N(A442)=0,"",MIN(Rechner!D14,N(C442)+N(E442)))</f>
        <v/>
      </c>
      <c r="E442" s="16" t="str">
        <f>IF(N(A442)=0,"",ROUND(N(C442)*(Rechner!D8/Rechner!D10),2))</f>
        <v/>
      </c>
      <c r="F442" s="16" t="str">
        <f t="shared" si="30"/>
        <v/>
      </c>
      <c r="G442" s="16" t="str">
        <f>IF(N(A442)=0,"",MIN(IFERROR(Rechner!D12/Rechner!D10,0),MAX(N(C442)-N(F442),0)))</f>
        <v/>
      </c>
      <c r="H442" s="16" t="str">
        <f t="shared" si="31"/>
        <v/>
      </c>
      <c r="I442" s="16" t="str">
        <f t="shared" si="32"/>
        <v/>
      </c>
    </row>
    <row r="443" spans="1:9" ht="19.5" customHeight="1" x14ac:dyDescent="0.3">
      <c r="A443" s="14" t="str">
        <f t="shared" si="33"/>
        <v/>
      </c>
      <c r="B443" s="15" t="str">
        <f>IF(N(A443)=0,"",EDATE(B442,ROUND(12/Rechner!D10,0)))</f>
        <v/>
      </c>
      <c r="C443" s="16" t="str">
        <f t="shared" si="34"/>
        <v/>
      </c>
      <c r="D443" s="16" t="str">
        <f>IF(N(A443)=0,"",MIN(Rechner!D14,N(C443)+N(E443)))</f>
        <v/>
      </c>
      <c r="E443" s="16" t="str">
        <f>IF(N(A443)=0,"",ROUND(N(C443)*(Rechner!D8/Rechner!D10),2))</f>
        <v/>
      </c>
      <c r="F443" s="16" t="str">
        <f t="shared" si="30"/>
        <v/>
      </c>
      <c r="G443" s="16" t="str">
        <f>IF(N(A443)=0,"",MIN(IFERROR(Rechner!D12/Rechner!D10,0),MAX(N(C443)-N(F443),0)))</f>
        <v/>
      </c>
      <c r="H443" s="16" t="str">
        <f t="shared" si="31"/>
        <v/>
      </c>
      <c r="I443" s="16" t="str">
        <f t="shared" si="32"/>
        <v/>
      </c>
    </row>
    <row r="444" spans="1:9" ht="19.5" customHeight="1" x14ac:dyDescent="0.3">
      <c r="A444" s="14" t="str">
        <f t="shared" si="33"/>
        <v/>
      </c>
      <c r="B444" s="15" t="str">
        <f>IF(N(A444)=0,"",EDATE(B443,ROUND(12/Rechner!D10,0)))</f>
        <v/>
      </c>
      <c r="C444" s="16" t="str">
        <f t="shared" si="34"/>
        <v/>
      </c>
      <c r="D444" s="16" t="str">
        <f>IF(N(A444)=0,"",MIN(Rechner!D14,N(C444)+N(E444)))</f>
        <v/>
      </c>
      <c r="E444" s="16" t="str">
        <f>IF(N(A444)=0,"",ROUND(N(C444)*(Rechner!D8/Rechner!D10),2))</f>
        <v/>
      </c>
      <c r="F444" s="16" t="str">
        <f t="shared" si="30"/>
        <v/>
      </c>
      <c r="G444" s="16" t="str">
        <f>IF(N(A444)=0,"",MIN(IFERROR(Rechner!D12/Rechner!D10,0),MAX(N(C444)-N(F444),0)))</f>
        <v/>
      </c>
      <c r="H444" s="16" t="str">
        <f t="shared" si="31"/>
        <v/>
      </c>
      <c r="I444" s="16" t="str">
        <f t="shared" si="32"/>
        <v/>
      </c>
    </row>
    <row r="445" spans="1:9" ht="19.5" customHeight="1" x14ac:dyDescent="0.3">
      <c r="A445" s="14" t="str">
        <f t="shared" si="33"/>
        <v/>
      </c>
      <c r="B445" s="15" t="str">
        <f>IF(N(A445)=0,"",EDATE(B444,ROUND(12/Rechner!D10,0)))</f>
        <v/>
      </c>
      <c r="C445" s="16" t="str">
        <f t="shared" si="34"/>
        <v/>
      </c>
      <c r="D445" s="16" t="str">
        <f>IF(N(A445)=0,"",MIN(Rechner!D14,N(C445)+N(E445)))</f>
        <v/>
      </c>
      <c r="E445" s="16" t="str">
        <f>IF(N(A445)=0,"",ROUND(N(C445)*(Rechner!D8/Rechner!D10),2))</f>
        <v/>
      </c>
      <c r="F445" s="16" t="str">
        <f t="shared" si="30"/>
        <v/>
      </c>
      <c r="G445" s="16" t="str">
        <f>IF(N(A445)=0,"",MIN(IFERROR(Rechner!D12/Rechner!D10,0),MAX(N(C445)-N(F445),0)))</f>
        <v/>
      </c>
      <c r="H445" s="16" t="str">
        <f t="shared" si="31"/>
        <v/>
      </c>
      <c r="I445" s="16" t="str">
        <f t="shared" si="32"/>
        <v/>
      </c>
    </row>
    <row r="446" spans="1:9" ht="19.5" customHeight="1" x14ac:dyDescent="0.3">
      <c r="A446" s="14" t="str">
        <f t="shared" si="33"/>
        <v/>
      </c>
      <c r="B446" s="15" t="str">
        <f>IF(N(A446)=0,"",EDATE(B445,ROUND(12/Rechner!D10,0)))</f>
        <v/>
      </c>
      <c r="C446" s="16" t="str">
        <f t="shared" si="34"/>
        <v/>
      </c>
      <c r="D446" s="16" t="str">
        <f>IF(N(A446)=0,"",MIN(Rechner!D14,N(C446)+N(E446)))</f>
        <v/>
      </c>
      <c r="E446" s="16" t="str">
        <f>IF(N(A446)=0,"",ROUND(N(C446)*(Rechner!D8/Rechner!D10),2))</f>
        <v/>
      </c>
      <c r="F446" s="16" t="str">
        <f t="shared" si="30"/>
        <v/>
      </c>
      <c r="G446" s="16" t="str">
        <f>IF(N(A446)=0,"",MIN(IFERROR(Rechner!D12/Rechner!D10,0),MAX(N(C446)-N(F446),0)))</f>
        <v/>
      </c>
      <c r="H446" s="16" t="str">
        <f t="shared" si="31"/>
        <v/>
      </c>
      <c r="I446" s="16" t="str">
        <f t="shared" si="32"/>
        <v/>
      </c>
    </row>
    <row r="447" spans="1:9" ht="19.5" customHeight="1" x14ac:dyDescent="0.3">
      <c r="A447" s="14" t="str">
        <f t="shared" si="33"/>
        <v/>
      </c>
      <c r="B447" s="15" t="str">
        <f>IF(N(A447)=0,"",EDATE(B446,ROUND(12/Rechner!D10,0)))</f>
        <v/>
      </c>
      <c r="C447" s="16" t="str">
        <f t="shared" si="34"/>
        <v/>
      </c>
      <c r="D447" s="16" t="str">
        <f>IF(N(A447)=0,"",MIN(Rechner!D14,N(C447)+N(E447)))</f>
        <v/>
      </c>
      <c r="E447" s="16" t="str">
        <f>IF(N(A447)=0,"",ROUND(N(C447)*(Rechner!D8/Rechner!D10),2))</f>
        <v/>
      </c>
      <c r="F447" s="16" t="str">
        <f t="shared" si="30"/>
        <v/>
      </c>
      <c r="G447" s="16" t="str">
        <f>IF(N(A447)=0,"",MIN(IFERROR(Rechner!D12/Rechner!D10,0),MAX(N(C447)-N(F447),0)))</f>
        <v/>
      </c>
      <c r="H447" s="16" t="str">
        <f t="shared" si="31"/>
        <v/>
      </c>
      <c r="I447" s="16" t="str">
        <f t="shared" si="32"/>
        <v/>
      </c>
    </row>
    <row r="448" spans="1:9" ht="19.5" customHeight="1" x14ac:dyDescent="0.3">
      <c r="A448" s="14" t="str">
        <f t="shared" si="33"/>
        <v/>
      </c>
      <c r="B448" s="15" t="str">
        <f>IF(N(A448)=0,"",EDATE(B447,ROUND(12/Rechner!D10,0)))</f>
        <v/>
      </c>
      <c r="C448" s="16" t="str">
        <f t="shared" si="34"/>
        <v/>
      </c>
      <c r="D448" s="16" t="str">
        <f>IF(N(A448)=0,"",MIN(Rechner!D14,N(C448)+N(E448)))</f>
        <v/>
      </c>
      <c r="E448" s="16" t="str">
        <f>IF(N(A448)=0,"",ROUND(N(C448)*(Rechner!D8/Rechner!D10),2))</f>
        <v/>
      </c>
      <c r="F448" s="16" t="str">
        <f t="shared" si="30"/>
        <v/>
      </c>
      <c r="G448" s="16" t="str">
        <f>IF(N(A448)=0,"",MIN(IFERROR(Rechner!D12/Rechner!D10,0),MAX(N(C448)-N(F448),0)))</f>
        <v/>
      </c>
      <c r="H448" s="16" t="str">
        <f t="shared" si="31"/>
        <v/>
      </c>
      <c r="I448" s="16" t="str">
        <f t="shared" si="32"/>
        <v/>
      </c>
    </row>
    <row r="449" spans="1:9" ht="19.5" customHeight="1" x14ac:dyDescent="0.3">
      <c r="A449" s="14" t="str">
        <f t="shared" si="33"/>
        <v/>
      </c>
      <c r="B449" s="15" t="str">
        <f>IF(N(A449)=0,"",EDATE(B448,ROUND(12/Rechner!D10,0)))</f>
        <v/>
      </c>
      <c r="C449" s="16" t="str">
        <f t="shared" si="34"/>
        <v/>
      </c>
      <c r="D449" s="16" t="str">
        <f>IF(N(A449)=0,"",MIN(Rechner!D14,N(C449)+N(E449)))</f>
        <v/>
      </c>
      <c r="E449" s="16" t="str">
        <f>IF(N(A449)=0,"",ROUND(N(C449)*(Rechner!D8/Rechner!D10),2))</f>
        <v/>
      </c>
      <c r="F449" s="16" t="str">
        <f t="shared" si="30"/>
        <v/>
      </c>
      <c r="G449" s="16" t="str">
        <f>IF(N(A449)=0,"",MIN(IFERROR(Rechner!D12/Rechner!D10,0),MAX(N(C449)-N(F449),0)))</f>
        <v/>
      </c>
      <c r="H449" s="16" t="str">
        <f t="shared" si="31"/>
        <v/>
      </c>
      <c r="I449" s="16" t="str">
        <f t="shared" si="32"/>
        <v/>
      </c>
    </row>
    <row r="450" spans="1:9" ht="19.5" customHeight="1" x14ac:dyDescent="0.3">
      <c r="A450" s="14" t="str">
        <f t="shared" si="33"/>
        <v/>
      </c>
      <c r="B450" s="15" t="str">
        <f>IF(N(A450)=0,"",EDATE(B449,ROUND(12/Rechner!D10,0)))</f>
        <v/>
      </c>
      <c r="C450" s="16" t="str">
        <f t="shared" si="34"/>
        <v/>
      </c>
      <c r="D450" s="16" t="str">
        <f>IF(N(A450)=0,"",MIN(Rechner!D14,N(C450)+N(E450)))</f>
        <v/>
      </c>
      <c r="E450" s="16" t="str">
        <f>IF(N(A450)=0,"",ROUND(N(C450)*(Rechner!D8/Rechner!D10),2))</f>
        <v/>
      </c>
      <c r="F450" s="16" t="str">
        <f t="shared" si="30"/>
        <v/>
      </c>
      <c r="G450" s="16" t="str">
        <f>IF(N(A450)=0,"",MIN(IFERROR(Rechner!D12/Rechner!D10,0),MAX(N(C450)-N(F450),0)))</f>
        <v/>
      </c>
      <c r="H450" s="16" t="str">
        <f t="shared" si="31"/>
        <v/>
      </c>
      <c r="I450" s="16" t="str">
        <f t="shared" si="32"/>
        <v/>
      </c>
    </row>
    <row r="451" spans="1:9" ht="19.5" customHeight="1" x14ac:dyDescent="0.3">
      <c r="A451" s="14" t="str">
        <f t="shared" si="33"/>
        <v/>
      </c>
      <c r="B451" s="15" t="str">
        <f>IF(N(A451)=0,"",EDATE(B450,ROUND(12/Rechner!D10,0)))</f>
        <v/>
      </c>
      <c r="C451" s="16" t="str">
        <f t="shared" si="34"/>
        <v/>
      </c>
      <c r="D451" s="16" t="str">
        <f>IF(N(A451)=0,"",MIN(Rechner!D14,N(C451)+N(E451)))</f>
        <v/>
      </c>
      <c r="E451" s="16" t="str">
        <f>IF(N(A451)=0,"",ROUND(N(C451)*(Rechner!D8/Rechner!D10),2))</f>
        <v/>
      </c>
      <c r="F451" s="16" t="str">
        <f t="shared" si="30"/>
        <v/>
      </c>
      <c r="G451" s="16" t="str">
        <f>IF(N(A451)=0,"",MIN(IFERROR(Rechner!D12/Rechner!D10,0),MAX(N(C451)-N(F451),0)))</f>
        <v/>
      </c>
      <c r="H451" s="16" t="str">
        <f t="shared" si="31"/>
        <v/>
      </c>
      <c r="I451" s="16" t="str">
        <f t="shared" si="32"/>
        <v/>
      </c>
    </row>
    <row r="452" spans="1:9" ht="19.5" customHeight="1" x14ac:dyDescent="0.3">
      <c r="A452" s="14" t="str">
        <f t="shared" si="33"/>
        <v/>
      </c>
      <c r="B452" s="15" t="str">
        <f>IF(N(A452)=0,"",EDATE(B451,ROUND(12/Rechner!D10,0)))</f>
        <v/>
      </c>
      <c r="C452" s="16" t="str">
        <f t="shared" si="34"/>
        <v/>
      </c>
      <c r="D452" s="16" t="str">
        <f>IF(N(A452)=0,"",MIN(Rechner!D14,N(C452)+N(E452)))</f>
        <v/>
      </c>
      <c r="E452" s="16" t="str">
        <f>IF(N(A452)=0,"",ROUND(N(C452)*(Rechner!D8/Rechner!D10),2))</f>
        <v/>
      </c>
      <c r="F452" s="16" t="str">
        <f t="shared" si="30"/>
        <v/>
      </c>
      <c r="G452" s="16" t="str">
        <f>IF(N(A452)=0,"",MIN(IFERROR(Rechner!D12/Rechner!D10,0),MAX(N(C452)-N(F452),0)))</f>
        <v/>
      </c>
      <c r="H452" s="16" t="str">
        <f t="shared" si="31"/>
        <v/>
      </c>
      <c r="I452" s="16" t="str">
        <f t="shared" si="32"/>
        <v/>
      </c>
    </row>
    <row r="453" spans="1:9" ht="19.5" customHeight="1" x14ac:dyDescent="0.3">
      <c r="A453" s="14" t="str">
        <f t="shared" si="33"/>
        <v/>
      </c>
      <c r="B453" s="15" t="str">
        <f>IF(N(A453)=0,"",EDATE(B452,ROUND(12/Rechner!D10,0)))</f>
        <v/>
      </c>
      <c r="C453" s="16" t="str">
        <f t="shared" si="34"/>
        <v/>
      </c>
      <c r="D453" s="16" t="str">
        <f>IF(N(A453)=0,"",MIN(Rechner!D14,N(C453)+N(E453)))</f>
        <v/>
      </c>
      <c r="E453" s="16" t="str">
        <f>IF(N(A453)=0,"",ROUND(N(C453)*(Rechner!D8/Rechner!D10),2))</f>
        <v/>
      </c>
      <c r="F453" s="16" t="str">
        <f t="shared" si="30"/>
        <v/>
      </c>
      <c r="G453" s="16" t="str">
        <f>IF(N(A453)=0,"",MIN(IFERROR(Rechner!D12/Rechner!D10,0),MAX(N(C453)-N(F453),0)))</f>
        <v/>
      </c>
      <c r="H453" s="16" t="str">
        <f t="shared" si="31"/>
        <v/>
      </c>
      <c r="I453" s="16" t="str">
        <f t="shared" si="32"/>
        <v/>
      </c>
    </row>
    <row r="454" spans="1:9" ht="19.5" customHeight="1" x14ac:dyDescent="0.3">
      <c r="A454" s="14" t="str">
        <f t="shared" si="33"/>
        <v/>
      </c>
      <c r="B454" s="15" t="str">
        <f>IF(N(A454)=0,"",EDATE(B453,ROUND(12/Rechner!D10,0)))</f>
        <v/>
      </c>
      <c r="C454" s="16" t="str">
        <f t="shared" si="34"/>
        <v/>
      </c>
      <c r="D454" s="16" t="str">
        <f>IF(N(A454)=0,"",MIN(Rechner!D14,N(C454)+N(E454)))</f>
        <v/>
      </c>
      <c r="E454" s="16" t="str">
        <f>IF(N(A454)=0,"",ROUND(N(C454)*(Rechner!D8/Rechner!D10),2))</f>
        <v/>
      </c>
      <c r="F454" s="16" t="str">
        <f t="shared" si="30"/>
        <v/>
      </c>
      <c r="G454" s="16" t="str">
        <f>IF(N(A454)=0,"",MIN(IFERROR(Rechner!D12/Rechner!D10,0),MAX(N(C454)-N(F454),0)))</f>
        <v/>
      </c>
      <c r="H454" s="16" t="str">
        <f t="shared" si="31"/>
        <v/>
      </c>
      <c r="I454" s="16" t="str">
        <f t="shared" si="32"/>
        <v/>
      </c>
    </row>
    <row r="455" spans="1:9" ht="19.5" customHeight="1" x14ac:dyDescent="0.3">
      <c r="A455" s="14" t="str">
        <f t="shared" si="33"/>
        <v/>
      </c>
      <c r="B455" s="15" t="str">
        <f>IF(N(A455)=0,"",EDATE(B454,ROUND(12/Rechner!D10,0)))</f>
        <v/>
      </c>
      <c r="C455" s="16" t="str">
        <f t="shared" si="34"/>
        <v/>
      </c>
      <c r="D455" s="16" t="str">
        <f>IF(N(A455)=0,"",MIN(Rechner!D14,N(C455)+N(E455)))</f>
        <v/>
      </c>
      <c r="E455" s="16" t="str">
        <f>IF(N(A455)=0,"",ROUND(N(C455)*(Rechner!D8/Rechner!D10),2))</f>
        <v/>
      </c>
      <c r="F455" s="16" t="str">
        <f t="shared" ref="F455:F518" si="35">IF(N(A455)=0,"",MAX(MIN(N(D455)-N(E455),N(C455)),0))</f>
        <v/>
      </c>
      <c r="G455" s="16" t="str">
        <f>IF(N(A455)=0,"",MIN(IFERROR(Rechner!D12/Rechner!D10,0),MAX(N(C455)-N(F455),0)))</f>
        <v/>
      </c>
      <c r="H455" s="16" t="str">
        <f t="shared" ref="H455:H518" si="36">IF(N(A455)=0,"",MIN(N(D455)+N(G455),N(C455)+N(E455)))</f>
        <v/>
      </c>
      <c r="I455" s="16" t="str">
        <f t="shared" ref="I455:I518" si="37">IF(N(A455)=0,"",MAX(N(C455)-N(F455)-N(G455),0))</f>
        <v/>
      </c>
    </row>
    <row r="456" spans="1:9" ht="19.5" customHeight="1" x14ac:dyDescent="0.3">
      <c r="A456" s="14" t="str">
        <f t="shared" ref="A456:A519" si="38">IF(N(I455)&gt;0,N(A455)+1,"")</f>
        <v/>
      </c>
      <c r="B456" s="15" t="str">
        <f>IF(N(A456)=0,"",EDATE(B455,ROUND(12/Rechner!D10,0)))</f>
        <v/>
      </c>
      <c r="C456" s="16" t="str">
        <f t="shared" ref="C456:C519" si="39">IF(N(A456)=0,"",N(I455))</f>
        <v/>
      </c>
      <c r="D456" s="16" t="str">
        <f>IF(N(A456)=0,"",MIN(Rechner!D14,N(C456)+N(E456)))</f>
        <v/>
      </c>
      <c r="E456" s="16" t="str">
        <f>IF(N(A456)=0,"",ROUND(N(C456)*(Rechner!D8/Rechner!D10),2))</f>
        <v/>
      </c>
      <c r="F456" s="16" t="str">
        <f t="shared" si="35"/>
        <v/>
      </c>
      <c r="G456" s="16" t="str">
        <f>IF(N(A456)=0,"",MIN(IFERROR(Rechner!D12/Rechner!D10,0),MAX(N(C456)-N(F456),0)))</f>
        <v/>
      </c>
      <c r="H456" s="16" t="str">
        <f t="shared" si="36"/>
        <v/>
      </c>
      <c r="I456" s="16" t="str">
        <f t="shared" si="37"/>
        <v/>
      </c>
    </row>
    <row r="457" spans="1:9" ht="19.5" customHeight="1" x14ac:dyDescent="0.3">
      <c r="A457" s="14" t="str">
        <f t="shared" si="38"/>
        <v/>
      </c>
      <c r="B457" s="15" t="str">
        <f>IF(N(A457)=0,"",EDATE(B456,ROUND(12/Rechner!D10,0)))</f>
        <v/>
      </c>
      <c r="C457" s="16" t="str">
        <f t="shared" si="39"/>
        <v/>
      </c>
      <c r="D457" s="16" t="str">
        <f>IF(N(A457)=0,"",MIN(Rechner!D14,N(C457)+N(E457)))</f>
        <v/>
      </c>
      <c r="E457" s="16" t="str">
        <f>IF(N(A457)=0,"",ROUND(N(C457)*(Rechner!D8/Rechner!D10),2))</f>
        <v/>
      </c>
      <c r="F457" s="16" t="str">
        <f t="shared" si="35"/>
        <v/>
      </c>
      <c r="G457" s="16" t="str">
        <f>IF(N(A457)=0,"",MIN(IFERROR(Rechner!D12/Rechner!D10,0),MAX(N(C457)-N(F457),0)))</f>
        <v/>
      </c>
      <c r="H457" s="16" t="str">
        <f t="shared" si="36"/>
        <v/>
      </c>
      <c r="I457" s="16" t="str">
        <f t="shared" si="37"/>
        <v/>
      </c>
    </row>
    <row r="458" spans="1:9" ht="19.5" customHeight="1" x14ac:dyDescent="0.3">
      <c r="A458" s="14" t="str">
        <f t="shared" si="38"/>
        <v/>
      </c>
      <c r="B458" s="15" t="str">
        <f>IF(N(A458)=0,"",EDATE(B457,ROUND(12/Rechner!D10,0)))</f>
        <v/>
      </c>
      <c r="C458" s="16" t="str">
        <f t="shared" si="39"/>
        <v/>
      </c>
      <c r="D458" s="16" t="str">
        <f>IF(N(A458)=0,"",MIN(Rechner!D14,N(C458)+N(E458)))</f>
        <v/>
      </c>
      <c r="E458" s="16" t="str">
        <f>IF(N(A458)=0,"",ROUND(N(C458)*(Rechner!D8/Rechner!D10),2))</f>
        <v/>
      </c>
      <c r="F458" s="16" t="str">
        <f t="shared" si="35"/>
        <v/>
      </c>
      <c r="G458" s="16" t="str">
        <f>IF(N(A458)=0,"",MIN(IFERROR(Rechner!D12/Rechner!D10,0),MAX(N(C458)-N(F458),0)))</f>
        <v/>
      </c>
      <c r="H458" s="16" t="str">
        <f t="shared" si="36"/>
        <v/>
      </c>
      <c r="I458" s="16" t="str">
        <f t="shared" si="37"/>
        <v/>
      </c>
    </row>
    <row r="459" spans="1:9" ht="19.5" customHeight="1" x14ac:dyDescent="0.3">
      <c r="A459" s="14" t="str">
        <f t="shared" si="38"/>
        <v/>
      </c>
      <c r="B459" s="15" t="str">
        <f>IF(N(A459)=0,"",EDATE(B458,ROUND(12/Rechner!D10,0)))</f>
        <v/>
      </c>
      <c r="C459" s="16" t="str">
        <f t="shared" si="39"/>
        <v/>
      </c>
      <c r="D459" s="16" t="str">
        <f>IF(N(A459)=0,"",MIN(Rechner!D14,N(C459)+N(E459)))</f>
        <v/>
      </c>
      <c r="E459" s="16" t="str">
        <f>IF(N(A459)=0,"",ROUND(N(C459)*(Rechner!D8/Rechner!D10),2))</f>
        <v/>
      </c>
      <c r="F459" s="16" t="str">
        <f t="shared" si="35"/>
        <v/>
      </c>
      <c r="G459" s="16" t="str">
        <f>IF(N(A459)=0,"",MIN(IFERROR(Rechner!D12/Rechner!D10,0),MAX(N(C459)-N(F459),0)))</f>
        <v/>
      </c>
      <c r="H459" s="16" t="str">
        <f t="shared" si="36"/>
        <v/>
      </c>
      <c r="I459" s="16" t="str">
        <f t="shared" si="37"/>
        <v/>
      </c>
    </row>
    <row r="460" spans="1:9" ht="19.5" customHeight="1" x14ac:dyDescent="0.3">
      <c r="A460" s="14" t="str">
        <f t="shared" si="38"/>
        <v/>
      </c>
      <c r="B460" s="15" t="str">
        <f>IF(N(A460)=0,"",EDATE(B459,ROUND(12/Rechner!D10,0)))</f>
        <v/>
      </c>
      <c r="C460" s="16" t="str">
        <f t="shared" si="39"/>
        <v/>
      </c>
      <c r="D460" s="16" t="str">
        <f>IF(N(A460)=0,"",MIN(Rechner!D14,N(C460)+N(E460)))</f>
        <v/>
      </c>
      <c r="E460" s="16" t="str">
        <f>IF(N(A460)=0,"",ROUND(N(C460)*(Rechner!D8/Rechner!D10),2))</f>
        <v/>
      </c>
      <c r="F460" s="16" t="str">
        <f t="shared" si="35"/>
        <v/>
      </c>
      <c r="G460" s="16" t="str">
        <f>IF(N(A460)=0,"",MIN(IFERROR(Rechner!D12/Rechner!D10,0),MAX(N(C460)-N(F460),0)))</f>
        <v/>
      </c>
      <c r="H460" s="16" t="str">
        <f t="shared" si="36"/>
        <v/>
      </c>
      <c r="I460" s="16" t="str">
        <f t="shared" si="37"/>
        <v/>
      </c>
    </row>
    <row r="461" spans="1:9" ht="19.5" customHeight="1" x14ac:dyDescent="0.3">
      <c r="A461" s="14" t="str">
        <f t="shared" si="38"/>
        <v/>
      </c>
      <c r="B461" s="15" t="str">
        <f>IF(N(A461)=0,"",EDATE(B460,ROUND(12/Rechner!D10,0)))</f>
        <v/>
      </c>
      <c r="C461" s="16" t="str">
        <f t="shared" si="39"/>
        <v/>
      </c>
      <c r="D461" s="16" t="str">
        <f>IF(N(A461)=0,"",MIN(Rechner!D14,N(C461)+N(E461)))</f>
        <v/>
      </c>
      <c r="E461" s="16" t="str">
        <f>IF(N(A461)=0,"",ROUND(N(C461)*(Rechner!D8/Rechner!D10),2))</f>
        <v/>
      </c>
      <c r="F461" s="16" t="str">
        <f t="shared" si="35"/>
        <v/>
      </c>
      <c r="G461" s="16" t="str">
        <f>IF(N(A461)=0,"",MIN(IFERROR(Rechner!D12/Rechner!D10,0),MAX(N(C461)-N(F461),0)))</f>
        <v/>
      </c>
      <c r="H461" s="16" t="str">
        <f t="shared" si="36"/>
        <v/>
      </c>
      <c r="I461" s="16" t="str">
        <f t="shared" si="37"/>
        <v/>
      </c>
    </row>
    <row r="462" spans="1:9" ht="19.5" customHeight="1" x14ac:dyDescent="0.3">
      <c r="A462" s="14" t="str">
        <f t="shared" si="38"/>
        <v/>
      </c>
      <c r="B462" s="15" t="str">
        <f>IF(N(A462)=0,"",EDATE(B461,ROUND(12/Rechner!D10,0)))</f>
        <v/>
      </c>
      <c r="C462" s="16" t="str">
        <f t="shared" si="39"/>
        <v/>
      </c>
      <c r="D462" s="16" t="str">
        <f>IF(N(A462)=0,"",MIN(Rechner!D14,N(C462)+N(E462)))</f>
        <v/>
      </c>
      <c r="E462" s="16" t="str">
        <f>IF(N(A462)=0,"",ROUND(N(C462)*(Rechner!D8/Rechner!D10),2))</f>
        <v/>
      </c>
      <c r="F462" s="16" t="str">
        <f t="shared" si="35"/>
        <v/>
      </c>
      <c r="G462" s="16" t="str">
        <f>IF(N(A462)=0,"",MIN(IFERROR(Rechner!D12/Rechner!D10,0),MAX(N(C462)-N(F462),0)))</f>
        <v/>
      </c>
      <c r="H462" s="16" t="str">
        <f t="shared" si="36"/>
        <v/>
      </c>
      <c r="I462" s="16" t="str">
        <f t="shared" si="37"/>
        <v/>
      </c>
    </row>
    <row r="463" spans="1:9" ht="19.5" customHeight="1" x14ac:dyDescent="0.3">
      <c r="A463" s="14" t="str">
        <f t="shared" si="38"/>
        <v/>
      </c>
      <c r="B463" s="15" t="str">
        <f>IF(N(A463)=0,"",EDATE(B462,ROUND(12/Rechner!D10,0)))</f>
        <v/>
      </c>
      <c r="C463" s="16" t="str">
        <f t="shared" si="39"/>
        <v/>
      </c>
      <c r="D463" s="16" t="str">
        <f>IF(N(A463)=0,"",MIN(Rechner!D14,N(C463)+N(E463)))</f>
        <v/>
      </c>
      <c r="E463" s="16" t="str">
        <f>IF(N(A463)=0,"",ROUND(N(C463)*(Rechner!D8/Rechner!D10),2))</f>
        <v/>
      </c>
      <c r="F463" s="16" t="str">
        <f t="shared" si="35"/>
        <v/>
      </c>
      <c r="G463" s="16" t="str">
        <f>IF(N(A463)=0,"",MIN(IFERROR(Rechner!D12/Rechner!D10,0),MAX(N(C463)-N(F463),0)))</f>
        <v/>
      </c>
      <c r="H463" s="16" t="str">
        <f t="shared" si="36"/>
        <v/>
      </c>
      <c r="I463" s="16" t="str">
        <f t="shared" si="37"/>
        <v/>
      </c>
    </row>
    <row r="464" spans="1:9" ht="19.5" customHeight="1" x14ac:dyDescent="0.3">
      <c r="A464" s="14" t="str">
        <f t="shared" si="38"/>
        <v/>
      </c>
      <c r="B464" s="15" t="str">
        <f>IF(N(A464)=0,"",EDATE(B463,ROUND(12/Rechner!D10,0)))</f>
        <v/>
      </c>
      <c r="C464" s="16" t="str">
        <f t="shared" si="39"/>
        <v/>
      </c>
      <c r="D464" s="16" t="str">
        <f>IF(N(A464)=0,"",MIN(Rechner!D14,N(C464)+N(E464)))</f>
        <v/>
      </c>
      <c r="E464" s="16" t="str">
        <f>IF(N(A464)=0,"",ROUND(N(C464)*(Rechner!D8/Rechner!D10),2))</f>
        <v/>
      </c>
      <c r="F464" s="16" t="str">
        <f t="shared" si="35"/>
        <v/>
      </c>
      <c r="G464" s="16" t="str">
        <f>IF(N(A464)=0,"",MIN(IFERROR(Rechner!D12/Rechner!D10,0),MAX(N(C464)-N(F464),0)))</f>
        <v/>
      </c>
      <c r="H464" s="16" t="str">
        <f t="shared" si="36"/>
        <v/>
      </c>
      <c r="I464" s="16" t="str">
        <f t="shared" si="37"/>
        <v/>
      </c>
    </row>
    <row r="465" spans="1:9" ht="19.5" customHeight="1" x14ac:dyDescent="0.3">
      <c r="A465" s="14" t="str">
        <f t="shared" si="38"/>
        <v/>
      </c>
      <c r="B465" s="15" t="str">
        <f>IF(N(A465)=0,"",EDATE(B464,ROUND(12/Rechner!D10,0)))</f>
        <v/>
      </c>
      <c r="C465" s="16" t="str">
        <f t="shared" si="39"/>
        <v/>
      </c>
      <c r="D465" s="16" t="str">
        <f>IF(N(A465)=0,"",MIN(Rechner!D14,N(C465)+N(E465)))</f>
        <v/>
      </c>
      <c r="E465" s="16" t="str">
        <f>IF(N(A465)=0,"",ROUND(N(C465)*(Rechner!D8/Rechner!D10),2))</f>
        <v/>
      </c>
      <c r="F465" s="16" t="str">
        <f t="shared" si="35"/>
        <v/>
      </c>
      <c r="G465" s="16" t="str">
        <f>IF(N(A465)=0,"",MIN(IFERROR(Rechner!D12/Rechner!D10,0),MAX(N(C465)-N(F465),0)))</f>
        <v/>
      </c>
      <c r="H465" s="16" t="str">
        <f t="shared" si="36"/>
        <v/>
      </c>
      <c r="I465" s="16" t="str">
        <f t="shared" si="37"/>
        <v/>
      </c>
    </row>
    <row r="466" spans="1:9" ht="19.5" customHeight="1" x14ac:dyDescent="0.3">
      <c r="A466" s="14" t="str">
        <f t="shared" si="38"/>
        <v/>
      </c>
      <c r="B466" s="15" t="str">
        <f>IF(N(A466)=0,"",EDATE(B465,ROUND(12/Rechner!D10,0)))</f>
        <v/>
      </c>
      <c r="C466" s="16" t="str">
        <f t="shared" si="39"/>
        <v/>
      </c>
      <c r="D466" s="16" t="str">
        <f>IF(N(A466)=0,"",MIN(Rechner!D14,N(C466)+N(E466)))</f>
        <v/>
      </c>
      <c r="E466" s="16" t="str">
        <f>IF(N(A466)=0,"",ROUND(N(C466)*(Rechner!D8/Rechner!D10),2))</f>
        <v/>
      </c>
      <c r="F466" s="16" t="str">
        <f t="shared" si="35"/>
        <v/>
      </c>
      <c r="G466" s="16" t="str">
        <f>IF(N(A466)=0,"",MIN(IFERROR(Rechner!D12/Rechner!D10,0),MAX(N(C466)-N(F466),0)))</f>
        <v/>
      </c>
      <c r="H466" s="16" t="str">
        <f t="shared" si="36"/>
        <v/>
      </c>
      <c r="I466" s="16" t="str">
        <f t="shared" si="37"/>
        <v/>
      </c>
    </row>
    <row r="467" spans="1:9" ht="19.5" customHeight="1" x14ac:dyDescent="0.3">
      <c r="A467" s="14" t="str">
        <f t="shared" si="38"/>
        <v/>
      </c>
      <c r="B467" s="15" t="str">
        <f>IF(N(A467)=0,"",EDATE(B466,ROUND(12/Rechner!D10,0)))</f>
        <v/>
      </c>
      <c r="C467" s="16" t="str">
        <f t="shared" si="39"/>
        <v/>
      </c>
      <c r="D467" s="16" t="str">
        <f>IF(N(A467)=0,"",MIN(Rechner!D14,N(C467)+N(E467)))</f>
        <v/>
      </c>
      <c r="E467" s="16" t="str">
        <f>IF(N(A467)=0,"",ROUND(N(C467)*(Rechner!D8/Rechner!D10),2))</f>
        <v/>
      </c>
      <c r="F467" s="16" t="str">
        <f t="shared" si="35"/>
        <v/>
      </c>
      <c r="G467" s="16" t="str">
        <f>IF(N(A467)=0,"",MIN(IFERROR(Rechner!D12/Rechner!D10,0),MAX(N(C467)-N(F467),0)))</f>
        <v/>
      </c>
      <c r="H467" s="16" t="str">
        <f t="shared" si="36"/>
        <v/>
      </c>
      <c r="I467" s="16" t="str">
        <f t="shared" si="37"/>
        <v/>
      </c>
    </row>
    <row r="468" spans="1:9" ht="19.5" customHeight="1" x14ac:dyDescent="0.3">
      <c r="A468" s="14" t="str">
        <f t="shared" si="38"/>
        <v/>
      </c>
      <c r="B468" s="15" t="str">
        <f>IF(N(A468)=0,"",EDATE(B467,ROUND(12/Rechner!D10,0)))</f>
        <v/>
      </c>
      <c r="C468" s="16" t="str">
        <f t="shared" si="39"/>
        <v/>
      </c>
      <c r="D468" s="16" t="str">
        <f>IF(N(A468)=0,"",MIN(Rechner!D14,N(C468)+N(E468)))</f>
        <v/>
      </c>
      <c r="E468" s="16" t="str">
        <f>IF(N(A468)=0,"",ROUND(N(C468)*(Rechner!D8/Rechner!D10),2))</f>
        <v/>
      </c>
      <c r="F468" s="16" t="str">
        <f t="shared" si="35"/>
        <v/>
      </c>
      <c r="G468" s="16" t="str">
        <f>IF(N(A468)=0,"",MIN(IFERROR(Rechner!D12/Rechner!D10,0),MAX(N(C468)-N(F468),0)))</f>
        <v/>
      </c>
      <c r="H468" s="16" t="str">
        <f t="shared" si="36"/>
        <v/>
      </c>
      <c r="I468" s="16" t="str">
        <f t="shared" si="37"/>
        <v/>
      </c>
    </row>
    <row r="469" spans="1:9" ht="19.5" customHeight="1" x14ac:dyDescent="0.3">
      <c r="A469" s="14" t="str">
        <f t="shared" si="38"/>
        <v/>
      </c>
      <c r="B469" s="15" t="str">
        <f>IF(N(A469)=0,"",EDATE(B468,ROUND(12/Rechner!D10,0)))</f>
        <v/>
      </c>
      <c r="C469" s="16" t="str">
        <f t="shared" si="39"/>
        <v/>
      </c>
      <c r="D469" s="16" t="str">
        <f>IF(N(A469)=0,"",MIN(Rechner!D14,N(C469)+N(E469)))</f>
        <v/>
      </c>
      <c r="E469" s="16" t="str">
        <f>IF(N(A469)=0,"",ROUND(N(C469)*(Rechner!D8/Rechner!D10),2))</f>
        <v/>
      </c>
      <c r="F469" s="16" t="str">
        <f t="shared" si="35"/>
        <v/>
      </c>
      <c r="G469" s="16" t="str">
        <f>IF(N(A469)=0,"",MIN(IFERROR(Rechner!D12/Rechner!D10,0),MAX(N(C469)-N(F469),0)))</f>
        <v/>
      </c>
      <c r="H469" s="16" t="str">
        <f t="shared" si="36"/>
        <v/>
      </c>
      <c r="I469" s="16" t="str">
        <f t="shared" si="37"/>
        <v/>
      </c>
    </row>
    <row r="470" spans="1:9" ht="19.5" customHeight="1" x14ac:dyDescent="0.3">
      <c r="A470" s="14" t="str">
        <f t="shared" si="38"/>
        <v/>
      </c>
      <c r="B470" s="15" t="str">
        <f>IF(N(A470)=0,"",EDATE(B469,ROUND(12/Rechner!D10,0)))</f>
        <v/>
      </c>
      <c r="C470" s="16" t="str">
        <f t="shared" si="39"/>
        <v/>
      </c>
      <c r="D470" s="16" t="str">
        <f>IF(N(A470)=0,"",MIN(Rechner!D14,N(C470)+N(E470)))</f>
        <v/>
      </c>
      <c r="E470" s="16" t="str">
        <f>IF(N(A470)=0,"",ROUND(N(C470)*(Rechner!D8/Rechner!D10),2))</f>
        <v/>
      </c>
      <c r="F470" s="16" t="str">
        <f t="shared" si="35"/>
        <v/>
      </c>
      <c r="G470" s="16" t="str">
        <f>IF(N(A470)=0,"",MIN(IFERROR(Rechner!D12/Rechner!D10,0),MAX(N(C470)-N(F470),0)))</f>
        <v/>
      </c>
      <c r="H470" s="16" t="str">
        <f t="shared" si="36"/>
        <v/>
      </c>
      <c r="I470" s="16" t="str">
        <f t="shared" si="37"/>
        <v/>
      </c>
    </row>
    <row r="471" spans="1:9" ht="19.5" customHeight="1" x14ac:dyDescent="0.3">
      <c r="A471" s="14" t="str">
        <f t="shared" si="38"/>
        <v/>
      </c>
      <c r="B471" s="15" t="str">
        <f>IF(N(A471)=0,"",EDATE(B470,ROUND(12/Rechner!D10,0)))</f>
        <v/>
      </c>
      <c r="C471" s="16" t="str">
        <f t="shared" si="39"/>
        <v/>
      </c>
      <c r="D471" s="16" t="str">
        <f>IF(N(A471)=0,"",MIN(Rechner!D14,N(C471)+N(E471)))</f>
        <v/>
      </c>
      <c r="E471" s="16" t="str">
        <f>IF(N(A471)=0,"",ROUND(N(C471)*(Rechner!D8/Rechner!D10),2))</f>
        <v/>
      </c>
      <c r="F471" s="16" t="str">
        <f t="shared" si="35"/>
        <v/>
      </c>
      <c r="G471" s="16" t="str">
        <f>IF(N(A471)=0,"",MIN(IFERROR(Rechner!D12/Rechner!D10,0),MAX(N(C471)-N(F471),0)))</f>
        <v/>
      </c>
      <c r="H471" s="16" t="str">
        <f t="shared" si="36"/>
        <v/>
      </c>
      <c r="I471" s="16" t="str">
        <f t="shared" si="37"/>
        <v/>
      </c>
    </row>
    <row r="472" spans="1:9" ht="19.5" customHeight="1" x14ac:dyDescent="0.3">
      <c r="A472" s="14" t="str">
        <f t="shared" si="38"/>
        <v/>
      </c>
      <c r="B472" s="15" t="str">
        <f>IF(N(A472)=0,"",EDATE(B471,ROUND(12/Rechner!D10,0)))</f>
        <v/>
      </c>
      <c r="C472" s="16" t="str">
        <f t="shared" si="39"/>
        <v/>
      </c>
      <c r="D472" s="16" t="str">
        <f>IF(N(A472)=0,"",MIN(Rechner!D14,N(C472)+N(E472)))</f>
        <v/>
      </c>
      <c r="E472" s="16" t="str">
        <f>IF(N(A472)=0,"",ROUND(N(C472)*(Rechner!D8/Rechner!D10),2))</f>
        <v/>
      </c>
      <c r="F472" s="16" t="str">
        <f t="shared" si="35"/>
        <v/>
      </c>
      <c r="G472" s="16" t="str">
        <f>IF(N(A472)=0,"",MIN(IFERROR(Rechner!D12/Rechner!D10,0),MAX(N(C472)-N(F472),0)))</f>
        <v/>
      </c>
      <c r="H472" s="16" t="str">
        <f t="shared" si="36"/>
        <v/>
      </c>
      <c r="I472" s="16" t="str">
        <f t="shared" si="37"/>
        <v/>
      </c>
    </row>
    <row r="473" spans="1:9" ht="19.5" customHeight="1" x14ac:dyDescent="0.3">
      <c r="A473" s="14" t="str">
        <f t="shared" si="38"/>
        <v/>
      </c>
      <c r="B473" s="15" t="str">
        <f>IF(N(A473)=0,"",EDATE(B472,ROUND(12/Rechner!D10,0)))</f>
        <v/>
      </c>
      <c r="C473" s="16" t="str">
        <f t="shared" si="39"/>
        <v/>
      </c>
      <c r="D473" s="16" t="str">
        <f>IF(N(A473)=0,"",MIN(Rechner!D14,N(C473)+N(E473)))</f>
        <v/>
      </c>
      <c r="E473" s="16" t="str">
        <f>IF(N(A473)=0,"",ROUND(N(C473)*(Rechner!D8/Rechner!D10),2))</f>
        <v/>
      </c>
      <c r="F473" s="16" t="str">
        <f t="shared" si="35"/>
        <v/>
      </c>
      <c r="G473" s="16" t="str">
        <f>IF(N(A473)=0,"",MIN(IFERROR(Rechner!D12/Rechner!D10,0),MAX(N(C473)-N(F473),0)))</f>
        <v/>
      </c>
      <c r="H473" s="16" t="str">
        <f t="shared" si="36"/>
        <v/>
      </c>
      <c r="I473" s="16" t="str">
        <f t="shared" si="37"/>
        <v/>
      </c>
    </row>
    <row r="474" spans="1:9" ht="19.5" customHeight="1" x14ac:dyDescent="0.3">
      <c r="A474" s="14" t="str">
        <f t="shared" si="38"/>
        <v/>
      </c>
      <c r="B474" s="15" t="str">
        <f>IF(N(A474)=0,"",EDATE(B473,ROUND(12/Rechner!D10,0)))</f>
        <v/>
      </c>
      <c r="C474" s="16" t="str">
        <f t="shared" si="39"/>
        <v/>
      </c>
      <c r="D474" s="16" t="str">
        <f>IF(N(A474)=0,"",MIN(Rechner!D14,N(C474)+N(E474)))</f>
        <v/>
      </c>
      <c r="E474" s="16" t="str">
        <f>IF(N(A474)=0,"",ROUND(N(C474)*(Rechner!D8/Rechner!D10),2))</f>
        <v/>
      </c>
      <c r="F474" s="16" t="str">
        <f t="shared" si="35"/>
        <v/>
      </c>
      <c r="G474" s="16" t="str">
        <f>IF(N(A474)=0,"",MIN(IFERROR(Rechner!D12/Rechner!D10,0),MAX(N(C474)-N(F474),0)))</f>
        <v/>
      </c>
      <c r="H474" s="16" t="str">
        <f t="shared" si="36"/>
        <v/>
      </c>
      <c r="I474" s="16" t="str">
        <f t="shared" si="37"/>
        <v/>
      </c>
    </row>
    <row r="475" spans="1:9" ht="19.5" customHeight="1" x14ac:dyDescent="0.3">
      <c r="A475" s="14" t="str">
        <f t="shared" si="38"/>
        <v/>
      </c>
      <c r="B475" s="15" t="str">
        <f>IF(N(A475)=0,"",EDATE(B474,ROUND(12/Rechner!D10,0)))</f>
        <v/>
      </c>
      <c r="C475" s="16" t="str">
        <f t="shared" si="39"/>
        <v/>
      </c>
      <c r="D475" s="16" t="str">
        <f>IF(N(A475)=0,"",MIN(Rechner!D14,N(C475)+N(E475)))</f>
        <v/>
      </c>
      <c r="E475" s="16" t="str">
        <f>IF(N(A475)=0,"",ROUND(N(C475)*(Rechner!D8/Rechner!D10),2))</f>
        <v/>
      </c>
      <c r="F475" s="16" t="str">
        <f t="shared" si="35"/>
        <v/>
      </c>
      <c r="G475" s="16" t="str">
        <f>IF(N(A475)=0,"",MIN(IFERROR(Rechner!D12/Rechner!D10,0),MAX(N(C475)-N(F475),0)))</f>
        <v/>
      </c>
      <c r="H475" s="16" t="str">
        <f t="shared" si="36"/>
        <v/>
      </c>
      <c r="I475" s="16" t="str">
        <f t="shared" si="37"/>
        <v/>
      </c>
    </row>
    <row r="476" spans="1:9" ht="19.5" customHeight="1" x14ac:dyDescent="0.3">
      <c r="A476" s="14" t="str">
        <f t="shared" si="38"/>
        <v/>
      </c>
      <c r="B476" s="15" t="str">
        <f>IF(N(A476)=0,"",EDATE(B475,ROUND(12/Rechner!D10,0)))</f>
        <v/>
      </c>
      <c r="C476" s="16" t="str">
        <f t="shared" si="39"/>
        <v/>
      </c>
      <c r="D476" s="16" t="str">
        <f>IF(N(A476)=0,"",MIN(Rechner!D14,N(C476)+N(E476)))</f>
        <v/>
      </c>
      <c r="E476" s="16" t="str">
        <f>IF(N(A476)=0,"",ROUND(N(C476)*(Rechner!D8/Rechner!D10),2))</f>
        <v/>
      </c>
      <c r="F476" s="16" t="str">
        <f t="shared" si="35"/>
        <v/>
      </c>
      <c r="G476" s="16" t="str">
        <f>IF(N(A476)=0,"",MIN(IFERROR(Rechner!D12/Rechner!D10,0),MAX(N(C476)-N(F476),0)))</f>
        <v/>
      </c>
      <c r="H476" s="16" t="str">
        <f t="shared" si="36"/>
        <v/>
      </c>
      <c r="I476" s="16" t="str">
        <f t="shared" si="37"/>
        <v/>
      </c>
    </row>
    <row r="477" spans="1:9" ht="19.5" customHeight="1" x14ac:dyDescent="0.3">
      <c r="A477" s="14" t="str">
        <f t="shared" si="38"/>
        <v/>
      </c>
      <c r="B477" s="15" t="str">
        <f>IF(N(A477)=0,"",EDATE(B476,ROUND(12/Rechner!D10,0)))</f>
        <v/>
      </c>
      <c r="C477" s="16" t="str">
        <f t="shared" si="39"/>
        <v/>
      </c>
      <c r="D477" s="16" t="str">
        <f>IF(N(A477)=0,"",MIN(Rechner!D14,N(C477)+N(E477)))</f>
        <v/>
      </c>
      <c r="E477" s="16" t="str">
        <f>IF(N(A477)=0,"",ROUND(N(C477)*(Rechner!D8/Rechner!D10),2))</f>
        <v/>
      </c>
      <c r="F477" s="16" t="str">
        <f t="shared" si="35"/>
        <v/>
      </c>
      <c r="G477" s="16" t="str">
        <f>IF(N(A477)=0,"",MIN(IFERROR(Rechner!D12/Rechner!D10,0),MAX(N(C477)-N(F477),0)))</f>
        <v/>
      </c>
      <c r="H477" s="16" t="str">
        <f t="shared" si="36"/>
        <v/>
      </c>
      <c r="I477" s="16" t="str">
        <f t="shared" si="37"/>
        <v/>
      </c>
    </row>
    <row r="478" spans="1:9" ht="19.5" customHeight="1" x14ac:dyDescent="0.3">
      <c r="A478" s="14" t="str">
        <f t="shared" si="38"/>
        <v/>
      </c>
      <c r="B478" s="15" t="str">
        <f>IF(N(A478)=0,"",EDATE(B477,ROUND(12/Rechner!D10,0)))</f>
        <v/>
      </c>
      <c r="C478" s="16" t="str">
        <f t="shared" si="39"/>
        <v/>
      </c>
      <c r="D478" s="16" t="str">
        <f>IF(N(A478)=0,"",MIN(Rechner!D14,N(C478)+N(E478)))</f>
        <v/>
      </c>
      <c r="E478" s="16" t="str">
        <f>IF(N(A478)=0,"",ROUND(N(C478)*(Rechner!D8/Rechner!D10),2))</f>
        <v/>
      </c>
      <c r="F478" s="16" t="str">
        <f t="shared" si="35"/>
        <v/>
      </c>
      <c r="G478" s="16" t="str">
        <f>IF(N(A478)=0,"",MIN(IFERROR(Rechner!D12/Rechner!D10,0),MAX(N(C478)-N(F478),0)))</f>
        <v/>
      </c>
      <c r="H478" s="16" t="str">
        <f t="shared" si="36"/>
        <v/>
      </c>
      <c r="I478" s="16" t="str">
        <f t="shared" si="37"/>
        <v/>
      </c>
    </row>
    <row r="479" spans="1:9" ht="19.5" customHeight="1" x14ac:dyDescent="0.3">
      <c r="A479" s="14" t="str">
        <f t="shared" si="38"/>
        <v/>
      </c>
      <c r="B479" s="15" t="str">
        <f>IF(N(A479)=0,"",EDATE(B478,ROUND(12/Rechner!D10,0)))</f>
        <v/>
      </c>
      <c r="C479" s="16" t="str">
        <f t="shared" si="39"/>
        <v/>
      </c>
      <c r="D479" s="16" t="str">
        <f>IF(N(A479)=0,"",MIN(Rechner!D14,N(C479)+N(E479)))</f>
        <v/>
      </c>
      <c r="E479" s="16" t="str">
        <f>IF(N(A479)=0,"",ROUND(N(C479)*(Rechner!D8/Rechner!D10),2))</f>
        <v/>
      </c>
      <c r="F479" s="16" t="str">
        <f t="shared" si="35"/>
        <v/>
      </c>
      <c r="G479" s="16" t="str">
        <f>IF(N(A479)=0,"",MIN(IFERROR(Rechner!D12/Rechner!D10,0),MAX(N(C479)-N(F479),0)))</f>
        <v/>
      </c>
      <c r="H479" s="16" t="str">
        <f t="shared" si="36"/>
        <v/>
      </c>
      <c r="I479" s="16" t="str">
        <f t="shared" si="37"/>
        <v/>
      </c>
    </row>
    <row r="480" spans="1:9" ht="19.5" customHeight="1" x14ac:dyDescent="0.3">
      <c r="A480" s="14" t="str">
        <f t="shared" si="38"/>
        <v/>
      </c>
      <c r="B480" s="15" t="str">
        <f>IF(N(A480)=0,"",EDATE(B479,ROUND(12/Rechner!D10,0)))</f>
        <v/>
      </c>
      <c r="C480" s="16" t="str">
        <f t="shared" si="39"/>
        <v/>
      </c>
      <c r="D480" s="16" t="str">
        <f>IF(N(A480)=0,"",MIN(Rechner!D14,N(C480)+N(E480)))</f>
        <v/>
      </c>
      <c r="E480" s="16" t="str">
        <f>IF(N(A480)=0,"",ROUND(N(C480)*(Rechner!D8/Rechner!D10),2))</f>
        <v/>
      </c>
      <c r="F480" s="16" t="str">
        <f t="shared" si="35"/>
        <v/>
      </c>
      <c r="G480" s="16" t="str">
        <f>IF(N(A480)=0,"",MIN(IFERROR(Rechner!D12/Rechner!D10,0),MAX(N(C480)-N(F480),0)))</f>
        <v/>
      </c>
      <c r="H480" s="16" t="str">
        <f t="shared" si="36"/>
        <v/>
      </c>
      <c r="I480" s="16" t="str">
        <f t="shared" si="37"/>
        <v/>
      </c>
    </row>
    <row r="481" spans="1:9" ht="19.5" customHeight="1" x14ac:dyDescent="0.3">
      <c r="A481" s="14" t="str">
        <f t="shared" si="38"/>
        <v/>
      </c>
      <c r="B481" s="15" t="str">
        <f>IF(N(A481)=0,"",EDATE(B480,ROUND(12/Rechner!D10,0)))</f>
        <v/>
      </c>
      <c r="C481" s="16" t="str">
        <f t="shared" si="39"/>
        <v/>
      </c>
      <c r="D481" s="16" t="str">
        <f>IF(N(A481)=0,"",MIN(Rechner!D14,N(C481)+N(E481)))</f>
        <v/>
      </c>
      <c r="E481" s="16" t="str">
        <f>IF(N(A481)=0,"",ROUND(N(C481)*(Rechner!D8/Rechner!D10),2))</f>
        <v/>
      </c>
      <c r="F481" s="16" t="str">
        <f t="shared" si="35"/>
        <v/>
      </c>
      <c r="G481" s="16" t="str">
        <f>IF(N(A481)=0,"",MIN(IFERROR(Rechner!D12/Rechner!D10,0),MAX(N(C481)-N(F481),0)))</f>
        <v/>
      </c>
      <c r="H481" s="16" t="str">
        <f t="shared" si="36"/>
        <v/>
      </c>
      <c r="I481" s="16" t="str">
        <f t="shared" si="37"/>
        <v/>
      </c>
    </row>
    <row r="482" spans="1:9" ht="19.5" customHeight="1" x14ac:dyDescent="0.3">
      <c r="A482" s="14" t="str">
        <f t="shared" si="38"/>
        <v/>
      </c>
      <c r="B482" s="15" t="str">
        <f>IF(N(A482)=0,"",EDATE(B481,ROUND(12/Rechner!D10,0)))</f>
        <v/>
      </c>
      <c r="C482" s="16" t="str">
        <f t="shared" si="39"/>
        <v/>
      </c>
      <c r="D482" s="16" t="str">
        <f>IF(N(A482)=0,"",MIN(Rechner!D14,N(C482)+N(E482)))</f>
        <v/>
      </c>
      <c r="E482" s="16" t="str">
        <f>IF(N(A482)=0,"",ROUND(N(C482)*(Rechner!D8/Rechner!D10),2))</f>
        <v/>
      </c>
      <c r="F482" s="16" t="str">
        <f t="shared" si="35"/>
        <v/>
      </c>
      <c r="G482" s="16" t="str">
        <f>IF(N(A482)=0,"",MIN(IFERROR(Rechner!D12/Rechner!D10,0),MAX(N(C482)-N(F482),0)))</f>
        <v/>
      </c>
      <c r="H482" s="16" t="str">
        <f t="shared" si="36"/>
        <v/>
      </c>
      <c r="I482" s="16" t="str">
        <f t="shared" si="37"/>
        <v/>
      </c>
    </row>
    <row r="483" spans="1:9" ht="19.5" customHeight="1" x14ac:dyDescent="0.3">
      <c r="A483" s="14" t="str">
        <f t="shared" si="38"/>
        <v/>
      </c>
      <c r="B483" s="15" t="str">
        <f>IF(N(A483)=0,"",EDATE(B482,ROUND(12/Rechner!D10,0)))</f>
        <v/>
      </c>
      <c r="C483" s="16" t="str">
        <f t="shared" si="39"/>
        <v/>
      </c>
      <c r="D483" s="16" t="str">
        <f>IF(N(A483)=0,"",MIN(Rechner!D14,N(C483)+N(E483)))</f>
        <v/>
      </c>
      <c r="E483" s="16" t="str">
        <f>IF(N(A483)=0,"",ROUND(N(C483)*(Rechner!D8/Rechner!D10),2))</f>
        <v/>
      </c>
      <c r="F483" s="16" t="str">
        <f t="shared" si="35"/>
        <v/>
      </c>
      <c r="G483" s="16" t="str">
        <f>IF(N(A483)=0,"",MIN(IFERROR(Rechner!D12/Rechner!D10,0),MAX(N(C483)-N(F483),0)))</f>
        <v/>
      </c>
      <c r="H483" s="16" t="str">
        <f t="shared" si="36"/>
        <v/>
      </c>
      <c r="I483" s="16" t="str">
        <f t="shared" si="37"/>
        <v/>
      </c>
    </row>
    <row r="484" spans="1:9" ht="19.5" customHeight="1" x14ac:dyDescent="0.3">
      <c r="A484" s="14" t="str">
        <f t="shared" si="38"/>
        <v/>
      </c>
      <c r="B484" s="15" t="str">
        <f>IF(N(A484)=0,"",EDATE(B483,ROUND(12/Rechner!D10,0)))</f>
        <v/>
      </c>
      <c r="C484" s="16" t="str">
        <f t="shared" si="39"/>
        <v/>
      </c>
      <c r="D484" s="16" t="str">
        <f>IF(N(A484)=0,"",MIN(Rechner!D14,N(C484)+N(E484)))</f>
        <v/>
      </c>
      <c r="E484" s="16" t="str">
        <f>IF(N(A484)=0,"",ROUND(N(C484)*(Rechner!D8/Rechner!D10),2))</f>
        <v/>
      </c>
      <c r="F484" s="16" t="str">
        <f t="shared" si="35"/>
        <v/>
      </c>
      <c r="G484" s="16" t="str">
        <f>IF(N(A484)=0,"",MIN(IFERROR(Rechner!D12/Rechner!D10,0),MAX(N(C484)-N(F484),0)))</f>
        <v/>
      </c>
      <c r="H484" s="16" t="str">
        <f t="shared" si="36"/>
        <v/>
      </c>
      <c r="I484" s="16" t="str">
        <f t="shared" si="37"/>
        <v/>
      </c>
    </row>
    <row r="485" spans="1:9" ht="19.5" customHeight="1" x14ac:dyDescent="0.3">
      <c r="A485" s="14" t="str">
        <f t="shared" si="38"/>
        <v/>
      </c>
      <c r="B485" s="15" t="str">
        <f>IF(N(A485)=0,"",EDATE(B484,ROUND(12/Rechner!D10,0)))</f>
        <v/>
      </c>
      <c r="C485" s="16" t="str">
        <f t="shared" si="39"/>
        <v/>
      </c>
      <c r="D485" s="16" t="str">
        <f>IF(N(A485)=0,"",MIN(Rechner!D14,N(C485)+N(E485)))</f>
        <v/>
      </c>
      <c r="E485" s="16" t="str">
        <f>IF(N(A485)=0,"",ROUND(N(C485)*(Rechner!D8/Rechner!D10),2))</f>
        <v/>
      </c>
      <c r="F485" s="16" t="str">
        <f t="shared" si="35"/>
        <v/>
      </c>
      <c r="G485" s="16" t="str">
        <f>IF(N(A485)=0,"",MIN(IFERROR(Rechner!D12/Rechner!D10,0),MAX(N(C485)-N(F485),0)))</f>
        <v/>
      </c>
      <c r="H485" s="16" t="str">
        <f t="shared" si="36"/>
        <v/>
      </c>
      <c r="I485" s="16" t="str">
        <f t="shared" si="37"/>
        <v/>
      </c>
    </row>
    <row r="486" spans="1:9" ht="19.5" customHeight="1" x14ac:dyDescent="0.3">
      <c r="A486" s="14" t="str">
        <f t="shared" si="38"/>
        <v/>
      </c>
      <c r="B486" s="15" t="str">
        <f>IF(N(A486)=0,"",EDATE(B485,ROUND(12/Rechner!D10,0)))</f>
        <v/>
      </c>
      <c r="C486" s="16" t="str">
        <f t="shared" si="39"/>
        <v/>
      </c>
      <c r="D486" s="16" t="str">
        <f>IF(N(A486)=0,"",MIN(Rechner!D14,N(C486)+N(E486)))</f>
        <v/>
      </c>
      <c r="E486" s="16" t="str">
        <f>IF(N(A486)=0,"",ROUND(N(C486)*(Rechner!D8/Rechner!D10),2))</f>
        <v/>
      </c>
      <c r="F486" s="16" t="str">
        <f t="shared" si="35"/>
        <v/>
      </c>
      <c r="G486" s="16" t="str">
        <f>IF(N(A486)=0,"",MIN(IFERROR(Rechner!D12/Rechner!D10,0),MAX(N(C486)-N(F486),0)))</f>
        <v/>
      </c>
      <c r="H486" s="16" t="str">
        <f t="shared" si="36"/>
        <v/>
      </c>
      <c r="I486" s="16" t="str">
        <f t="shared" si="37"/>
        <v/>
      </c>
    </row>
    <row r="487" spans="1:9" ht="19.5" customHeight="1" x14ac:dyDescent="0.3">
      <c r="A487" s="14" t="str">
        <f t="shared" si="38"/>
        <v/>
      </c>
      <c r="B487" s="15" t="str">
        <f>IF(N(A487)=0,"",EDATE(B486,ROUND(12/Rechner!D10,0)))</f>
        <v/>
      </c>
      <c r="C487" s="16" t="str">
        <f t="shared" si="39"/>
        <v/>
      </c>
      <c r="D487" s="16" t="str">
        <f>IF(N(A487)=0,"",MIN(Rechner!D14,N(C487)+N(E487)))</f>
        <v/>
      </c>
      <c r="E487" s="16" t="str">
        <f>IF(N(A487)=0,"",ROUND(N(C487)*(Rechner!D8/Rechner!D10),2))</f>
        <v/>
      </c>
      <c r="F487" s="16" t="str">
        <f t="shared" si="35"/>
        <v/>
      </c>
      <c r="G487" s="16" t="str">
        <f>IF(N(A487)=0,"",MIN(IFERROR(Rechner!D12/Rechner!D10,0),MAX(N(C487)-N(F487),0)))</f>
        <v/>
      </c>
      <c r="H487" s="16" t="str">
        <f t="shared" si="36"/>
        <v/>
      </c>
      <c r="I487" s="16" t="str">
        <f t="shared" si="37"/>
        <v/>
      </c>
    </row>
    <row r="488" spans="1:9" ht="19.5" customHeight="1" x14ac:dyDescent="0.3">
      <c r="A488" s="14" t="str">
        <f t="shared" si="38"/>
        <v/>
      </c>
      <c r="B488" s="15" t="str">
        <f>IF(N(A488)=0,"",EDATE(B487,ROUND(12/Rechner!D10,0)))</f>
        <v/>
      </c>
      <c r="C488" s="16" t="str">
        <f t="shared" si="39"/>
        <v/>
      </c>
      <c r="D488" s="16" t="str">
        <f>IF(N(A488)=0,"",MIN(Rechner!D14,N(C488)+N(E488)))</f>
        <v/>
      </c>
      <c r="E488" s="16" t="str">
        <f>IF(N(A488)=0,"",ROUND(N(C488)*(Rechner!D8/Rechner!D10),2))</f>
        <v/>
      </c>
      <c r="F488" s="16" t="str">
        <f t="shared" si="35"/>
        <v/>
      </c>
      <c r="G488" s="16" t="str">
        <f>IF(N(A488)=0,"",MIN(IFERROR(Rechner!D12/Rechner!D10,0),MAX(N(C488)-N(F488),0)))</f>
        <v/>
      </c>
      <c r="H488" s="16" t="str">
        <f t="shared" si="36"/>
        <v/>
      </c>
      <c r="I488" s="16" t="str">
        <f t="shared" si="37"/>
        <v/>
      </c>
    </row>
    <row r="489" spans="1:9" ht="19.5" customHeight="1" x14ac:dyDescent="0.3">
      <c r="A489" s="14" t="str">
        <f t="shared" si="38"/>
        <v/>
      </c>
      <c r="B489" s="15" t="str">
        <f>IF(N(A489)=0,"",EDATE(B488,ROUND(12/Rechner!D10,0)))</f>
        <v/>
      </c>
      <c r="C489" s="16" t="str">
        <f t="shared" si="39"/>
        <v/>
      </c>
      <c r="D489" s="16" t="str">
        <f>IF(N(A489)=0,"",MIN(Rechner!D14,N(C489)+N(E489)))</f>
        <v/>
      </c>
      <c r="E489" s="16" t="str">
        <f>IF(N(A489)=0,"",ROUND(N(C489)*(Rechner!D8/Rechner!D10),2))</f>
        <v/>
      </c>
      <c r="F489" s="16" t="str">
        <f t="shared" si="35"/>
        <v/>
      </c>
      <c r="G489" s="16" t="str">
        <f>IF(N(A489)=0,"",MIN(IFERROR(Rechner!D12/Rechner!D10,0),MAX(N(C489)-N(F489),0)))</f>
        <v/>
      </c>
      <c r="H489" s="16" t="str">
        <f t="shared" si="36"/>
        <v/>
      </c>
      <c r="I489" s="16" t="str">
        <f t="shared" si="37"/>
        <v/>
      </c>
    </row>
    <row r="490" spans="1:9" ht="19.5" customHeight="1" x14ac:dyDescent="0.3">
      <c r="A490" s="14" t="str">
        <f t="shared" si="38"/>
        <v/>
      </c>
      <c r="B490" s="15" t="str">
        <f>IF(N(A490)=0,"",EDATE(B489,ROUND(12/Rechner!D10,0)))</f>
        <v/>
      </c>
      <c r="C490" s="16" t="str">
        <f t="shared" si="39"/>
        <v/>
      </c>
      <c r="D490" s="16" t="str">
        <f>IF(N(A490)=0,"",MIN(Rechner!D14,N(C490)+N(E490)))</f>
        <v/>
      </c>
      <c r="E490" s="16" t="str">
        <f>IF(N(A490)=0,"",ROUND(N(C490)*(Rechner!D8/Rechner!D10),2))</f>
        <v/>
      </c>
      <c r="F490" s="16" t="str">
        <f t="shared" si="35"/>
        <v/>
      </c>
      <c r="G490" s="16" t="str">
        <f>IF(N(A490)=0,"",MIN(IFERROR(Rechner!D12/Rechner!D10,0),MAX(N(C490)-N(F490),0)))</f>
        <v/>
      </c>
      <c r="H490" s="16" t="str">
        <f t="shared" si="36"/>
        <v/>
      </c>
      <c r="I490" s="16" t="str">
        <f t="shared" si="37"/>
        <v/>
      </c>
    </row>
    <row r="491" spans="1:9" ht="19.5" customHeight="1" x14ac:dyDescent="0.3">
      <c r="A491" s="14" t="str">
        <f t="shared" si="38"/>
        <v/>
      </c>
      <c r="B491" s="15" t="str">
        <f>IF(N(A491)=0,"",EDATE(B490,ROUND(12/Rechner!D10,0)))</f>
        <v/>
      </c>
      <c r="C491" s="16" t="str">
        <f t="shared" si="39"/>
        <v/>
      </c>
      <c r="D491" s="16" t="str">
        <f>IF(N(A491)=0,"",MIN(Rechner!D14,N(C491)+N(E491)))</f>
        <v/>
      </c>
      <c r="E491" s="16" t="str">
        <f>IF(N(A491)=0,"",ROUND(N(C491)*(Rechner!D8/Rechner!D10),2))</f>
        <v/>
      </c>
      <c r="F491" s="16" t="str">
        <f t="shared" si="35"/>
        <v/>
      </c>
      <c r="G491" s="16" t="str">
        <f>IF(N(A491)=0,"",MIN(IFERROR(Rechner!D12/Rechner!D10,0),MAX(N(C491)-N(F491),0)))</f>
        <v/>
      </c>
      <c r="H491" s="16" t="str">
        <f t="shared" si="36"/>
        <v/>
      </c>
      <c r="I491" s="16" t="str">
        <f t="shared" si="37"/>
        <v/>
      </c>
    </row>
    <row r="492" spans="1:9" ht="19.5" customHeight="1" x14ac:dyDescent="0.3">
      <c r="A492" s="14" t="str">
        <f t="shared" si="38"/>
        <v/>
      </c>
      <c r="B492" s="15" t="str">
        <f>IF(N(A492)=0,"",EDATE(B491,ROUND(12/Rechner!D10,0)))</f>
        <v/>
      </c>
      <c r="C492" s="16" t="str">
        <f t="shared" si="39"/>
        <v/>
      </c>
      <c r="D492" s="16" t="str">
        <f>IF(N(A492)=0,"",MIN(Rechner!D14,N(C492)+N(E492)))</f>
        <v/>
      </c>
      <c r="E492" s="16" t="str">
        <f>IF(N(A492)=0,"",ROUND(N(C492)*(Rechner!D8/Rechner!D10),2))</f>
        <v/>
      </c>
      <c r="F492" s="16" t="str">
        <f t="shared" si="35"/>
        <v/>
      </c>
      <c r="G492" s="16" t="str">
        <f>IF(N(A492)=0,"",MIN(IFERROR(Rechner!D12/Rechner!D10,0),MAX(N(C492)-N(F492),0)))</f>
        <v/>
      </c>
      <c r="H492" s="16" t="str">
        <f t="shared" si="36"/>
        <v/>
      </c>
      <c r="I492" s="16" t="str">
        <f t="shared" si="37"/>
        <v/>
      </c>
    </row>
    <row r="493" spans="1:9" ht="19.5" customHeight="1" x14ac:dyDescent="0.3">
      <c r="A493" s="14" t="str">
        <f t="shared" si="38"/>
        <v/>
      </c>
      <c r="B493" s="15" t="str">
        <f>IF(N(A493)=0,"",EDATE(B492,ROUND(12/Rechner!D10,0)))</f>
        <v/>
      </c>
      <c r="C493" s="16" t="str">
        <f t="shared" si="39"/>
        <v/>
      </c>
      <c r="D493" s="16" t="str">
        <f>IF(N(A493)=0,"",MIN(Rechner!D14,N(C493)+N(E493)))</f>
        <v/>
      </c>
      <c r="E493" s="16" t="str">
        <f>IF(N(A493)=0,"",ROUND(N(C493)*(Rechner!D8/Rechner!D10),2))</f>
        <v/>
      </c>
      <c r="F493" s="16" t="str">
        <f t="shared" si="35"/>
        <v/>
      </c>
      <c r="G493" s="16" t="str">
        <f>IF(N(A493)=0,"",MIN(IFERROR(Rechner!D12/Rechner!D10,0),MAX(N(C493)-N(F493),0)))</f>
        <v/>
      </c>
      <c r="H493" s="16" t="str">
        <f t="shared" si="36"/>
        <v/>
      </c>
      <c r="I493" s="16" t="str">
        <f t="shared" si="37"/>
        <v/>
      </c>
    </row>
    <row r="494" spans="1:9" ht="19.5" customHeight="1" x14ac:dyDescent="0.3">
      <c r="A494" s="14" t="str">
        <f t="shared" si="38"/>
        <v/>
      </c>
      <c r="B494" s="15" t="str">
        <f>IF(N(A494)=0,"",EDATE(B493,ROUND(12/Rechner!D10,0)))</f>
        <v/>
      </c>
      <c r="C494" s="16" t="str">
        <f t="shared" si="39"/>
        <v/>
      </c>
      <c r="D494" s="16" t="str">
        <f>IF(N(A494)=0,"",MIN(Rechner!D14,N(C494)+N(E494)))</f>
        <v/>
      </c>
      <c r="E494" s="16" t="str">
        <f>IF(N(A494)=0,"",ROUND(N(C494)*(Rechner!D8/Rechner!D10),2))</f>
        <v/>
      </c>
      <c r="F494" s="16" t="str">
        <f t="shared" si="35"/>
        <v/>
      </c>
      <c r="G494" s="16" t="str">
        <f>IF(N(A494)=0,"",MIN(IFERROR(Rechner!D12/Rechner!D10,0),MAX(N(C494)-N(F494),0)))</f>
        <v/>
      </c>
      <c r="H494" s="16" t="str">
        <f t="shared" si="36"/>
        <v/>
      </c>
      <c r="I494" s="16" t="str">
        <f t="shared" si="37"/>
        <v/>
      </c>
    </row>
    <row r="495" spans="1:9" ht="19.5" customHeight="1" x14ac:dyDescent="0.3">
      <c r="A495" s="14" t="str">
        <f t="shared" si="38"/>
        <v/>
      </c>
      <c r="B495" s="15" t="str">
        <f>IF(N(A495)=0,"",EDATE(B494,ROUND(12/Rechner!D10,0)))</f>
        <v/>
      </c>
      <c r="C495" s="16" t="str">
        <f t="shared" si="39"/>
        <v/>
      </c>
      <c r="D495" s="16" t="str">
        <f>IF(N(A495)=0,"",MIN(Rechner!D14,N(C495)+N(E495)))</f>
        <v/>
      </c>
      <c r="E495" s="16" t="str">
        <f>IF(N(A495)=0,"",ROUND(N(C495)*(Rechner!D8/Rechner!D10),2))</f>
        <v/>
      </c>
      <c r="F495" s="16" t="str">
        <f t="shared" si="35"/>
        <v/>
      </c>
      <c r="G495" s="16" t="str">
        <f>IF(N(A495)=0,"",MIN(IFERROR(Rechner!D12/Rechner!D10,0),MAX(N(C495)-N(F495),0)))</f>
        <v/>
      </c>
      <c r="H495" s="16" t="str">
        <f t="shared" si="36"/>
        <v/>
      </c>
      <c r="I495" s="16" t="str">
        <f t="shared" si="37"/>
        <v/>
      </c>
    </row>
    <row r="496" spans="1:9" ht="19.5" customHeight="1" x14ac:dyDescent="0.3">
      <c r="A496" s="14" t="str">
        <f t="shared" si="38"/>
        <v/>
      </c>
      <c r="B496" s="15" t="str">
        <f>IF(N(A496)=0,"",EDATE(B495,ROUND(12/Rechner!D10,0)))</f>
        <v/>
      </c>
      <c r="C496" s="16" t="str">
        <f t="shared" si="39"/>
        <v/>
      </c>
      <c r="D496" s="16" t="str">
        <f>IF(N(A496)=0,"",MIN(Rechner!D14,N(C496)+N(E496)))</f>
        <v/>
      </c>
      <c r="E496" s="16" t="str">
        <f>IF(N(A496)=0,"",ROUND(N(C496)*(Rechner!D8/Rechner!D10),2))</f>
        <v/>
      </c>
      <c r="F496" s="16" t="str">
        <f t="shared" si="35"/>
        <v/>
      </c>
      <c r="G496" s="16" t="str">
        <f>IF(N(A496)=0,"",MIN(IFERROR(Rechner!D12/Rechner!D10,0),MAX(N(C496)-N(F496),0)))</f>
        <v/>
      </c>
      <c r="H496" s="16" t="str">
        <f t="shared" si="36"/>
        <v/>
      </c>
      <c r="I496" s="16" t="str">
        <f t="shared" si="37"/>
        <v/>
      </c>
    </row>
    <row r="497" spans="1:9" ht="19.5" customHeight="1" x14ac:dyDescent="0.3">
      <c r="A497" s="14" t="str">
        <f t="shared" si="38"/>
        <v/>
      </c>
      <c r="B497" s="15" t="str">
        <f>IF(N(A497)=0,"",EDATE(B496,ROUND(12/Rechner!D10,0)))</f>
        <v/>
      </c>
      <c r="C497" s="16" t="str">
        <f t="shared" si="39"/>
        <v/>
      </c>
      <c r="D497" s="16" t="str">
        <f>IF(N(A497)=0,"",MIN(Rechner!D14,N(C497)+N(E497)))</f>
        <v/>
      </c>
      <c r="E497" s="16" t="str">
        <f>IF(N(A497)=0,"",ROUND(N(C497)*(Rechner!D8/Rechner!D10),2))</f>
        <v/>
      </c>
      <c r="F497" s="16" t="str">
        <f t="shared" si="35"/>
        <v/>
      </c>
      <c r="G497" s="16" t="str">
        <f>IF(N(A497)=0,"",MIN(IFERROR(Rechner!D12/Rechner!D10,0),MAX(N(C497)-N(F497),0)))</f>
        <v/>
      </c>
      <c r="H497" s="16" t="str">
        <f t="shared" si="36"/>
        <v/>
      </c>
      <c r="I497" s="16" t="str">
        <f t="shared" si="37"/>
        <v/>
      </c>
    </row>
    <row r="498" spans="1:9" ht="19.5" customHeight="1" x14ac:dyDescent="0.3">
      <c r="A498" s="14" t="str">
        <f t="shared" si="38"/>
        <v/>
      </c>
      <c r="B498" s="15" t="str">
        <f>IF(N(A498)=0,"",EDATE(B497,ROUND(12/Rechner!D10,0)))</f>
        <v/>
      </c>
      <c r="C498" s="16" t="str">
        <f t="shared" si="39"/>
        <v/>
      </c>
      <c r="D498" s="16" t="str">
        <f>IF(N(A498)=0,"",MIN(Rechner!D14,N(C498)+N(E498)))</f>
        <v/>
      </c>
      <c r="E498" s="16" t="str">
        <f>IF(N(A498)=0,"",ROUND(N(C498)*(Rechner!D8/Rechner!D10),2))</f>
        <v/>
      </c>
      <c r="F498" s="16" t="str">
        <f t="shared" si="35"/>
        <v/>
      </c>
      <c r="G498" s="16" t="str">
        <f>IF(N(A498)=0,"",MIN(IFERROR(Rechner!D12/Rechner!D10,0),MAX(N(C498)-N(F498),0)))</f>
        <v/>
      </c>
      <c r="H498" s="16" t="str">
        <f t="shared" si="36"/>
        <v/>
      </c>
      <c r="I498" s="16" t="str">
        <f t="shared" si="37"/>
        <v/>
      </c>
    </row>
    <row r="499" spans="1:9" ht="19.5" customHeight="1" x14ac:dyDescent="0.3">
      <c r="A499" s="14" t="str">
        <f t="shared" si="38"/>
        <v/>
      </c>
      <c r="B499" s="15" t="str">
        <f>IF(N(A499)=0,"",EDATE(B498,ROUND(12/Rechner!D10,0)))</f>
        <v/>
      </c>
      <c r="C499" s="16" t="str">
        <f t="shared" si="39"/>
        <v/>
      </c>
      <c r="D499" s="16" t="str">
        <f>IF(N(A499)=0,"",MIN(Rechner!D14,N(C499)+N(E499)))</f>
        <v/>
      </c>
      <c r="E499" s="16" t="str">
        <f>IF(N(A499)=0,"",ROUND(N(C499)*(Rechner!D8/Rechner!D10),2))</f>
        <v/>
      </c>
      <c r="F499" s="16" t="str">
        <f t="shared" si="35"/>
        <v/>
      </c>
      <c r="G499" s="16" t="str">
        <f>IF(N(A499)=0,"",MIN(IFERROR(Rechner!D12/Rechner!D10,0),MAX(N(C499)-N(F499),0)))</f>
        <v/>
      </c>
      <c r="H499" s="16" t="str">
        <f t="shared" si="36"/>
        <v/>
      </c>
      <c r="I499" s="16" t="str">
        <f t="shared" si="37"/>
        <v/>
      </c>
    </row>
    <row r="500" spans="1:9" ht="19.5" customHeight="1" x14ac:dyDescent="0.3">
      <c r="A500" s="14" t="str">
        <f t="shared" si="38"/>
        <v/>
      </c>
      <c r="B500" s="15" t="str">
        <f>IF(N(A500)=0,"",EDATE(B499,ROUND(12/Rechner!D10,0)))</f>
        <v/>
      </c>
      <c r="C500" s="16" t="str">
        <f t="shared" si="39"/>
        <v/>
      </c>
      <c r="D500" s="16" t="str">
        <f>IF(N(A500)=0,"",MIN(Rechner!D14,N(C500)+N(E500)))</f>
        <v/>
      </c>
      <c r="E500" s="16" t="str">
        <f>IF(N(A500)=0,"",ROUND(N(C500)*(Rechner!D8/Rechner!D10),2))</f>
        <v/>
      </c>
      <c r="F500" s="16" t="str">
        <f t="shared" si="35"/>
        <v/>
      </c>
      <c r="G500" s="16" t="str">
        <f>IF(N(A500)=0,"",MIN(IFERROR(Rechner!D12/Rechner!D10,0),MAX(N(C500)-N(F500),0)))</f>
        <v/>
      </c>
      <c r="H500" s="16" t="str">
        <f t="shared" si="36"/>
        <v/>
      </c>
      <c r="I500" s="16" t="str">
        <f t="shared" si="37"/>
        <v/>
      </c>
    </row>
    <row r="501" spans="1:9" ht="19.5" customHeight="1" x14ac:dyDescent="0.3">
      <c r="A501" s="14" t="str">
        <f t="shared" si="38"/>
        <v/>
      </c>
      <c r="B501" s="15" t="str">
        <f>IF(N(A501)=0,"",EDATE(B500,ROUND(12/Rechner!D10,0)))</f>
        <v/>
      </c>
      <c r="C501" s="16" t="str">
        <f t="shared" si="39"/>
        <v/>
      </c>
      <c r="D501" s="16" t="str">
        <f>IF(N(A501)=0,"",MIN(Rechner!D14,N(C501)+N(E501)))</f>
        <v/>
      </c>
      <c r="E501" s="16" t="str">
        <f>IF(N(A501)=0,"",ROUND(N(C501)*(Rechner!D8/Rechner!D10),2))</f>
        <v/>
      </c>
      <c r="F501" s="16" t="str">
        <f t="shared" si="35"/>
        <v/>
      </c>
      <c r="G501" s="16" t="str">
        <f>IF(N(A501)=0,"",MIN(IFERROR(Rechner!D12/Rechner!D10,0),MAX(N(C501)-N(F501),0)))</f>
        <v/>
      </c>
      <c r="H501" s="16" t="str">
        <f t="shared" si="36"/>
        <v/>
      </c>
      <c r="I501" s="16" t="str">
        <f t="shared" si="37"/>
        <v/>
      </c>
    </row>
    <row r="502" spans="1:9" ht="19.5" customHeight="1" x14ac:dyDescent="0.3">
      <c r="A502" s="14" t="str">
        <f t="shared" si="38"/>
        <v/>
      </c>
      <c r="B502" s="15" t="str">
        <f>IF(N(A502)=0,"",EDATE(B501,ROUND(12/Rechner!D10,0)))</f>
        <v/>
      </c>
      <c r="C502" s="16" t="str">
        <f t="shared" si="39"/>
        <v/>
      </c>
      <c r="D502" s="16" t="str">
        <f>IF(N(A502)=0,"",MIN(Rechner!D14,N(C502)+N(E502)))</f>
        <v/>
      </c>
      <c r="E502" s="16" t="str">
        <f>IF(N(A502)=0,"",ROUND(N(C502)*(Rechner!D8/Rechner!D10),2))</f>
        <v/>
      </c>
      <c r="F502" s="16" t="str">
        <f t="shared" si="35"/>
        <v/>
      </c>
      <c r="G502" s="16" t="str">
        <f>IF(N(A502)=0,"",MIN(IFERROR(Rechner!D12/Rechner!D10,0),MAX(N(C502)-N(F502),0)))</f>
        <v/>
      </c>
      <c r="H502" s="16" t="str">
        <f t="shared" si="36"/>
        <v/>
      </c>
      <c r="I502" s="16" t="str">
        <f t="shared" si="37"/>
        <v/>
      </c>
    </row>
    <row r="503" spans="1:9" ht="19.5" customHeight="1" x14ac:dyDescent="0.3">
      <c r="A503" s="14" t="str">
        <f t="shared" si="38"/>
        <v/>
      </c>
      <c r="B503" s="15" t="str">
        <f>IF(N(A503)=0,"",EDATE(B502,ROUND(12/Rechner!D10,0)))</f>
        <v/>
      </c>
      <c r="C503" s="16" t="str">
        <f t="shared" si="39"/>
        <v/>
      </c>
      <c r="D503" s="16" t="str">
        <f>IF(N(A503)=0,"",MIN(Rechner!D14,N(C503)+N(E503)))</f>
        <v/>
      </c>
      <c r="E503" s="16" t="str">
        <f>IF(N(A503)=0,"",ROUND(N(C503)*(Rechner!D8/Rechner!D10),2))</f>
        <v/>
      </c>
      <c r="F503" s="16" t="str">
        <f t="shared" si="35"/>
        <v/>
      </c>
      <c r="G503" s="16" t="str">
        <f>IF(N(A503)=0,"",MIN(IFERROR(Rechner!D12/Rechner!D10,0),MAX(N(C503)-N(F503),0)))</f>
        <v/>
      </c>
      <c r="H503" s="16" t="str">
        <f t="shared" si="36"/>
        <v/>
      </c>
      <c r="I503" s="16" t="str">
        <f t="shared" si="37"/>
        <v/>
      </c>
    </row>
    <row r="504" spans="1:9" ht="19.5" customHeight="1" x14ac:dyDescent="0.3">
      <c r="A504" s="14" t="str">
        <f t="shared" si="38"/>
        <v/>
      </c>
      <c r="B504" s="15" t="str">
        <f>IF(N(A504)=0,"",EDATE(B503,ROUND(12/Rechner!D10,0)))</f>
        <v/>
      </c>
      <c r="C504" s="16" t="str">
        <f t="shared" si="39"/>
        <v/>
      </c>
      <c r="D504" s="16" t="str">
        <f>IF(N(A504)=0,"",MIN(Rechner!D14,N(C504)+N(E504)))</f>
        <v/>
      </c>
      <c r="E504" s="16" t="str">
        <f>IF(N(A504)=0,"",ROUND(N(C504)*(Rechner!D8/Rechner!D10),2))</f>
        <v/>
      </c>
      <c r="F504" s="16" t="str">
        <f t="shared" si="35"/>
        <v/>
      </c>
      <c r="G504" s="16" t="str">
        <f>IF(N(A504)=0,"",MIN(IFERROR(Rechner!D12/Rechner!D10,0),MAX(N(C504)-N(F504),0)))</f>
        <v/>
      </c>
      <c r="H504" s="16" t="str">
        <f t="shared" si="36"/>
        <v/>
      </c>
      <c r="I504" s="16" t="str">
        <f t="shared" si="37"/>
        <v/>
      </c>
    </row>
    <row r="505" spans="1:9" ht="19.5" customHeight="1" x14ac:dyDescent="0.3">
      <c r="A505" s="14" t="str">
        <f t="shared" si="38"/>
        <v/>
      </c>
      <c r="B505" s="15" t="str">
        <f>IF(N(A505)=0,"",EDATE(B504,ROUND(12/Rechner!D10,0)))</f>
        <v/>
      </c>
      <c r="C505" s="16" t="str">
        <f t="shared" si="39"/>
        <v/>
      </c>
      <c r="D505" s="16" t="str">
        <f>IF(N(A505)=0,"",MIN(Rechner!D14,N(C505)+N(E505)))</f>
        <v/>
      </c>
      <c r="E505" s="16" t="str">
        <f>IF(N(A505)=0,"",ROUND(N(C505)*(Rechner!D8/Rechner!D10),2))</f>
        <v/>
      </c>
      <c r="F505" s="16" t="str">
        <f t="shared" si="35"/>
        <v/>
      </c>
      <c r="G505" s="16" t="str">
        <f>IF(N(A505)=0,"",MIN(IFERROR(Rechner!D12/Rechner!D10,0),MAX(N(C505)-N(F505),0)))</f>
        <v/>
      </c>
      <c r="H505" s="16" t="str">
        <f t="shared" si="36"/>
        <v/>
      </c>
      <c r="I505" s="16" t="str">
        <f t="shared" si="37"/>
        <v/>
      </c>
    </row>
    <row r="506" spans="1:9" ht="19.5" customHeight="1" x14ac:dyDescent="0.3">
      <c r="A506" s="14" t="str">
        <f t="shared" si="38"/>
        <v/>
      </c>
      <c r="B506" s="15" t="str">
        <f>IF(N(A506)=0,"",EDATE(B505,ROUND(12/Rechner!D10,0)))</f>
        <v/>
      </c>
      <c r="C506" s="16" t="str">
        <f t="shared" si="39"/>
        <v/>
      </c>
      <c r="D506" s="16" t="str">
        <f>IF(N(A506)=0,"",MIN(Rechner!D14,N(C506)+N(E506)))</f>
        <v/>
      </c>
      <c r="E506" s="16" t="str">
        <f>IF(N(A506)=0,"",ROUND(N(C506)*(Rechner!D8/Rechner!D10),2))</f>
        <v/>
      </c>
      <c r="F506" s="16" t="str">
        <f t="shared" si="35"/>
        <v/>
      </c>
      <c r="G506" s="16" t="str">
        <f>IF(N(A506)=0,"",MIN(IFERROR(Rechner!D12/Rechner!D10,0),MAX(N(C506)-N(F506),0)))</f>
        <v/>
      </c>
      <c r="H506" s="16" t="str">
        <f t="shared" si="36"/>
        <v/>
      </c>
      <c r="I506" s="16" t="str">
        <f t="shared" si="37"/>
        <v/>
      </c>
    </row>
    <row r="507" spans="1:9" ht="19.5" customHeight="1" x14ac:dyDescent="0.3">
      <c r="A507" s="14" t="str">
        <f t="shared" si="38"/>
        <v/>
      </c>
      <c r="B507" s="15" t="str">
        <f>IF(N(A507)=0,"",EDATE(B506,ROUND(12/Rechner!D10,0)))</f>
        <v/>
      </c>
      <c r="C507" s="16" t="str">
        <f t="shared" si="39"/>
        <v/>
      </c>
      <c r="D507" s="16" t="str">
        <f>IF(N(A507)=0,"",MIN(Rechner!D14,N(C507)+N(E507)))</f>
        <v/>
      </c>
      <c r="E507" s="16" t="str">
        <f>IF(N(A507)=0,"",ROUND(N(C507)*(Rechner!D8/Rechner!D10),2))</f>
        <v/>
      </c>
      <c r="F507" s="16" t="str">
        <f t="shared" si="35"/>
        <v/>
      </c>
      <c r="G507" s="16" t="str">
        <f>IF(N(A507)=0,"",MIN(IFERROR(Rechner!D12/Rechner!D10,0),MAX(N(C507)-N(F507),0)))</f>
        <v/>
      </c>
      <c r="H507" s="16" t="str">
        <f t="shared" si="36"/>
        <v/>
      </c>
      <c r="I507" s="16" t="str">
        <f t="shared" si="37"/>
        <v/>
      </c>
    </row>
    <row r="508" spans="1:9" ht="19.5" customHeight="1" x14ac:dyDescent="0.3">
      <c r="A508" s="14" t="str">
        <f t="shared" si="38"/>
        <v/>
      </c>
      <c r="B508" s="15" t="str">
        <f>IF(N(A508)=0,"",EDATE(B507,ROUND(12/Rechner!D10,0)))</f>
        <v/>
      </c>
      <c r="C508" s="16" t="str">
        <f t="shared" si="39"/>
        <v/>
      </c>
      <c r="D508" s="16" t="str">
        <f>IF(N(A508)=0,"",MIN(Rechner!D14,N(C508)+N(E508)))</f>
        <v/>
      </c>
      <c r="E508" s="16" t="str">
        <f>IF(N(A508)=0,"",ROUND(N(C508)*(Rechner!D8/Rechner!D10),2))</f>
        <v/>
      </c>
      <c r="F508" s="16" t="str">
        <f t="shared" si="35"/>
        <v/>
      </c>
      <c r="G508" s="16" t="str">
        <f>IF(N(A508)=0,"",MIN(IFERROR(Rechner!D12/Rechner!D10,0),MAX(N(C508)-N(F508),0)))</f>
        <v/>
      </c>
      <c r="H508" s="16" t="str">
        <f t="shared" si="36"/>
        <v/>
      </c>
      <c r="I508" s="16" t="str">
        <f t="shared" si="37"/>
        <v/>
      </c>
    </row>
    <row r="509" spans="1:9" ht="19.5" customHeight="1" x14ac:dyDescent="0.3">
      <c r="A509" s="14" t="str">
        <f t="shared" si="38"/>
        <v/>
      </c>
      <c r="B509" s="15" t="str">
        <f>IF(N(A509)=0,"",EDATE(B508,ROUND(12/Rechner!D10,0)))</f>
        <v/>
      </c>
      <c r="C509" s="16" t="str">
        <f t="shared" si="39"/>
        <v/>
      </c>
      <c r="D509" s="16" t="str">
        <f>IF(N(A509)=0,"",MIN(Rechner!D14,N(C509)+N(E509)))</f>
        <v/>
      </c>
      <c r="E509" s="16" t="str">
        <f>IF(N(A509)=0,"",ROUND(N(C509)*(Rechner!D8/Rechner!D10),2))</f>
        <v/>
      </c>
      <c r="F509" s="16" t="str">
        <f t="shared" si="35"/>
        <v/>
      </c>
      <c r="G509" s="16" t="str">
        <f>IF(N(A509)=0,"",MIN(IFERROR(Rechner!D12/Rechner!D10,0),MAX(N(C509)-N(F509),0)))</f>
        <v/>
      </c>
      <c r="H509" s="16" t="str">
        <f t="shared" si="36"/>
        <v/>
      </c>
      <c r="I509" s="16" t="str">
        <f t="shared" si="37"/>
        <v/>
      </c>
    </row>
    <row r="510" spans="1:9" ht="19.5" customHeight="1" x14ac:dyDescent="0.3">
      <c r="A510" s="14" t="str">
        <f t="shared" si="38"/>
        <v/>
      </c>
      <c r="B510" s="15" t="str">
        <f>IF(N(A510)=0,"",EDATE(B509,ROUND(12/Rechner!D10,0)))</f>
        <v/>
      </c>
      <c r="C510" s="16" t="str">
        <f t="shared" si="39"/>
        <v/>
      </c>
      <c r="D510" s="16" t="str">
        <f>IF(N(A510)=0,"",MIN(Rechner!D14,N(C510)+N(E510)))</f>
        <v/>
      </c>
      <c r="E510" s="16" t="str">
        <f>IF(N(A510)=0,"",ROUND(N(C510)*(Rechner!D8/Rechner!D10),2))</f>
        <v/>
      </c>
      <c r="F510" s="16" t="str">
        <f t="shared" si="35"/>
        <v/>
      </c>
      <c r="G510" s="16" t="str">
        <f>IF(N(A510)=0,"",MIN(IFERROR(Rechner!D12/Rechner!D10,0),MAX(N(C510)-N(F510),0)))</f>
        <v/>
      </c>
      <c r="H510" s="16" t="str">
        <f t="shared" si="36"/>
        <v/>
      </c>
      <c r="I510" s="16" t="str">
        <f t="shared" si="37"/>
        <v/>
      </c>
    </row>
    <row r="511" spans="1:9" ht="19.5" customHeight="1" x14ac:dyDescent="0.3">
      <c r="A511" s="14" t="str">
        <f t="shared" si="38"/>
        <v/>
      </c>
      <c r="B511" s="15" t="str">
        <f>IF(N(A511)=0,"",EDATE(B510,ROUND(12/Rechner!D10,0)))</f>
        <v/>
      </c>
      <c r="C511" s="16" t="str">
        <f t="shared" si="39"/>
        <v/>
      </c>
      <c r="D511" s="16" t="str">
        <f>IF(N(A511)=0,"",MIN(Rechner!D14,N(C511)+N(E511)))</f>
        <v/>
      </c>
      <c r="E511" s="16" t="str">
        <f>IF(N(A511)=0,"",ROUND(N(C511)*(Rechner!D8/Rechner!D10),2))</f>
        <v/>
      </c>
      <c r="F511" s="16" t="str">
        <f t="shared" si="35"/>
        <v/>
      </c>
      <c r="G511" s="16" t="str">
        <f>IF(N(A511)=0,"",MIN(IFERROR(Rechner!D12/Rechner!D10,0),MAX(N(C511)-N(F511),0)))</f>
        <v/>
      </c>
      <c r="H511" s="16" t="str">
        <f t="shared" si="36"/>
        <v/>
      </c>
      <c r="I511" s="16" t="str">
        <f t="shared" si="37"/>
        <v/>
      </c>
    </row>
    <row r="512" spans="1:9" ht="19.5" customHeight="1" x14ac:dyDescent="0.3">
      <c r="A512" s="14" t="str">
        <f t="shared" si="38"/>
        <v/>
      </c>
      <c r="B512" s="15" t="str">
        <f>IF(N(A512)=0,"",EDATE(B511,ROUND(12/Rechner!D10,0)))</f>
        <v/>
      </c>
      <c r="C512" s="16" t="str">
        <f t="shared" si="39"/>
        <v/>
      </c>
      <c r="D512" s="16" t="str">
        <f>IF(N(A512)=0,"",MIN(Rechner!D14,N(C512)+N(E512)))</f>
        <v/>
      </c>
      <c r="E512" s="16" t="str">
        <f>IF(N(A512)=0,"",ROUND(N(C512)*(Rechner!D8/Rechner!D10),2))</f>
        <v/>
      </c>
      <c r="F512" s="16" t="str">
        <f t="shared" si="35"/>
        <v/>
      </c>
      <c r="G512" s="16" t="str">
        <f>IF(N(A512)=0,"",MIN(IFERROR(Rechner!D12/Rechner!D10,0),MAX(N(C512)-N(F512),0)))</f>
        <v/>
      </c>
      <c r="H512" s="16" t="str">
        <f t="shared" si="36"/>
        <v/>
      </c>
      <c r="I512" s="16" t="str">
        <f t="shared" si="37"/>
        <v/>
      </c>
    </row>
    <row r="513" spans="1:9" ht="19.5" customHeight="1" x14ac:dyDescent="0.3">
      <c r="A513" s="14" t="str">
        <f t="shared" si="38"/>
        <v/>
      </c>
      <c r="B513" s="15" t="str">
        <f>IF(N(A513)=0,"",EDATE(B512,ROUND(12/Rechner!D10,0)))</f>
        <v/>
      </c>
      <c r="C513" s="16" t="str">
        <f t="shared" si="39"/>
        <v/>
      </c>
      <c r="D513" s="16" t="str">
        <f>IF(N(A513)=0,"",MIN(Rechner!D14,N(C513)+N(E513)))</f>
        <v/>
      </c>
      <c r="E513" s="16" t="str">
        <f>IF(N(A513)=0,"",ROUND(N(C513)*(Rechner!D8/Rechner!D10),2))</f>
        <v/>
      </c>
      <c r="F513" s="16" t="str">
        <f t="shared" si="35"/>
        <v/>
      </c>
      <c r="G513" s="16" t="str">
        <f>IF(N(A513)=0,"",MIN(IFERROR(Rechner!D12/Rechner!D10,0),MAX(N(C513)-N(F513),0)))</f>
        <v/>
      </c>
      <c r="H513" s="16" t="str">
        <f t="shared" si="36"/>
        <v/>
      </c>
      <c r="I513" s="16" t="str">
        <f t="shared" si="37"/>
        <v/>
      </c>
    </row>
    <row r="514" spans="1:9" ht="19.5" customHeight="1" x14ac:dyDescent="0.3">
      <c r="A514" s="14" t="str">
        <f t="shared" si="38"/>
        <v/>
      </c>
      <c r="B514" s="15" t="str">
        <f>IF(N(A514)=0,"",EDATE(B513,ROUND(12/Rechner!D10,0)))</f>
        <v/>
      </c>
      <c r="C514" s="16" t="str">
        <f t="shared" si="39"/>
        <v/>
      </c>
      <c r="D514" s="16" t="str">
        <f>IF(N(A514)=0,"",MIN(Rechner!D14,N(C514)+N(E514)))</f>
        <v/>
      </c>
      <c r="E514" s="16" t="str">
        <f>IF(N(A514)=0,"",ROUND(N(C514)*(Rechner!D8/Rechner!D10),2))</f>
        <v/>
      </c>
      <c r="F514" s="16" t="str">
        <f t="shared" si="35"/>
        <v/>
      </c>
      <c r="G514" s="16" t="str">
        <f>IF(N(A514)=0,"",MIN(IFERROR(Rechner!D12/Rechner!D10,0),MAX(N(C514)-N(F514),0)))</f>
        <v/>
      </c>
      <c r="H514" s="16" t="str">
        <f t="shared" si="36"/>
        <v/>
      </c>
      <c r="I514" s="16" t="str">
        <f t="shared" si="37"/>
        <v/>
      </c>
    </row>
    <row r="515" spans="1:9" ht="19.5" customHeight="1" x14ac:dyDescent="0.3">
      <c r="A515" s="14" t="str">
        <f t="shared" si="38"/>
        <v/>
      </c>
      <c r="B515" s="15" t="str">
        <f>IF(N(A515)=0,"",EDATE(B514,ROUND(12/Rechner!D10,0)))</f>
        <v/>
      </c>
      <c r="C515" s="16" t="str">
        <f t="shared" si="39"/>
        <v/>
      </c>
      <c r="D515" s="16" t="str">
        <f>IF(N(A515)=0,"",MIN(Rechner!D14,N(C515)+N(E515)))</f>
        <v/>
      </c>
      <c r="E515" s="16" t="str">
        <f>IF(N(A515)=0,"",ROUND(N(C515)*(Rechner!D8/Rechner!D10),2))</f>
        <v/>
      </c>
      <c r="F515" s="16" t="str">
        <f t="shared" si="35"/>
        <v/>
      </c>
      <c r="G515" s="16" t="str">
        <f>IF(N(A515)=0,"",MIN(IFERROR(Rechner!D12/Rechner!D10,0),MAX(N(C515)-N(F515),0)))</f>
        <v/>
      </c>
      <c r="H515" s="16" t="str">
        <f t="shared" si="36"/>
        <v/>
      </c>
      <c r="I515" s="16" t="str">
        <f t="shared" si="37"/>
        <v/>
      </c>
    </row>
    <row r="516" spans="1:9" ht="19.5" customHeight="1" x14ac:dyDescent="0.3">
      <c r="A516" s="14" t="str">
        <f t="shared" si="38"/>
        <v/>
      </c>
      <c r="B516" s="15" t="str">
        <f>IF(N(A516)=0,"",EDATE(B515,ROUND(12/Rechner!D10,0)))</f>
        <v/>
      </c>
      <c r="C516" s="16" t="str">
        <f t="shared" si="39"/>
        <v/>
      </c>
      <c r="D516" s="16" t="str">
        <f>IF(N(A516)=0,"",MIN(Rechner!D14,N(C516)+N(E516)))</f>
        <v/>
      </c>
      <c r="E516" s="16" t="str">
        <f>IF(N(A516)=0,"",ROUND(N(C516)*(Rechner!D8/Rechner!D10),2))</f>
        <v/>
      </c>
      <c r="F516" s="16" t="str">
        <f t="shared" si="35"/>
        <v/>
      </c>
      <c r="G516" s="16" t="str">
        <f>IF(N(A516)=0,"",MIN(IFERROR(Rechner!D12/Rechner!D10,0),MAX(N(C516)-N(F516),0)))</f>
        <v/>
      </c>
      <c r="H516" s="16" t="str">
        <f t="shared" si="36"/>
        <v/>
      </c>
      <c r="I516" s="16" t="str">
        <f t="shared" si="37"/>
        <v/>
      </c>
    </row>
    <row r="517" spans="1:9" ht="19.5" customHeight="1" x14ac:dyDescent="0.3">
      <c r="A517" s="14" t="str">
        <f t="shared" si="38"/>
        <v/>
      </c>
      <c r="B517" s="15" t="str">
        <f>IF(N(A517)=0,"",EDATE(B516,ROUND(12/Rechner!D10,0)))</f>
        <v/>
      </c>
      <c r="C517" s="16" t="str">
        <f t="shared" si="39"/>
        <v/>
      </c>
      <c r="D517" s="16" t="str">
        <f>IF(N(A517)=0,"",MIN(Rechner!D14,N(C517)+N(E517)))</f>
        <v/>
      </c>
      <c r="E517" s="16" t="str">
        <f>IF(N(A517)=0,"",ROUND(N(C517)*(Rechner!D8/Rechner!D10),2))</f>
        <v/>
      </c>
      <c r="F517" s="16" t="str">
        <f t="shared" si="35"/>
        <v/>
      </c>
      <c r="G517" s="16" t="str">
        <f>IF(N(A517)=0,"",MIN(IFERROR(Rechner!D12/Rechner!D10,0),MAX(N(C517)-N(F517),0)))</f>
        <v/>
      </c>
      <c r="H517" s="16" t="str">
        <f t="shared" si="36"/>
        <v/>
      </c>
      <c r="I517" s="16" t="str">
        <f t="shared" si="37"/>
        <v/>
      </c>
    </row>
    <row r="518" spans="1:9" ht="19.5" customHeight="1" x14ac:dyDescent="0.3">
      <c r="A518" s="14" t="str">
        <f t="shared" si="38"/>
        <v/>
      </c>
      <c r="B518" s="15" t="str">
        <f>IF(N(A518)=0,"",EDATE(B517,ROUND(12/Rechner!D10,0)))</f>
        <v/>
      </c>
      <c r="C518" s="16" t="str">
        <f t="shared" si="39"/>
        <v/>
      </c>
      <c r="D518" s="16" t="str">
        <f>IF(N(A518)=0,"",MIN(Rechner!D14,N(C518)+N(E518)))</f>
        <v/>
      </c>
      <c r="E518" s="16" t="str">
        <f>IF(N(A518)=0,"",ROUND(N(C518)*(Rechner!D8/Rechner!D10),2))</f>
        <v/>
      </c>
      <c r="F518" s="16" t="str">
        <f t="shared" si="35"/>
        <v/>
      </c>
      <c r="G518" s="16" t="str">
        <f>IF(N(A518)=0,"",MIN(IFERROR(Rechner!D12/Rechner!D10,0),MAX(N(C518)-N(F518),0)))</f>
        <v/>
      </c>
      <c r="H518" s="16" t="str">
        <f t="shared" si="36"/>
        <v/>
      </c>
      <c r="I518" s="16" t="str">
        <f t="shared" si="37"/>
        <v/>
      </c>
    </row>
    <row r="519" spans="1:9" ht="19.5" customHeight="1" x14ac:dyDescent="0.3">
      <c r="A519" s="14" t="str">
        <f t="shared" si="38"/>
        <v/>
      </c>
      <c r="B519" s="15" t="str">
        <f>IF(N(A519)=0,"",EDATE(B518,ROUND(12/Rechner!D10,0)))</f>
        <v/>
      </c>
      <c r="C519" s="16" t="str">
        <f t="shared" si="39"/>
        <v/>
      </c>
      <c r="D519" s="16" t="str">
        <f>IF(N(A519)=0,"",MIN(Rechner!D14,N(C519)+N(E519)))</f>
        <v/>
      </c>
      <c r="E519" s="16" t="str">
        <f>IF(N(A519)=0,"",ROUND(N(C519)*(Rechner!D8/Rechner!D10),2))</f>
        <v/>
      </c>
      <c r="F519" s="16" t="str">
        <f t="shared" ref="F519:F582" si="40">IF(N(A519)=0,"",MAX(MIN(N(D519)-N(E519),N(C519)),0))</f>
        <v/>
      </c>
      <c r="G519" s="16" t="str">
        <f>IF(N(A519)=0,"",MIN(IFERROR(Rechner!D12/Rechner!D10,0),MAX(N(C519)-N(F519),0)))</f>
        <v/>
      </c>
      <c r="H519" s="16" t="str">
        <f t="shared" ref="H519:H582" si="41">IF(N(A519)=0,"",MIN(N(D519)+N(G519),N(C519)+N(E519)))</f>
        <v/>
      </c>
      <c r="I519" s="16" t="str">
        <f t="shared" ref="I519:I582" si="42">IF(N(A519)=0,"",MAX(N(C519)-N(F519)-N(G519),0))</f>
        <v/>
      </c>
    </row>
    <row r="520" spans="1:9" ht="19.5" customHeight="1" x14ac:dyDescent="0.3">
      <c r="A520" s="14" t="str">
        <f t="shared" ref="A520:A583" si="43">IF(N(I519)&gt;0,N(A519)+1,"")</f>
        <v/>
      </c>
      <c r="B520" s="15" t="str">
        <f>IF(N(A520)=0,"",EDATE(B519,ROUND(12/Rechner!D10,0)))</f>
        <v/>
      </c>
      <c r="C520" s="16" t="str">
        <f t="shared" ref="C520:C583" si="44">IF(N(A520)=0,"",N(I519))</f>
        <v/>
      </c>
      <c r="D520" s="16" t="str">
        <f>IF(N(A520)=0,"",MIN(Rechner!D14,N(C520)+N(E520)))</f>
        <v/>
      </c>
      <c r="E520" s="16" t="str">
        <f>IF(N(A520)=0,"",ROUND(N(C520)*(Rechner!D8/Rechner!D10),2))</f>
        <v/>
      </c>
      <c r="F520" s="16" t="str">
        <f t="shared" si="40"/>
        <v/>
      </c>
      <c r="G520" s="16" t="str">
        <f>IF(N(A520)=0,"",MIN(IFERROR(Rechner!D12/Rechner!D10,0),MAX(N(C520)-N(F520),0)))</f>
        <v/>
      </c>
      <c r="H520" s="16" t="str">
        <f t="shared" si="41"/>
        <v/>
      </c>
      <c r="I520" s="16" t="str">
        <f t="shared" si="42"/>
        <v/>
      </c>
    </row>
    <row r="521" spans="1:9" ht="19.5" customHeight="1" x14ac:dyDescent="0.3">
      <c r="A521" s="14" t="str">
        <f t="shared" si="43"/>
        <v/>
      </c>
      <c r="B521" s="15" t="str">
        <f>IF(N(A521)=0,"",EDATE(B520,ROUND(12/Rechner!D10,0)))</f>
        <v/>
      </c>
      <c r="C521" s="16" t="str">
        <f t="shared" si="44"/>
        <v/>
      </c>
      <c r="D521" s="16" t="str">
        <f>IF(N(A521)=0,"",MIN(Rechner!D14,N(C521)+N(E521)))</f>
        <v/>
      </c>
      <c r="E521" s="16" t="str">
        <f>IF(N(A521)=0,"",ROUND(N(C521)*(Rechner!D8/Rechner!D10),2))</f>
        <v/>
      </c>
      <c r="F521" s="16" t="str">
        <f t="shared" si="40"/>
        <v/>
      </c>
      <c r="G521" s="16" t="str">
        <f>IF(N(A521)=0,"",MIN(IFERROR(Rechner!D12/Rechner!D10,0),MAX(N(C521)-N(F521),0)))</f>
        <v/>
      </c>
      <c r="H521" s="16" t="str">
        <f t="shared" si="41"/>
        <v/>
      </c>
      <c r="I521" s="16" t="str">
        <f t="shared" si="42"/>
        <v/>
      </c>
    </row>
    <row r="522" spans="1:9" ht="19.5" customHeight="1" x14ac:dyDescent="0.3">
      <c r="A522" s="14" t="str">
        <f t="shared" si="43"/>
        <v/>
      </c>
      <c r="B522" s="15" t="str">
        <f>IF(N(A522)=0,"",EDATE(B521,ROUND(12/Rechner!D10,0)))</f>
        <v/>
      </c>
      <c r="C522" s="16" t="str">
        <f t="shared" si="44"/>
        <v/>
      </c>
      <c r="D522" s="16" t="str">
        <f>IF(N(A522)=0,"",MIN(Rechner!D14,N(C522)+N(E522)))</f>
        <v/>
      </c>
      <c r="E522" s="16" t="str">
        <f>IF(N(A522)=0,"",ROUND(N(C522)*(Rechner!D8/Rechner!D10),2))</f>
        <v/>
      </c>
      <c r="F522" s="16" t="str">
        <f t="shared" si="40"/>
        <v/>
      </c>
      <c r="G522" s="16" t="str">
        <f>IF(N(A522)=0,"",MIN(IFERROR(Rechner!D12/Rechner!D10,0),MAX(N(C522)-N(F522),0)))</f>
        <v/>
      </c>
      <c r="H522" s="16" t="str">
        <f t="shared" si="41"/>
        <v/>
      </c>
      <c r="I522" s="16" t="str">
        <f t="shared" si="42"/>
        <v/>
      </c>
    </row>
    <row r="523" spans="1:9" ht="19.5" customHeight="1" x14ac:dyDescent="0.3">
      <c r="A523" s="14" t="str">
        <f t="shared" si="43"/>
        <v/>
      </c>
      <c r="B523" s="15" t="str">
        <f>IF(N(A523)=0,"",EDATE(B522,ROUND(12/Rechner!D10,0)))</f>
        <v/>
      </c>
      <c r="C523" s="16" t="str">
        <f t="shared" si="44"/>
        <v/>
      </c>
      <c r="D523" s="16" t="str">
        <f>IF(N(A523)=0,"",MIN(Rechner!D14,N(C523)+N(E523)))</f>
        <v/>
      </c>
      <c r="E523" s="16" t="str">
        <f>IF(N(A523)=0,"",ROUND(N(C523)*(Rechner!D8/Rechner!D10),2))</f>
        <v/>
      </c>
      <c r="F523" s="16" t="str">
        <f t="shared" si="40"/>
        <v/>
      </c>
      <c r="G523" s="16" t="str">
        <f>IF(N(A523)=0,"",MIN(IFERROR(Rechner!D12/Rechner!D10,0),MAX(N(C523)-N(F523),0)))</f>
        <v/>
      </c>
      <c r="H523" s="16" t="str">
        <f t="shared" si="41"/>
        <v/>
      </c>
      <c r="I523" s="16" t="str">
        <f t="shared" si="42"/>
        <v/>
      </c>
    </row>
    <row r="524" spans="1:9" ht="19.5" customHeight="1" x14ac:dyDescent="0.3">
      <c r="A524" s="14" t="str">
        <f t="shared" si="43"/>
        <v/>
      </c>
      <c r="B524" s="15" t="str">
        <f>IF(N(A524)=0,"",EDATE(B523,ROUND(12/Rechner!D10,0)))</f>
        <v/>
      </c>
      <c r="C524" s="16" t="str">
        <f t="shared" si="44"/>
        <v/>
      </c>
      <c r="D524" s="16" t="str">
        <f>IF(N(A524)=0,"",MIN(Rechner!D14,N(C524)+N(E524)))</f>
        <v/>
      </c>
      <c r="E524" s="16" t="str">
        <f>IF(N(A524)=0,"",ROUND(N(C524)*(Rechner!D8/Rechner!D10),2))</f>
        <v/>
      </c>
      <c r="F524" s="16" t="str">
        <f t="shared" si="40"/>
        <v/>
      </c>
      <c r="G524" s="16" t="str">
        <f>IF(N(A524)=0,"",MIN(IFERROR(Rechner!D12/Rechner!D10,0),MAX(N(C524)-N(F524),0)))</f>
        <v/>
      </c>
      <c r="H524" s="16" t="str">
        <f t="shared" si="41"/>
        <v/>
      </c>
      <c r="I524" s="16" t="str">
        <f t="shared" si="42"/>
        <v/>
      </c>
    </row>
    <row r="525" spans="1:9" ht="19.5" customHeight="1" x14ac:dyDescent="0.3">
      <c r="A525" s="14" t="str">
        <f t="shared" si="43"/>
        <v/>
      </c>
      <c r="B525" s="15" t="str">
        <f>IF(N(A525)=0,"",EDATE(B524,ROUND(12/Rechner!D10,0)))</f>
        <v/>
      </c>
      <c r="C525" s="16" t="str">
        <f t="shared" si="44"/>
        <v/>
      </c>
      <c r="D525" s="16" t="str">
        <f>IF(N(A525)=0,"",MIN(Rechner!D14,N(C525)+N(E525)))</f>
        <v/>
      </c>
      <c r="E525" s="16" t="str">
        <f>IF(N(A525)=0,"",ROUND(N(C525)*(Rechner!D8/Rechner!D10),2))</f>
        <v/>
      </c>
      <c r="F525" s="16" t="str">
        <f t="shared" si="40"/>
        <v/>
      </c>
      <c r="G525" s="16" t="str">
        <f>IF(N(A525)=0,"",MIN(IFERROR(Rechner!D12/Rechner!D10,0),MAX(N(C525)-N(F525),0)))</f>
        <v/>
      </c>
      <c r="H525" s="16" t="str">
        <f t="shared" si="41"/>
        <v/>
      </c>
      <c r="I525" s="16" t="str">
        <f t="shared" si="42"/>
        <v/>
      </c>
    </row>
    <row r="526" spans="1:9" ht="19.5" customHeight="1" x14ac:dyDescent="0.3">
      <c r="A526" s="14" t="str">
        <f t="shared" si="43"/>
        <v/>
      </c>
      <c r="B526" s="15" t="str">
        <f>IF(N(A526)=0,"",EDATE(B525,ROUND(12/Rechner!D10,0)))</f>
        <v/>
      </c>
      <c r="C526" s="16" t="str">
        <f t="shared" si="44"/>
        <v/>
      </c>
      <c r="D526" s="16" t="str">
        <f>IF(N(A526)=0,"",MIN(Rechner!D14,N(C526)+N(E526)))</f>
        <v/>
      </c>
      <c r="E526" s="16" t="str">
        <f>IF(N(A526)=0,"",ROUND(N(C526)*(Rechner!D8/Rechner!D10),2))</f>
        <v/>
      </c>
      <c r="F526" s="16" t="str">
        <f t="shared" si="40"/>
        <v/>
      </c>
      <c r="G526" s="16" t="str">
        <f>IF(N(A526)=0,"",MIN(IFERROR(Rechner!D12/Rechner!D10,0),MAX(N(C526)-N(F526),0)))</f>
        <v/>
      </c>
      <c r="H526" s="16" t="str">
        <f t="shared" si="41"/>
        <v/>
      </c>
      <c r="I526" s="16" t="str">
        <f t="shared" si="42"/>
        <v/>
      </c>
    </row>
    <row r="527" spans="1:9" ht="19.5" customHeight="1" x14ac:dyDescent="0.3">
      <c r="A527" s="14" t="str">
        <f t="shared" si="43"/>
        <v/>
      </c>
      <c r="B527" s="15" t="str">
        <f>IF(N(A527)=0,"",EDATE(B526,ROUND(12/Rechner!D10,0)))</f>
        <v/>
      </c>
      <c r="C527" s="16" t="str">
        <f t="shared" si="44"/>
        <v/>
      </c>
      <c r="D527" s="16" t="str">
        <f>IF(N(A527)=0,"",MIN(Rechner!D14,N(C527)+N(E527)))</f>
        <v/>
      </c>
      <c r="E527" s="16" t="str">
        <f>IF(N(A527)=0,"",ROUND(N(C527)*(Rechner!D8/Rechner!D10),2))</f>
        <v/>
      </c>
      <c r="F527" s="16" t="str">
        <f t="shared" si="40"/>
        <v/>
      </c>
      <c r="G527" s="16" t="str">
        <f>IF(N(A527)=0,"",MIN(IFERROR(Rechner!D12/Rechner!D10,0),MAX(N(C527)-N(F527),0)))</f>
        <v/>
      </c>
      <c r="H527" s="16" t="str">
        <f t="shared" si="41"/>
        <v/>
      </c>
      <c r="I527" s="16" t="str">
        <f t="shared" si="42"/>
        <v/>
      </c>
    </row>
    <row r="528" spans="1:9" ht="19.5" customHeight="1" x14ac:dyDescent="0.3">
      <c r="A528" s="14" t="str">
        <f t="shared" si="43"/>
        <v/>
      </c>
      <c r="B528" s="15" t="str">
        <f>IF(N(A528)=0,"",EDATE(B527,ROUND(12/Rechner!D10,0)))</f>
        <v/>
      </c>
      <c r="C528" s="16" t="str">
        <f t="shared" si="44"/>
        <v/>
      </c>
      <c r="D528" s="16" t="str">
        <f>IF(N(A528)=0,"",MIN(Rechner!D14,N(C528)+N(E528)))</f>
        <v/>
      </c>
      <c r="E528" s="16" t="str">
        <f>IF(N(A528)=0,"",ROUND(N(C528)*(Rechner!D8/Rechner!D10),2))</f>
        <v/>
      </c>
      <c r="F528" s="16" t="str">
        <f t="shared" si="40"/>
        <v/>
      </c>
      <c r="G528" s="16" t="str">
        <f>IF(N(A528)=0,"",MIN(IFERROR(Rechner!D12/Rechner!D10,0),MAX(N(C528)-N(F528),0)))</f>
        <v/>
      </c>
      <c r="H528" s="16" t="str">
        <f t="shared" si="41"/>
        <v/>
      </c>
      <c r="I528" s="16" t="str">
        <f t="shared" si="42"/>
        <v/>
      </c>
    </row>
    <row r="529" spans="1:9" ht="19.5" customHeight="1" x14ac:dyDescent="0.3">
      <c r="A529" s="14" t="str">
        <f t="shared" si="43"/>
        <v/>
      </c>
      <c r="B529" s="15" t="str">
        <f>IF(N(A529)=0,"",EDATE(B528,ROUND(12/Rechner!D10,0)))</f>
        <v/>
      </c>
      <c r="C529" s="16" t="str">
        <f t="shared" si="44"/>
        <v/>
      </c>
      <c r="D529" s="16" t="str">
        <f>IF(N(A529)=0,"",MIN(Rechner!D14,N(C529)+N(E529)))</f>
        <v/>
      </c>
      <c r="E529" s="16" t="str">
        <f>IF(N(A529)=0,"",ROUND(N(C529)*(Rechner!D8/Rechner!D10),2))</f>
        <v/>
      </c>
      <c r="F529" s="16" t="str">
        <f t="shared" si="40"/>
        <v/>
      </c>
      <c r="G529" s="16" t="str">
        <f>IF(N(A529)=0,"",MIN(IFERROR(Rechner!D12/Rechner!D10,0),MAX(N(C529)-N(F529),0)))</f>
        <v/>
      </c>
      <c r="H529" s="16" t="str">
        <f t="shared" si="41"/>
        <v/>
      </c>
      <c r="I529" s="16" t="str">
        <f t="shared" si="42"/>
        <v/>
      </c>
    </row>
    <row r="530" spans="1:9" ht="19.5" customHeight="1" x14ac:dyDescent="0.3">
      <c r="A530" s="14" t="str">
        <f t="shared" si="43"/>
        <v/>
      </c>
      <c r="B530" s="15" t="str">
        <f>IF(N(A530)=0,"",EDATE(B529,ROUND(12/Rechner!D10,0)))</f>
        <v/>
      </c>
      <c r="C530" s="16" t="str">
        <f t="shared" si="44"/>
        <v/>
      </c>
      <c r="D530" s="16" t="str">
        <f>IF(N(A530)=0,"",MIN(Rechner!D14,N(C530)+N(E530)))</f>
        <v/>
      </c>
      <c r="E530" s="16" t="str">
        <f>IF(N(A530)=0,"",ROUND(N(C530)*(Rechner!D8/Rechner!D10),2))</f>
        <v/>
      </c>
      <c r="F530" s="16" t="str">
        <f t="shared" si="40"/>
        <v/>
      </c>
      <c r="G530" s="16" t="str">
        <f>IF(N(A530)=0,"",MIN(IFERROR(Rechner!D12/Rechner!D10,0),MAX(N(C530)-N(F530),0)))</f>
        <v/>
      </c>
      <c r="H530" s="16" t="str">
        <f t="shared" si="41"/>
        <v/>
      </c>
      <c r="I530" s="16" t="str">
        <f t="shared" si="42"/>
        <v/>
      </c>
    </row>
    <row r="531" spans="1:9" ht="19.5" customHeight="1" x14ac:dyDescent="0.3">
      <c r="A531" s="14" t="str">
        <f t="shared" si="43"/>
        <v/>
      </c>
      <c r="B531" s="15" t="str">
        <f>IF(N(A531)=0,"",EDATE(B530,ROUND(12/Rechner!D10,0)))</f>
        <v/>
      </c>
      <c r="C531" s="16" t="str">
        <f t="shared" si="44"/>
        <v/>
      </c>
      <c r="D531" s="16" t="str">
        <f>IF(N(A531)=0,"",MIN(Rechner!D14,N(C531)+N(E531)))</f>
        <v/>
      </c>
      <c r="E531" s="16" t="str">
        <f>IF(N(A531)=0,"",ROUND(N(C531)*(Rechner!D8/Rechner!D10),2))</f>
        <v/>
      </c>
      <c r="F531" s="16" t="str">
        <f t="shared" si="40"/>
        <v/>
      </c>
      <c r="G531" s="16" t="str">
        <f>IF(N(A531)=0,"",MIN(IFERROR(Rechner!D12/Rechner!D10,0),MAX(N(C531)-N(F531),0)))</f>
        <v/>
      </c>
      <c r="H531" s="16" t="str">
        <f t="shared" si="41"/>
        <v/>
      </c>
      <c r="I531" s="16" t="str">
        <f t="shared" si="42"/>
        <v/>
      </c>
    </row>
    <row r="532" spans="1:9" ht="19.5" customHeight="1" x14ac:dyDescent="0.3">
      <c r="A532" s="14" t="str">
        <f t="shared" si="43"/>
        <v/>
      </c>
      <c r="B532" s="15" t="str">
        <f>IF(N(A532)=0,"",EDATE(B531,ROUND(12/Rechner!D10,0)))</f>
        <v/>
      </c>
      <c r="C532" s="16" t="str">
        <f t="shared" si="44"/>
        <v/>
      </c>
      <c r="D532" s="16" t="str">
        <f>IF(N(A532)=0,"",MIN(Rechner!D14,N(C532)+N(E532)))</f>
        <v/>
      </c>
      <c r="E532" s="16" t="str">
        <f>IF(N(A532)=0,"",ROUND(N(C532)*(Rechner!D8/Rechner!D10),2))</f>
        <v/>
      </c>
      <c r="F532" s="16" t="str">
        <f t="shared" si="40"/>
        <v/>
      </c>
      <c r="G532" s="16" t="str">
        <f>IF(N(A532)=0,"",MIN(IFERROR(Rechner!D12/Rechner!D10,0),MAX(N(C532)-N(F532),0)))</f>
        <v/>
      </c>
      <c r="H532" s="16" t="str">
        <f t="shared" si="41"/>
        <v/>
      </c>
      <c r="I532" s="16" t="str">
        <f t="shared" si="42"/>
        <v/>
      </c>
    </row>
    <row r="533" spans="1:9" ht="19.5" customHeight="1" x14ac:dyDescent="0.3">
      <c r="A533" s="14" t="str">
        <f t="shared" si="43"/>
        <v/>
      </c>
      <c r="B533" s="15" t="str">
        <f>IF(N(A533)=0,"",EDATE(B532,ROUND(12/Rechner!D10,0)))</f>
        <v/>
      </c>
      <c r="C533" s="16" t="str">
        <f t="shared" si="44"/>
        <v/>
      </c>
      <c r="D533" s="16" t="str">
        <f>IF(N(A533)=0,"",MIN(Rechner!D14,N(C533)+N(E533)))</f>
        <v/>
      </c>
      <c r="E533" s="16" t="str">
        <f>IF(N(A533)=0,"",ROUND(N(C533)*(Rechner!D8/Rechner!D10),2))</f>
        <v/>
      </c>
      <c r="F533" s="16" t="str">
        <f t="shared" si="40"/>
        <v/>
      </c>
      <c r="G533" s="16" t="str">
        <f>IF(N(A533)=0,"",MIN(IFERROR(Rechner!D12/Rechner!D10,0),MAX(N(C533)-N(F533),0)))</f>
        <v/>
      </c>
      <c r="H533" s="16" t="str">
        <f t="shared" si="41"/>
        <v/>
      </c>
      <c r="I533" s="16" t="str">
        <f t="shared" si="42"/>
        <v/>
      </c>
    </row>
    <row r="534" spans="1:9" ht="19.5" customHeight="1" x14ac:dyDescent="0.3">
      <c r="A534" s="14" t="str">
        <f t="shared" si="43"/>
        <v/>
      </c>
      <c r="B534" s="15" t="str">
        <f>IF(N(A534)=0,"",EDATE(B533,ROUND(12/Rechner!D10,0)))</f>
        <v/>
      </c>
      <c r="C534" s="16" t="str">
        <f t="shared" si="44"/>
        <v/>
      </c>
      <c r="D534" s="16" t="str">
        <f>IF(N(A534)=0,"",MIN(Rechner!D14,N(C534)+N(E534)))</f>
        <v/>
      </c>
      <c r="E534" s="16" t="str">
        <f>IF(N(A534)=0,"",ROUND(N(C534)*(Rechner!D8/Rechner!D10),2))</f>
        <v/>
      </c>
      <c r="F534" s="16" t="str">
        <f t="shared" si="40"/>
        <v/>
      </c>
      <c r="G534" s="16" t="str">
        <f>IF(N(A534)=0,"",MIN(IFERROR(Rechner!D12/Rechner!D10,0),MAX(N(C534)-N(F534),0)))</f>
        <v/>
      </c>
      <c r="H534" s="16" t="str">
        <f t="shared" si="41"/>
        <v/>
      </c>
      <c r="I534" s="16" t="str">
        <f t="shared" si="42"/>
        <v/>
      </c>
    </row>
    <row r="535" spans="1:9" ht="19.5" customHeight="1" x14ac:dyDescent="0.3">
      <c r="A535" s="14" t="str">
        <f t="shared" si="43"/>
        <v/>
      </c>
      <c r="B535" s="15" t="str">
        <f>IF(N(A535)=0,"",EDATE(B534,ROUND(12/Rechner!D10,0)))</f>
        <v/>
      </c>
      <c r="C535" s="16" t="str">
        <f t="shared" si="44"/>
        <v/>
      </c>
      <c r="D535" s="16" t="str">
        <f>IF(N(A535)=0,"",MIN(Rechner!D14,N(C535)+N(E535)))</f>
        <v/>
      </c>
      <c r="E535" s="16" t="str">
        <f>IF(N(A535)=0,"",ROUND(N(C535)*(Rechner!D8/Rechner!D10),2))</f>
        <v/>
      </c>
      <c r="F535" s="16" t="str">
        <f t="shared" si="40"/>
        <v/>
      </c>
      <c r="G535" s="16" t="str">
        <f>IF(N(A535)=0,"",MIN(IFERROR(Rechner!D12/Rechner!D10,0),MAX(N(C535)-N(F535),0)))</f>
        <v/>
      </c>
      <c r="H535" s="16" t="str">
        <f t="shared" si="41"/>
        <v/>
      </c>
      <c r="I535" s="16" t="str">
        <f t="shared" si="42"/>
        <v/>
      </c>
    </row>
    <row r="536" spans="1:9" ht="19.5" customHeight="1" x14ac:dyDescent="0.3">
      <c r="A536" s="14" t="str">
        <f t="shared" si="43"/>
        <v/>
      </c>
      <c r="B536" s="15" t="str">
        <f>IF(N(A536)=0,"",EDATE(B535,ROUND(12/Rechner!D10,0)))</f>
        <v/>
      </c>
      <c r="C536" s="16" t="str">
        <f t="shared" si="44"/>
        <v/>
      </c>
      <c r="D536" s="16" t="str">
        <f>IF(N(A536)=0,"",MIN(Rechner!D14,N(C536)+N(E536)))</f>
        <v/>
      </c>
      <c r="E536" s="16" t="str">
        <f>IF(N(A536)=0,"",ROUND(N(C536)*(Rechner!D8/Rechner!D10),2))</f>
        <v/>
      </c>
      <c r="F536" s="16" t="str">
        <f t="shared" si="40"/>
        <v/>
      </c>
      <c r="G536" s="16" t="str">
        <f>IF(N(A536)=0,"",MIN(IFERROR(Rechner!D12/Rechner!D10,0),MAX(N(C536)-N(F536),0)))</f>
        <v/>
      </c>
      <c r="H536" s="16" t="str">
        <f t="shared" si="41"/>
        <v/>
      </c>
      <c r="I536" s="16" t="str">
        <f t="shared" si="42"/>
        <v/>
      </c>
    </row>
    <row r="537" spans="1:9" ht="19.5" customHeight="1" x14ac:dyDescent="0.3">
      <c r="A537" s="14" t="str">
        <f t="shared" si="43"/>
        <v/>
      </c>
      <c r="B537" s="15" t="str">
        <f>IF(N(A537)=0,"",EDATE(B536,ROUND(12/Rechner!D10,0)))</f>
        <v/>
      </c>
      <c r="C537" s="16" t="str">
        <f t="shared" si="44"/>
        <v/>
      </c>
      <c r="D537" s="16" t="str">
        <f>IF(N(A537)=0,"",MIN(Rechner!D14,N(C537)+N(E537)))</f>
        <v/>
      </c>
      <c r="E537" s="16" t="str">
        <f>IF(N(A537)=0,"",ROUND(N(C537)*(Rechner!D8/Rechner!D10),2))</f>
        <v/>
      </c>
      <c r="F537" s="16" t="str">
        <f t="shared" si="40"/>
        <v/>
      </c>
      <c r="G537" s="16" t="str">
        <f>IF(N(A537)=0,"",MIN(IFERROR(Rechner!D12/Rechner!D10,0),MAX(N(C537)-N(F537),0)))</f>
        <v/>
      </c>
      <c r="H537" s="16" t="str">
        <f t="shared" si="41"/>
        <v/>
      </c>
      <c r="I537" s="16" t="str">
        <f t="shared" si="42"/>
        <v/>
      </c>
    </row>
    <row r="538" spans="1:9" ht="19.5" customHeight="1" x14ac:dyDescent="0.3">
      <c r="A538" s="14" t="str">
        <f t="shared" si="43"/>
        <v/>
      </c>
      <c r="B538" s="15" t="str">
        <f>IF(N(A538)=0,"",EDATE(B537,ROUND(12/Rechner!D10,0)))</f>
        <v/>
      </c>
      <c r="C538" s="16" t="str">
        <f t="shared" si="44"/>
        <v/>
      </c>
      <c r="D538" s="16" t="str">
        <f>IF(N(A538)=0,"",MIN(Rechner!D14,N(C538)+N(E538)))</f>
        <v/>
      </c>
      <c r="E538" s="16" t="str">
        <f>IF(N(A538)=0,"",ROUND(N(C538)*(Rechner!D8/Rechner!D10),2))</f>
        <v/>
      </c>
      <c r="F538" s="16" t="str">
        <f t="shared" si="40"/>
        <v/>
      </c>
      <c r="G538" s="16" t="str">
        <f>IF(N(A538)=0,"",MIN(IFERROR(Rechner!D12/Rechner!D10,0),MAX(N(C538)-N(F538),0)))</f>
        <v/>
      </c>
      <c r="H538" s="16" t="str">
        <f t="shared" si="41"/>
        <v/>
      </c>
      <c r="I538" s="16" t="str">
        <f t="shared" si="42"/>
        <v/>
      </c>
    </row>
    <row r="539" spans="1:9" ht="19.5" customHeight="1" x14ac:dyDescent="0.3">
      <c r="A539" s="14" t="str">
        <f t="shared" si="43"/>
        <v/>
      </c>
      <c r="B539" s="15" t="str">
        <f>IF(N(A539)=0,"",EDATE(B538,ROUND(12/Rechner!D10,0)))</f>
        <v/>
      </c>
      <c r="C539" s="16" t="str">
        <f t="shared" si="44"/>
        <v/>
      </c>
      <c r="D539" s="16" t="str">
        <f>IF(N(A539)=0,"",MIN(Rechner!D14,N(C539)+N(E539)))</f>
        <v/>
      </c>
      <c r="E539" s="16" t="str">
        <f>IF(N(A539)=0,"",ROUND(N(C539)*(Rechner!D8/Rechner!D10),2))</f>
        <v/>
      </c>
      <c r="F539" s="16" t="str">
        <f t="shared" si="40"/>
        <v/>
      </c>
      <c r="G539" s="16" t="str">
        <f>IF(N(A539)=0,"",MIN(IFERROR(Rechner!D12/Rechner!D10,0),MAX(N(C539)-N(F539),0)))</f>
        <v/>
      </c>
      <c r="H539" s="16" t="str">
        <f t="shared" si="41"/>
        <v/>
      </c>
      <c r="I539" s="16" t="str">
        <f t="shared" si="42"/>
        <v/>
      </c>
    </row>
    <row r="540" spans="1:9" ht="19.5" customHeight="1" x14ac:dyDescent="0.3">
      <c r="A540" s="14" t="str">
        <f t="shared" si="43"/>
        <v/>
      </c>
      <c r="B540" s="15" t="str">
        <f>IF(N(A540)=0,"",EDATE(B539,ROUND(12/Rechner!D10,0)))</f>
        <v/>
      </c>
      <c r="C540" s="16" t="str">
        <f t="shared" si="44"/>
        <v/>
      </c>
      <c r="D540" s="16" t="str">
        <f>IF(N(A540)=0,"",MIN(Rechner!D14,N(C540)+N(E540)))</f>
        <v/>
      </c>
      <c r="E540" s="16" t="str">
        <f>IF(N(A540)=0,"",ROUND(N(C540)*(Rechner!D8/Rechner!D10),2))</f>
        <v/>
      </c>
      <c r="F540" s="16" t="str">
        <f t="shared" si="40"/>
        <v/>
      </c>
      <c r="G540" s="16" t="str">
        <f>IF(N(A540)=0,"",MIN(IFERROR(Rechner!D12/Rechner!D10,0),MAX(N(C540)-N(F540),0)))</f>
        <v/>
      </c>
      <c r="H540" s="16" t="str">
        <f t="shared" si="41"/>
        <v/>
      </c>
      <c r="I540" s="16" t="str">
        <f t="shared" si="42"/>
        <v/>
      </c>
    </row>
    <row r="541" spans="1:9" ht="19.5" customHeight="1" x14ac:dyDescent="0.3">
      <c r="A541" s="14" t="str">
        <f t="shared" si="43"/>
        <v/>
      </c>
      <c r="B541" s="15" t="str">
        <f>IF(N(A541)=0,"",EDATE(B540,ROUND(12/Rechner!D10,0)))</f>
        <v/>
      </c>
      <c r="C541" s="16" t="str">
        <f t="shared" si="44"/>
        <v/>
      </c>
      <c r="D541" s="16" t="str">
        <f>IF(N(A541)=0,"",MIN(Rechner!D14,N(C541)+N(E541)))</f>
        <v/>
      </c>
      <c r="E541" s="16" t="str">
        <f>IF(N(A541)=0,"",ROUND(N(C541)*(Rechner!D8/Rechner!D10),2))</f>
        <v/>
      </c>
      <c r="F541" s="16" t="str">
        <f t="shared" si="40"/>
        <v/>
      </c>
      <c r="G541" s="16" t="str">
        <f>IF(N(A541)=0,"",MIN(IFERROR(Rechner!D12/Rechner!D10,0),MAX(N(C541)-N(F541),0)))</f>
        <v/>
      </c>
      <c r="H541" s="16" t="str">
        <f t="shared" si="41"/>
        <v/>
      </c>
      <c r="I541" s="16" t="str">
        <f t="shared" si="42"/>
        <v/>
      </c>
    </row>
    <row r="542" spans="1:9" ht="19.5" customHeight="1" x14ac:dyDescent="0.3">
      <c r="A542" s="14" t="str">
        <f t="shared" si="43"/>
        <v/>
      </c>
      <c r="B542" s="15" t="str">
        <f>IF(N(A542)=0,"",EDATE(B541,ROUND(12/Rechner!D10,0)))</f>
        <v/>
      </c>
      <c r="C542" s="16" t="str">
        <f t="shared" si="44"/>
        <v/>
      </c>
      <c r="D542" s="16" t="str">
        <f>IF(N(A542)=0,"",MIN(Rechner!D14,N(C542)+N(E542)))</f>
        <v/>
      </c>
      <c r="E542" s="16" t="str">
        <f>IF(N(A542)=0,"",ROUND(N(C542)*(Rechner!D8/Rechner!D10),2))</f>
        <v/>
      </c>
      <c r="F542" s="16" t="str">
        <f t="shared" si="40"/>
        <v/>
      </c>
      <c r="G542" s="16" t="str">
        <f>IF(N(A542)=0,"",MIN(IFERROR(Rechner!D12/Rechner!D10,0),MAX(N(C542)-N(F542),0)))</f>
        <v/>
      </c>
      <c r="H542" s="16" t="str">
        <f t="shared" si="41"/>
        <v/>
      </c>
      <c r="I542" s="16" t="str">
        <f t="shared" si="42"/>
        <v/>
      </c>
    </row>
    <row r="543" spans="1:9" ht="19.5" customHeight="1" x14ac:dyDescent="0.3">
      <c r="A543" s="14" t="str">
        <f t="shared" si="43"/>
        <v/>
      </c>
      <c r="B543" s="15" t="str">
        <f>IF(N(A543)=0,"",EDATE(B542,ROUND(12/Rechner!D10,0)))</f>
        <v/>
      </c>
      <c r="C543" s="16" t="str">
        <f t="shared" si="44"/>
        <v/>
      </c>
      <c r="D543" s="16" t="str">
        <f>IF(N(A543)=0,"",MIN(Rechner!D14,N(C543)+N(E543)))</f>
        <v/>
      </c>
      <c r="E543" s="16" t="str">
        <f>IF(N(A543)=0,"",ROUND(N(C543)*(Rechner!D8/Rechner!D10),2))</f>
        <v/>
      </c>
      <c r="F543" s="16" t="str">
        <f t="shared" si="40"/>
        <v/>
      </c>
      <c r="G543" s="16" t="str">
        <f>IF(N(A543)=0,"",MIN(IFERROR(Rechner!D12/Rechner!D10,0),MAX(N(C543)-N(F543),0)))</f>
        <v/>
      </c>
      <c r="H543" s="16" t="str">
        <f t="shared" si="41"/>
        <v/>
      </c>
      <c r="I543" s="16" t="str">
        <f t="shared" si="42"/>
        <v/>
      </c>
    </row>
    <row r="544" spans="1:9" ht="19.5" customHeight="1" x14ac:dyDescent="0.3">
      <c r="A544" s="14" t="str">
        <f t="shared" si="43"/>
        <v/>
      </c>
      <c r="B544" s="15" t="str">
        <f>IF(N(A544)=0,"",EDATE(B543,ROUND(12/Rechner!D10,0)))</f>
        <v/>
      </c>
      <c r="C544" s="16" t="str">
        <f t="shared" si="44"/>
        <v/>
      </c>
      <c r="D544" s="16" t="str">
        <f>IF(N(A544)=0,"",MIN(Rechner!D14,N(C544)+N(E544)))</f>
        <v/>
      </c>
      <c r="E544" s="16" t="str">
        <f>IF(N(A544)=0,"",ROUND(N(C544)*(Rechner!D8/Rechner!D10),2))</f>
        <v/>
      </c>
      <c r="F544" s="16" t="str">
        <f t="shared" si="40"/>
        <v/>
      </c>
      <c r="G544" s="16" t="str">
        <f>IF(N(A544)=0,"",MIN(IFERROR(Rechner!D12/Rechner!D10,0),MAX(N(C544)-N(F544),0)))</f>
        <v/>
      </c>
      <c r="H544" s="16" t="str">
        <f t="shared" si="41"/>
        <v/>
      </c>
      <c r="I544" s="16" t="str">
        <f t="shared" si="42"/>
        <v/>
      </c>
    </row>
    <row r="545" spans="1:9" ht="19.5" customHeight="1" x14ac:dyDescent="0.3">
      <c r="A545" s="14" t="str">
        <f t="shared" si="43"/>
        <v/>
      </c>
      <c r="B545" s="15" t="str">
        <f>IF(N(A545)=0,"",EDATE(B544,ROUND(12/Rechner!D10,0)))</f>
        <v/>
      </c>
      <c r="C545" s="16" t="str">
        <f t="shared" si="44"/>
        <v/>
      </c>
      <c r="D545" s="16" t="str">
        <f>IF(N(A545)=0,"",MIN(Rechner!D14,N(C545)+N(E545)))</f>
        <v/>
      </c>
      <c r="E545" s="16" t="str">
        <f>IF(N(A545)=0,"",ROUND(N(C545)*(Rechner!D8/Rechner!D10),2))</f>
        <v/>
      </c>
      <c r="F545" s="16" t="str">
        <f t="shared" si="40"/>
        <v/>
      </c>
      <c r="G545" s="16" t="str">
        <f>IF(N(A545)=0,"",MIN(IFERROR(Rechner!D12/Rechner!D10,0),MAX(N(C545)-N(F545),0)))</f>
        <v/>
      </c>
      <c r="H545" s="16" t="str">
        <f t="shared" si="41"/>
        <v/>
      </c>
      <c r="I545" s="16" t="str">
        <f t="shared" si="42"/>
        <v/>
      </c>
    </row>
    <row r="546" spans="1:9" ht="19.5" customHeight="1" x14ac:dyDescent="0.3">
      <c r="A546" s="14" t="str">
        <f t="shared" si="43"/>
        <v/>
      </c>
      <c r="B546" s="15" t="str">
        <f>IF(N(A546)=0,"",EDATE(B545,ROUND(12/Rechner!D10,0)))</f>
        <v/>
      </c>
      <c r="C546" s="16" t="str">
        <f t="shared" si="44"/>
        <v/>
      </c>
      <c r="D546" s="16" t="str">
        <f>IF(N(A546)=0,"",MIN(Rechner!D14,N(C546)+N(E546)))</f>
        <v/>
      </c>
      <c r="E546" s="16" t="str">
        <f>IF(N(A546)=0,"",ROUND(N(C546)*(Rechner!D8/Rechner!D10),2))</f>
        <v/>
      </c>
      <c r="F546" s="16" t="str">
        <f t="shared" si="40"/>
        <v/>
      </c>
      <c r="G546" s="16" t="str">
        <f>IF(N(A546)=0,"",MIN(IFERROR(Rechner!D12/Rechner!D10,0),MAX(N(C546)-N(F546),0)))</f>
        <v/>
      </c>
      <c r="H546" s="16" t="str">
        <f t="shared" si="41"/>
        <v/>
      </c>
      <c r="I546" s="16" t="str">
        <f t="shared" si="42"/>
        <v/>
      </c>
    </row>
    <row r="547" spans="1:9" ht="19.5" customHeight="1" x14ac:dyDescent="0.3">
      <c r="A547" s="14" t="str">
        <f t="shared" si="43"/>
        <v/>
      </c>
      <c r="B547" s="15" t="str">
        <f>IF(N(A547)=0,"",EDATE(B546,ROUND(12/Rechner!D10,0)))</f>
        <v/>
      </c>
      <c r="C547" s="16" t="str">
        <f t="shared" si="44"/>
        <v/>
      </c>
      <c r="D547" s="16" t="str">
        <f>IF(N(A547)=0,"",MIN(Rechner!D14,N(C547)+N(E547)))</f>
        <v/>
      </c>
      <c r="E547" s="16" t="str">
        <f>IF(N(A547)=0,"",ROUND(N(C547)*(Rechner!D8/Rechner!D10),2))</f>
        <v/>
      </c>
      <c r="F547" s="16" t="str">
        <f t="shared" si="40"/>
        <v/>
      </c>
      <c r="G547" s="16" t="str">
        <f>IF(N(A547)=0,"",MIN(IFERROR(Rechner!D12/Rechner!D10,0),MAX(N(C547)-N(F547),0)))</f>
        <v/>
      </c>
      <c r="H547" s="16" t="str">
        <f t="shared" si="41"/>
        <v/>
      </c>
      <c r="I547" s="16" t="str">
        <f t="shared" si="42"/>
        <v/>
      </c>
    </row>
    <row r="548" spans="1:9" ht="19.5" customHeight="1" x14ac:dyDescent="0.3">
      <c r="A548" s="14" t="str">
        <f t="shared" si="43"/>
        <v/>
      </c>
      <c r="B548" s="15" t="str">
        <f>IF(N(A548)=0,"",EDATE(B547,ROUND(12/Rechner!D10,0)))</f>
        <v/>
      </c>
      <c r="C548" s="16" t="str">
        <f t="shared" si="44"/>
        <v/>
      </c>
      <c r="D548" s="16" t="str">
        <f>IF(N(A548)=0,"",MIN(Rechner!D14,N(C548)+N(E548)))</f>
        <v/>
      </c>
      <c r="E548" s="16" t="str">
        <f>IF(N(A548)=0,"",ROUND(N(C548)*(Rechner!D8/Rechner!D10),2))</f>
        <v/>
      </c>
      <c r="F548" s="16" t="str">
        <f t="shared" si="40"/>
        <v/>
      </c>
      <c r="G548" s="16" t="str">
        <f>IF(N(A548)=0,"",MIN(IFERROR(Rechner!D12/Rechner!D10,0),MAX(N(C548)-N(F548),0)))</f>
        <v/>
      </c>
      <c r="H548" s="16" t="str">
        <f t="shared" si="41"/>
        <v/>
      </c>
      <c r="I548" s="16" t="str">
        <f t="shared" si="42"/>
        <v/>
      </c>
    </row>
    <row r="549" spans="1:9" ht="19.5" customHeight="1" x14ac:dyDescent="0.3">
      <c r="A549" s="14" t="str">
        <f t="shared" si="43"/>
        <v/>
      </c>
      <c r="B549" s="15" t="str">
        <f>IF(N(A549)=0,"",EDATE(B548,ROUND(12/Rechner!D10,0)))</f>
        <v/>
      </c>
      <c r="C549" s="16" t="str">
        <f t="shared" si="44"/>
        <v/>
      </c>
      <c r="D549" s="16" t="str">
        <f>IF(N(A549)=0,"",MIN(Rechner!D14,N(C549)+N(E549)))</f>
        <v/>
      </c>
      <c r="E549" s="16" t="str">
        <f>IF(N(A549)=0,"",ROUND(N(C549)*(Rechner!D8/Rechner!D10),2))</f>
        <v/>
      </c>
      <c r="F549" s="16" t="str">
        <f t="shared" si="40"/>
        <v/>
      </c>
      <c r="G549" s="16" t="str">
        <f>IF(N(A549)=0,"",MIN(IFERROR(Rechner!D12/Rechner!D10,0),MAX(N(C549)-N(F549),0)))</f>
        <v/>
      </c>
      <c r="H549" s="16" t="str">
        <f t="shared" si="41"/>
        <v/>
      </c>
      <c r="I549" s="16" t="str">
        <f t="shared" si="42"/>
        <v/>
      </c>
    </row>
    <row r="550" spans="1:9" ht="19.5" customHeight="1" x14ac:dyDescent="0.3">
      <c r="A550" s="14" t="str">
        <f t="shared" si="43"/>
        <v/>
      </c>
      <c r="B550" s="15" t="str">
        <f>IF(N(A550)=0,"",EDATE(B549,ROUND(12/Rechner!D10,0)))</f>
        <v/>
      </c>
      <c r="C550" s="16" t="str">
        <f t="shared" si="44"/>
        <v/>
      </c>
      <c r="D550" s="16" t="str">
        <f>IF(N(A550)=0,"",MIN(Rechner!D14,N(C550)+N(E550)))</f>
        <v/>
      </c>
      <c r="E550" s="16" t="str">
        <f>IF(N(A550)=0,"",ROUND(N(C550)*(Rechner!D8/Rechner!D10),2))</f>
        <v/>
      </c>
      <c r="F550" s="16" t="str">
        <f t="shared" si="40"/>
        <v/>
      </c>
      <c r="G550" s="16" t="str">
        <f>IF(N(A550)=0,"",MIN(IFERROR(Rechner!D12/Rechner!D10,0),MAX(N(C550)-N(F550),0)))</f>
        <v/>
      </c>
      <c r="H550" s="16" t="str">
        <f t="shared" si="41"/>
        <v/>
      </c>
      <c r="I550" s="16" t="str">
        <f t="shared" si="42"/>
        <v/>
      </c>
    </row>
    <row r="551" spans="1:9" ht="19.5" customHeight="1" x14ac:dyDescent="0.3">
      <c r="A551" s="14" t="str">
        <f t="shared" si="43"/>
        <v/>
      </c>
      <c r="B551" s="15" t="str">
        <f>IF(N(A551)=0,"",EDATE(B550,ROUND(12/Rechner!D10,0)))</f>
        <v/>
      </c>
      <c r="C551" s="16" t="str">
        <f t="shared" si="44"/>
        <v/>
      </c>
      <c r="D551" s="16" t="str">
        <f>IF(N(A551)=0,"",MIN(Rechner!D14,N(C551)+N(E551)))</f>
        <v/>
      </c>
      <c r="E551" s="16" t="str">
        <f>IF(N(A551)=0,"",ROUND(N(C551)*(Rechner!D8/Rechner!D10),2))</f>
        <v/>
      </c>
      <c r="F551" s="16" t="str">
        <f t="shared" si="40"/>
        <v/>
      </c>
      <c r="G551" s="16" t="str">
        <f>IF(N(A551)=0,"",MIN(IFERROR(Rechner!D12/Rechner!D10,0),MAX(N(C551)-N(F551),0)))</f>
        <v/>
      </c>
      <c r="H551" s="16" t="str">
        <f t="shared" si="41"/>
        <v/>
      </c>
      <c r="I551" s="16" t="str">
        <f t="shared" si="42"/>
        <v/>
      </c>
    </row>
    <row r="552" spans="1:9" ht="19.5" customHeight="1" x14ac:dyDescent="0.3">
      <c r="A552" s="14" t="str">
        <f t="shared" si="43"/>
        <v/>
      </c>
      <c r="B552" s="15" t="str">
        <f>IF(N(A552)=0,"",EDATE(B551,ROUND(12/Rechner!D10,0)))</f>
        <v/>
      </c>
      <c r="C552" s="16" t="str">
        <f t="shared" si="44"/>
        <v/>
      </c>
      <c r="D552" s="16" t="str">
        <f>IF(N(A552)=0,"",MIN(Rechner!D14,N(C552)+N(E552)))</f>
        <v/>
      </c>
      <c r="E552" s="16" t="str">
        <f>IF(N(A552)=0,"",ROUND(N(C552)*(Rechner!D8/Rechner!D10),2))</f>
        <v/>
      </c>
      <c r="F552" s="16" t="str">
        <f t="shared" si="40"/>
        <v/>
      </c>
      <c r="G552" s="16" t="str">
        <f>IF(N(A552)=0,"",MIN(IFERROR(Rechner!D12/Rechner!D10,0),MAX(N(C552)-N(F552),0)))</f>
        <v/>
      </c>
      <c r="H552" s="16" t="str">
        <f t="shared" si="41"/>
        <v/>
      </c>
      <c r="I552" s="16" t="str">
        <f t="shared" si="42"/>
        <v/>
      </c>
    </row>
    <row r="553" spans="1:9" ht="19.5" customHeight="1" x14ac:dyDescent="0.3">
      <c r="A553" s="14" t="str">
        <f t="shared" si="43"/>
        <v/>
      </c>
      <c r="B553" s="15" t="str">
        <f>IF(N(A553)=0,"",EDATE(B552,ROUND(12/Rechner!D10,0)))</f>
        <v/>
      </c>
      <c r="C553" s="16" t="str">
        <f t="shared" si="44"/>
        <v/>
      </c>
      <c r="D553" s="16" t="str">
        <f>IF(N(A553)=0,"",MIN(Rechner!D14,N(C553)+N(E553)))</f>
        <v/>
      </c>
      <c r="E553" s="16" t="str">
        <f>IF(N(A553)=0,"",ROUND(N(C553)*(Rechner!D8/Rechner!D10),2))</f>
        <v/>
      </c>
      <c r="F553" s="16" t="str">
        <f t="shared" si="40"/>
        <v/>
      </c>
      <c r="G553" s="16" t="str">
        <f>IF(N(A553)=0,"",MIN(IFERROR(Rechner!D12/Rechner!D10,0),MAX(N(C553)-N(F553),0)))</f>
        <v/>
      </c>
      <c r="H553" s="16" t="str">
        <f t="shared" si="41"/>
        <v/>
      </c>
      <c r="I553" s="16" t="str">
        <f t="shared" si="42"/>
        <v/>
      </c>
    </row>
    <row r="554" spans="1:9" ht="19.5" customHeight="1" x14ac:dyDescent="0.3">
      <c r="A554" s="14" t="str">
        <f t="shared" si="43"/>
        <v/>
      </c>
      <c r="B554" s="15" t="str">
        <f>IF(N(A554)=0,"",EDATE(B553,ROUND(12/Rechner!D10,0)))</f>
        <v/>
      </c>
      <c r="C554" s="16" t="str">
        <f t="shared" si="44"/>
        <v/>
      </c>
      <c r="D554" s="16" t="str">
        <f>IF(N(A554)=0,"",MIN(Rechner!D14,N(C554)+N(E554)))</f>
        <v/>
      </c>
      <c r="E554" s="16" t="str">
        <f>IF(N(A554)=0,"",ROUND(N(C554)*(Rechner!D8/Rechner!D10),2))</f>
        <v/>
      </c>
      <c r="F554" s="16" t="str">
        <f t="shared" si="40"/>
        <v/>
      </c>
      <c r="G554" s="16" t="str">
        <f>IF(N(A554)=0,"",MIN(IFERROR(Rechner!D12/Rechner!D10,0),MAX(N(C554)-N(F554),0)))</f>
        <v/>
      </c>
      <c r="H554" s="16" t="str">
        <f t="shared" si="41"/>
        <v/>
      </c>
      <c r="I554" s="16" t="str">
        <f t="shared" si="42"/>
        <v/>
      </c>
    </row>
    <row r="555" spans="1:9" ht="19.5" customHeight="1" x14ac:dyDescent="0.3">
      <c r="A555" s="14" t="str">
        <f t="shared" si="43"/>
        <v/>
      </c>
      <c r="B555" s="15" t="str">
        <f>IF(N(A555)=0,"",EDATE(B554,ROUND(12/Rechner!D10,0)))</f>
        <v/>
      </c>
      <c r="C555" s="16" t="str">
        <f t="shared" si="44"/>
        <v/>
      </c>
      <c r="D555" s="16" t="str">
        <f>IF(N(A555)=0,"",MIN(Rechner!D14,N(C555)+N(E555)))</f>
        <v/>
      </c>
      <c r="E555" s="16" t="str">
        <f>IF(N(A555)=0,"",ROUND(N(C555)*(Rechner!D8/Rechner!D10),2))</f>
        <v/>
      </c>
      <c r="F555" s="16" t="str">
        <f t="shared" si="40"/>
        <v/>
      </c>
      <c r="G555" s="16" t="str">
        <f>IF(N(A555)=0,"",MIN(IFERROR(Rechner!D12/Rechner!D10,0),MAX(N(C555)-N(F555),0)))</f>
        <v/>
      </c>
      <c r="H555" s="16" t="str">
        <f t="shared" si="41"/>
        <v/>
      </c>
      <c r="I555" s="16" t="str">
        <f t="shared" si="42"/>
        <v/>
      </c>
    </row>
    <row r="556" spans="1:9" ht="19.5" customHeight="1" x14ac:dyDescent="0.3">
      <c r="A556" s="14" t="str">
        <f t="shared" si="43"/>
        <v/>
      </c>
      <c r="B556" s="15" t="str">
        <f>IF(N(A556)=0,"",EDATE(B555,ROUND(12/Rechner!D10,0)))</f>
        <v/>
      </c>
      <c r="C556" s="16" t="str">
        <f t="shared" si="44"/>
        <v/>
      </c>
      <c r="D556" s="16" t="str">
        <f>IF(N(A556)=0,"",MIN(Rechner!D14,N(C556)+N(E556)))</f>
        <v/>
      </c>
      <c r="E556" s="16" t="str">
        <f>IF(N(A556)=0,"",ROUND(N(C556)*(Rechner!D8/Rechner!D10),2))</f>
        <v/>
      </c>
      <c r="F556" s="16" t="str">
        <f t="shared" si="40"/>
        <v/>
      </c>
      <c r="G556" s="16" t="str">
        <f>IF(N(A556)=0,"",MIN(IFERROR(Rechner!D12/Rechner!D10,0),MAX(N(C556)-N(F556),0)))</f>
        <v/>
      </c>
      <c r="H556" s="16" t="str">
        <f t="shared" si="41"/>
        <v/>
      </c>
      <c r="I556" s="16" t="str">
        <f t="shared" si="42"/>
        <v/>
      </c>
    </row>
    <row r="557" spans="1:9" ht="19.5" customHeight="1" x14ac:dyDescent="0.3">
      <c r="A557" s="14" t="str">
        <f t="shared" si="43"/>
        <v/>
      </c>
      <c r="B557" s="15" t="str">
        <f>IF(N(A557)=0,"",EDATE(B556,ROUND(12/Rechner!D10,0)))</f>
        <v/>
      </c>
      <c r="C557" s="16" t="str">
        <f t="shared" si="44"/>
        <v/>
      </c>
      <c r="D557" s="16" t="str">
        <f>IF(N(A557)=0,"",MIN(Rechner!D14,N(C557)+N(E557)))</f>
        <v/>
      </c>
      <c r="E557" s="16" t="str">
        <f>IF(N(A557)=0,"",ROUND(N(C557)*(Rechner!D8/Rechner!D10),2))</f>
        <v/>
      </c>
      <c r="F557" s="16" t="str">
        <f t="shared" si="40"/>
        <v/>
      </c>
      <c r="G557" s="16" t="str">
        <f>IF(N(A557)=0,"",MIN(IFERROR(Rechner!D12/Rechner!D10,0),MAX(N(C557)-N(F557),0)))</f>
        <v/>
      </c>
      <c r="H557" s="16" t="str">
        <f t="shared" si="41"/>
        <v/>
      </c>
      <c r="I557" s="16" t="str">
        <f t="shared" si="42"/>
        <v/>
      </c>
    </row>
    <row r="558" spans="1:9" ht="19.5" customHeight="1" x14ac:dyDescent="0.3">
      <c r="A558" s="14" t="str">
        <f t="shared" si="43"/>
        <v/>
      </c>
      <c r="B558" s="15" t="str">
        <f>IF(N(A558)=0,"",EDATE(B557,ROUND(12/Rechner!D10,0)))</f>
        <v/>
      </c>
      <c r="C558" s="16" t="str">
        <f t="shared" si="44"/>
        <v/>
      </c>
      <c r="D558" s="16" t="str">
        <f>IF(N(A558)=0,"",MIN(Rechner!D14,N(C558)+N(E558)))</f>
        <v/>
      </c>
      <c r="E558" s="16" t="str">
        <f>IF(N(A558)=0,"",ROUND(N(C558)*(Rechner!D8/Rechner!D10),2))</f>
        <v/>
      </c>
      <c r="F558" s="16" t="str">
        <f t="shared" si="40"/>
        <v/>
      </c>
      <c r="G558" s="16" t="str">
        <f>IF(N(A558)=0,"",MIN(IFERROR(Rechner!D12/Rechner!D10,0),MAX(N(C558)-N(F558),0)))</f>
        <v/>
      </c>
      <c r="H558" s="16" t="str">
        <f t="shared" si="41"/>
        <v/>
      </c>
      <c r="I558" s="16" t="str">
        <f t="shared" si="42"/>
        <v/>
      </c>
    </row>
    <row r="559" spans="1:9" ht="19.5" customHeight="1" x14ac:dyDescent="0.3">
      <c r="A559" s="14" t="str">
        <f t="shared" si="43"/>
        <v/>
      </c>
      <c r="B559" s="15" t="str">
        <f>IF(N(A559)=0,"",EDATE(B558,ROUND(12/Rechner!D10,0)))</f>
        <v/>
      </c>
      <c r="C559" s="16" t="str">
        <f t="shared" si="44"/>
        <v/>
      </c>
      <c r="D559" s="16" t="str">
        <f>IF(N(A559)=0,"",MIN(Rechner!D14,N(C559)+N(E559)))</f>
        <v/>
      </c>
      <c r="E559" s="16" t="str">
        <f>IF(N(A559)=0,"",ROUND(N(C559)*(Rechner!D8/Rechner!D10),2))</f>
        <v/>
      </c>
      <c r="F559" s="16" t="str">
        <f t="shared" si="40"/>
        <v/>
      </c>
      <c r="G559" s="16" t="str">
        <f>IF(N(A559)=0,"",MIN(IFERROR(Rechner!D12/Rechner!D10,0),MAX(N(C559)-N(F559),0)))</f>
        <v/>
      </c>
      <c r="H559" s="16" t="str">
        <f t="shared" si="41"/>
        <v/>
      </c>
      <c r="I559" s="16" t="str">
        <f t="shared" si="42"/>
        <v/>
      </c>
    </row>
    <row r="560" spans="1:9" ht="19.5" customHeight="1" x14ac:dyDescent="0.3">
      <c r="A560" s="14" t="str">
        <f t="shared" si="43"/>
        <v/>
      </c>
      <c r="B560" s="15" t="str">
        <f>IF(N(A560)=0,"",EDATE(B559,ROUND(12/Rechner!D10,0)))</f>
        <v/>
      </c>
      <c r="C560" s="16" t="str">
        <f t="shared" si="44"/>
        <v/>
      </c>
      <c r="D560" s="16" t="str">
        <f>IF(N(A560)=0,"",MIN(Rechner!D14,N(C560)+N(E560)))</f>
        <v/>
      </c>
      <c r="E560" s="16" t="str">
        <f>IF(N(A560)=0,"",ROUND(N(C560)*(Rechner!D8/Rechner!D10),2))</f>
        <v/>
      </c>
      <c r="F560" s="16" t="str">
        <f t="shared" si="40"/>
        <v/>
      </c>
      <c r="G560" s="16" t="str">
        <f>IF(N(A560)=0,"",MIN(IFERROR(Rechner!D12/Rechner!D10,0),MAX(N(C560)-N(F560),0)))</f>
        <v/>
      </c>
      <c r="H560" s="16" t="str">
        <f t="shared" si="41"/>
        <v/>
      </c>
      <c r="I560" s="16" t="str">
        <f t="shared" si="42"/>
        <v/>
      </c>
    </row>
    <row r="561" spans="1:9" ht="19.5" customHeight="1" x14ac:dyDescent="0.3">
      <c r="A561" s="14" t="str">
        <f t="shared" si="43"/>
        <v/>
      </c>
      <c r="B561" s="15" t="str">
        <f>IF(N(A561)=0,"",EDATE(B560,ROUND(12/Rechner!D10,0)))</f>
        <v/>
      </c>
      <c r="C561" s="16" t="str">
        <f t="shared" si="44"/>
        <v/>
      </c>
      <c r="D561" s="16" t="str">
        <f>IF(N(A561)=0,"",MIN(Rechner!D14,N(C561)+N(E561)))</f>
        <v/>
      </c>
      <c r="E561" s="16" t="str">
        <f>IF(N(A561)=0,"",ROUND(N(C561)*(Rechner!D8/Rechner!D10),2))</f>
        <v/>
      </c>
      <c r="F561" s="16" t="str">
        <f t="shared" si="40"/>
        <v/>
      </c>
      <c r="G561" s="16" t="str">
        <f>IF(N(A561)=0,"",MIN(IFERROR(Rechner!D12/Rechner!D10,0),MAX(N(C561)-N(F561),0)))</f>
        <v/>
      </c>
      <c r="H561" s="16" t="str">
        <f t="shared" si="41"/>
        <v/>
      </c>
      <c r="I561" s="16" t="str">
        <f t="shared" si="42"/>
        <v/>
      </c>
    </row>
    <row r="562" spans="1:9" ht="19.5" customHeight="1" x14ac:dyDescent="0.3">
      <c r="A562" s="14" t="str">
        <f t="shared" si="43"/>
        <v/>
      </c>
      <c r="B562" s="15" t="str">
        <f>IF(N(A562)=0,"",EDATE(B561,ROUND(12/Rechner!D10,0)))</f>
        <v/>
      </c>
      <c r="C562" s="16" t="str">
        <f t="shared" si="44"/>
        <v/>
      </c>
      <c r="D562" s="16" t="str">
        <f>IF(N(A562)=0,"",MIN(Rechner!D14,N(C562)+N(E562)))</f>
        <v/>
      </c>
      <c r="E562" s="16" t="str">
        <f>IF(N(A562)=0,"",ROUND(N(C562)*(Rechner!D8/Rechner!D10),2))</f>
        <v/>
      </c>
      <c r="F562" s="16" t="str">
        <f t="shared" si="40"/>
        <v/>
      </c>
      <c r="G562" s="16" t="str">
        <f>IF(N(A562)=0,"",MIN(IFERROR(Rechner!D12/Rechner!D10,0),MAX(N(C562)-N(F562),0)))</f>
        <v/>
      </c>
      <c r="H562" s="16" t="str">
        <f t="shared" si="41"/>
        <v/>
      </c>
      <c r="I562" s="16" t="str">
        <f t="shared" si="42"/>
        <v/>
      </c>
    </row>
    <row r="563" spans="1:9" ht="19.5" customHeight="1" x14ac:dyDescent="0.3">
      <c r="A563" s="14" t="str">
        <f t="shared" si="43"/>
        <v/>
      </c>
      <c r="B563" s="15" t="str">
        <f>IF(N(A563)=0,"",EDATE(B562,ROUND(12/Rechner!D10,0)))</f>
        <v/>
      </c>
      <c r="C563" s="16" t="str">
        <f t="shared" si="44"/>
        <v/>
      </c>
      <c r="D563" s="16" t="str">
        <f>IF(N(A563)=0,"",MIN(Rechner!D14,N(C563)+N(E563)))</f>
        <v/>
      </c>
      <c r="E563" s="16" t="str">
        <f>IF(N(A563)=0,"",ROUND(N(C563)*(Rechner!D8/Rechner!D10),2))</f>
        <v/>
      </c>
      <c r="F563" s="16" t="str">
        <f t="shared" si="40"/>
        <v/>
      </c>
      <c r="G563" s="16" t="str">
        <f>IF(N(A563)=0,"",MIN(IFERROR(Rechner!D12/Rechner!D10,0),MAX(N(C563)-N(F563),0)))</f>
        <v/>
      </c>
      <c r="H563" s="16" t="str">
        <f t="shared" si="41"/>
        <v/>
      </c>
      <c r="I563" s="16" t="str">
        <f t="shared" si="42"/>
        <v/>
      </c>
    </row>
    <row r="564" spans="1:9" ht="19.5" customHeight="1" x14ac:dyDescent="0.3">
      <c r="A564" s="14" t="str">
        <f t="shared" si="43"/>
        <v/>
      </c>
      <c r="B564" s="15" t="str">
        <f>IF(N(A564)=0,"",EDATE(B563,ROUND(12/Rechner!D10,0)))</f>
        <v/>
      </c>
      <c r="C564" s="16" t="str">
        <f t="shared" si="44"/>
        <v/>
      </c>
      <c r="D564" s="16" t="str">
        <f>IF(N(A564)=0,"",MIN(Rechner!D14,N(C564)+N(E564)))</f>
        <v/>
      </c>
      <c r="E564" s="16" t="str">
        <f>IF(N(A564)=0,"",ROUND(N(C564)*(Rechner!D8/Rechner!D10),2))</f>
        <v/>
      </c>
      <c r="F564" s="16" t="str">
        <f t="shared" si="40"/>
        <v/>
      </c>
      <c r="G564" s="16" t="str">
        <f>IF(N(A564)=0,"",MIN(IFERROR(Rechner!D12/Rechner!D10,0),MAX(N(C564)-N(F564),0)))</f>
        <v/>
      </c>
      <c r="H564" s="16" t="str">
        <f t="shared" si="41"/>
        <v/>
      </c>
      <c r="I564" s="16" t="str">
        <f t="shared" si="42"/>
        <v/>
      </c>
    </row>
    <row r="565" spans="1:9" ht="19.5" customHeight="1" x14ac:dyDescent="0.3">
      <c r="A565" s="14" t="str">
        <f t="shared" si="43"/>
        <v/>
      </c>
      <c r="B565" s="15" t="str">
        <f>IF(N(A565)=0,"",EDATE(B564,ROUND(12/Rechner!D10,0)))</f>
        <v/>
      </c>
      <c r="C565" s="16" t="str">
        <f t="shared" si="44"/>
        <v/>
      </c>
      <c r="D565" s="16" t="str">
        <f>IF(N(A565)=0,"",MIN(Rechner!D14,N(C565)+N(E565)))</f>
        <v/>
      </c>
      <c r="E565" s="16" t="str">
        <f>IF(N(A565)=0,"",ROUND(N(C565)*(Rechner!D8/Rechner!D10),2))</f>
        <v/>
      </c>
      <c r="F565" s="16" t="str">
        <f t="shared" si="40"/>
        <v/>
      </c>
      <c r="G565" s="16" t="str">
        <f>IF(N(A565)=0,"",MIN(IFERROR(Rechner!D12/Rechner!D10,0),MAX(N(C565)-N(F565),0)))</f>
        <v/>
      </c>
      <c r="H565" s="16" t="str">
        <f t="shared" si="41"/>
        <v/>
      </c>
      <c r="I565" s="16" t="str">
        <f t="shared" si="42"/>
        <v/>
      </c>
    </row>
    <row r="566" spans="1:9" ht="19.5" customHeight="1" x14ac:dyDescent="0.3">
      <c r="A566" s="14" t="str">
        <f t="shared" si="43"/>
        <v/>
      </c>
      <c r="B566" s="15" t="str">
        <f>IF(N(A566)=0,"",EDATE(B565,ROUND(12/Rechner!D10,0)))</f>
        <v/>
      </c>
      <c r="C566" s="16" t="str">
        <f t="shared" si="44"/>
        <v/>
      </c>
      <c r="D566" s="16" t="str">
        <f>IF(N(A566)=0,"",MIN(Rechner!D14,N(C566)+N(E566)))</f>
        <v/>
      </c>
      <c r="E566" s="16" t="str">
        <f>IF(N(A566)=0,"",ROUND(N(C566)*(Rechner!D8/Rechner!D10),2))</f>
        <v/>
      </c>
      <c r="F566" s="16" t="str">
        <f t="shared" si="40"/>
        <v/>
      </c>
      <c r="G566" s="16" t="str">
        <f>IF(N(A566)=0,"",MIN(IFERROR(Rechner!D12/Rechner!D10,0),MAX(N(C566)-N(F566),0)))</f>
        <v/>
      </c>
      <c r="H566" s="16" t="str">
        <f t="shared" si="41"/>
        <v/>
      </c>
      <c r="I566" s="16" t="str">
        <f t="shared" si="42"/>
        <v/>
      </c>
    </row>
    <row r="567" spans="1:9" ht="19.5" customHeight="1" x14ac:dyDescent="0.3">
      <c r="A567" s="14" t="str">
        <f t="shared" si="43"/>
        <v/>
      </c>
      <c r="B567" s="15" t="str">
        <f>IF(N(A567)=0,"",EDATE(B566,ROUND(12/Rechner!D10,0)))</f>
        <v/>
      </c>
      <c r="C567" s="16" t="str">
        <f t="shared" si="44"/>
        <v/>
      </c>
      <c r="D567" s="16" t="str">
        <f>IF(N(A567)=0,"",MIN(Rechner!D14,N(C567)+N(E567)))</f>
        <v/>
      </c>
      <c r="E567" s="16" t="str">
        <f>IF(N(A567)=0,"",ROUND(N(C567)*(Rechner!D8/Rechner!D10),2))</f>
        <v/>
      </c>
      <c r="F567" s="16" t="str">
        <f t="shared" si="40"/>
        <v/>
      </c>
      <c r="G567" s="16" t="str">
        <f>IF(N(A567)=0,"",MIN(IFERROR(Rechner!D12/Rechner!D10,0),MAX(N(C567)-N(F567),0)))</f>
        <v/>
      </c>
      <c r="H567" s="16" t="str">
        <f t="shared" si="41"/>
        <v/>
      </c>
      <c r="I567" s="16" t="str">
        <f t="shared" si="42"/>
        <v/>
      </c>
    </row>
    <row r="568" spans="1:9" ht="19.5" customHeight="1" x14ac:dyDescent="0.3">
      <c r="A568" s="14" t="str">
        <f t="shared" si="43"/>
        <v/>
      </c>
      <c r="B568" s="15" t="str">
        <f>IF(N(A568)=0,"",EDATE(B567,ROUND(12/Rechner!D10,0)))</f>
        <v/>
      </c>
      <c r="C568" s="16" t="str">
        <f t="shared" si="44"/>
        <v/>
      </c>
      <c r="D568" s="16" t="str">
        <f>IF(N(A568)=0,"",MIN(Rechner!D14,N(C568)+N(E568)))</f>
        <v/>
      </c>
      <c r="E568" s="16" t="str">
        <f>IF(N(A568)=0,"",ROUND(N(C568)*(Rechner!D8/Rechner!D10),2))</f>
        <v/>
      </c>
      <c r="F568" s="16" t="str">
        <f t="shared" si="40"/>
        <v/>
      </c>
      <c r="G568" s="16" t="str">
        <f>IF(N(A568)=0,"",MIN(IFERROR(Rechner!D12/Rechner!D10,0),MAX(N(C568)-N(F568),0)))</f>
        <v/>
      </c>
      <c r="H568" s="16" t="str">
        <f t="shared" si="41"/>
        <v/>
      </c>
      <c r="I568" s="16" t="str">
        <f t="shared" si="42"/>
        <v/>
      </c>
    </row>
    <row r="569" spans="1:9" ht="19.5" customHeight="1" x14ac:dyDescent="0.3">
      <c r="A569" s="14" t="str">
        <f t="shared" si="43"/>
        <v/>
      </c>
      <c r="B569" s="15" t="str">
        <f>IF(N(A569)=0,"",EDATE(B568,ROUND(12/Rechner!D10,0)))</f>
        <v/>
      </c>
      <c r="C569" s="16" t="str">
        <f t="shared" si="44"/>
        <v/>
      </c>
      <c r="D569" s="16" t="str">
        <f>IF(N(A569)=0,"",MIN(Rechner!D14,N(C569)+N(E569)))</f>
        <v/>
      </c>
      <c r="E569" s="16" t="str">
        <f>IF(N(A569)=0,"",ROUND(N(C569)*(Rechner!D8/Rechner!D10),2))</f>
        <v/>
      </c>
      <c r="F569" s="16" t="str">
        <f t="shared" si="40"/>
        <v/>
      </c>
      <c r="G569" s="16" t="str">
        <f>IF(N(A569)=0,"",MIN(IFERROR(Rechner!D12/Rechner!D10,0),MAX(N(C569)-N(F569),0)))</f>
        <v/>
      </c>
      <c r="H569" s="16" t="str">
        <f t="shared" si="41"/>
        <v/>
      </c>
      <c r="I569" s="16" t="str">
        <f t="shared" si="42"/>
        <v/>
      </c>
    </row>
    <row r="570" spans="1:9" ht="19.5" customHeight="1" x14ac:dyDescent="0.3">
      <c r="A570" s="14" t="str">
        <f t="shared" si="43"/>
        <v/>
      </c>
      <c r="B570" s="15" t="str">
        <f>IF(N(A570)=0,"",EDATE(B569,ROUND(12/Rechner!D10,0)))</f>
        <v/>
      </c>
      <c r="C570" s="16" t="str">
        <f t="shared" si="44"/>
        <v/>
      </c>
      <c r="D570" s="16" t="str">
        <f>IF(N(A570)=0,"",MIN(Rechner!D14,N(C570)+N(E570)))</f>
        <v/>
      </c>
      <c r="E570" s="16" t="str">
        <f>IF(N(A570)=0,"",ROUND(N(C570)*(Rechner!D8/Rechner!D10),2))</f>
        <v/>
      </c>
      <c r="F570" s="16" t="str">
        <f t="shared" si="40"/>
        <v/>
      </c>
      <c r="G570" s="16" t="str">
        <f>IF(N(A570)=0,"",MIN(IFERROR(Rechner!D12/Rechner!D10,0),MAX(N(C570)-N(F570),0)))</f>
        <v/>
      </c>
      <c r="H570" s="16" t="str">
        <f t="shared" si="41"/>
        <v/>
      </c>
      <c r="I570" s="16" t="str">
        <f t="shared" si="42"/>
        <v/>
      </c>
    </row>
    <row r="571" spans="1:9" ht="19.5" customHeight="1" x14ac:dyDescent="0.3">
      <c r="A571" s="14" t="str">
        <f t="shared" si="43"/>
        <v/>
      </c>
      <c r="B571" s="15" t="str">
        <f>IF(N(A571)=0,"",EDATE(B570,ROUND(12/Rechner!D10,0)))</f>
        <v/>
      </c>
      <c r="C571" s="16" t="str">
        <f t="shared" si="44"/>
        <v/>
      </c>
      <c r="D571" s="16" t="str">
        <f>IF(N(A571)=0,"",MIN(Rechner!D14,N(C571)+N(E571)))</f>
        <v/>
      </c>
      <c r="E571" s="16" t="str">
        <f>IF(N(A571)=0,"",ROUND(N(C571)*(Rechner!D8/Rechner!D10),2))</f>
        <v/>
      </c>
      <c r="F571" s="16" t="str">
        <f t="shared" si="40"/>
        <v/>
      </c>
      <c r="G571" s="16" t="str">
        <f>IF(N(A571)=0,"",MIN(IFERROR(Rechner!D12/Rechner!D10,0),MAX(N(C571)-N(F571),0)))</f>
        <v/>
      </c>
      <c r="H571" s="16" t="str">
        <f t="shared" si="41"/>
        <v/>
      </c>
      <c r="I571" s="16" t="str">
        <f t="shared" si="42"/>
        <v/>
      </c>
    </row>
    <row r="572" spans="1:9" ht="19.5" customHeight="1" x14ac:dyDescent="0.3">
      <c r="A572" s="14" t="str">
        <f t="shared" si="43"/>
        <v/>
      </c>
      <c r="B572" s="15" t="str">
        <f>IF(N(A572)=0,"",EDATE(B571,ROUND(12/Rechner!D10,0)))</f>
        <v/>
      </c>
      <c r="C572" s="16" t="str">
        <f t="shared" si="44"/>
        <v/>
      </c>
      <c r="D572" s="16" t="str">
        <f>IF(N(A572)=0,"",MIN(Rechner!D14,N(C572)+N(E572)))</f>
        <v/>
      </c>
      <c r="E572" s="16" t="str">
        <f>IF(N(A572)=0,"",ROUND(N(C572)*(Rechner!D8/Rechner!D10),2))</f>
        <v/>
      </c>
      <c r="F572" s="16" t="str">
        <f t="shared" si="40"/>
        <v/>
      </c>
      <c r="G572" s="16" t="str">
        <f>IF(N(A572)=0,"",MIN(IFERROR(Rechner!D12/Rechner!D10,0),MAX(N(C572)-N(F572),0)))</f>
        <v/>
      </c>
      <c r="H572" s="16" t="str">
        <f t="shared" si="41"/>
        <v/>
      </c>
      <c r="I572" s="16" t="str">
        <f t="shared" si="42"/>
        <v/>
      </c>
    </row>
    <row r="573" spans="1:9" ht="19.5" customHeight="1" x14ac:dyDescent="0.3">
      <c r="A573" s="14" t="str">
        <f t="shared" si="43"/>
        <v/>
      </c>
      <c r="B573" s="15" t="str">
        <f>IF(N(A573)=0,"",EDATE(B572,ROUND(12/Rechner!D10,0)))</f>
        <v/>
      </c>
      <c r="C573" s="16" t="str">
        <f t="shared" si="44"/>
        <v/>
      </c>
      <c r="D573" s="16" t="str">
        <f>IF(N(A573)=0,"",MIN(Rechner!D14,N(C573)+N(E573)))</f>
        <v/>
      </c>
      <c r="E573" s="16" t="str">
        <f>IF(N(A573)=0,"",ROUND(N(C573)*(Rechner!D8/Rechner!D10),2))</f>
        <v/>
      </c>
      <c r="F573" s="16" t="str">
        <f t="shared" si="40"/>
        <v/>
      </c>
      <c r="G573" s="16" t="str">
        <f>IF(N(A573)=0,"",MIN(IFERROR(Rechner!D12/Rechner!D10,0),MAX(N(C573)-N(F573),0)))</f>
        <v/>
      </c>
      <c r="H573" s="16" t="str">
        <f t="shared" si="41"/>
        <v/>
      </c>
      <c r="I573" s="16" t="str">
        <f t="shared" si="42"/>
        <v/>
      </c>
    </row>
    <row r="574" spans="1:9" ht="19.5" customHeight="1" x14ac:dyDescent="0.3">
      <c r="A574" s="14" t="str">
        <f t="shared" si="43"/>
        <v/>
      </c>
      <c r="B574" s="15" t="str">
        <f>IF(N(A574)=0,"",EDATE(B573,ROUND(12/Rechner!D10,0)))</f>
        <v/>
      </c>
      <c r="C574" s="16" t="str">
        <f t="shared" si="44"/>
        <v/>
      </c>
      <c r="D574" s="16" t="str">
        <f>IF(N(A574)=0,"",MIN(Rechner!D14,N(C574)+N(E574)))</f>
        <v/>
      </c>
      <c r="E574" s="16" t="str">
        <f>IF(N(A574)=0,"",ROUND(N(C574)*(Rechner!D8/Rechner!D10),2))</f>
        <v/>
      </c>
      <c r="F574" s="16" t="str">
        <f t="shared" si="40"/>
        <v/>
      </c>
      <c r="G574" s="16" t="str">
        <f>IF(N(A574)=0,"",MIN(IFERROR(Rechner!D12/Rechner!D10,0),MAX(N(C574)-N(F574),0)))</f>
        <v/>
      </c>
      <c r="H574" s="16" t="str">
        <f t="shared" si="41"/>
        <v/>
      </c>
      <c r="I574" s="16" t="str">
        <f t="shared" si="42"/>
        <v/>
      </c>
    </row>
    <row r="575" spans="1:9" ht="19.5" customHeight="1" x14ac:dyDescent="0.3">
      <c r="A575" s="14" t="str">
        <f t="shared" si="43"/>
        <v/>
      </c>
      <c r="B575" s="15" t="str">
        <f>IF(N(A575)=0,"",EDATE(B574,ROUND(12/Rechner!D10,0)))</f>
        <v/>
      </c>
      <c r="C575" s="16" t="str">
        <f t="shared" si="44"/>
        <v/>
      </c>
      <c r="D575" s="16" t="str">
        <f>IF(N(A575)=0,"",MIN(Rechner!D14,N(C575)+N(E575)))</f>
        <v/>
      </c>
      <c r="E575" s="16" t="str">
        <f>IF(N(A575)=0,"",ROUND(N(C575)*(Rechner!D8/Rechner!D10),2))</f>
        <v/>
      </c>
      <c r="F575" s="16" t="str">
        <f t="shared" si="40"/>
        <v/>
      </c>
      <c r="G575" s="16" t="str">
        <f>IF(N(A575)=0,"",MIN(IFERROR(Rechner!D12/Rechner!D10,0),MAX(N(C575)-N(F575),0)))</f>
        <v/>
      </c>
      <c r="H575" s="16" t="str">
        <f t="shared" si="41"/>
        <v/>
      </c>
      <c r="I575" s="16" t="str">
        <f t="shared" si="42"/>
        <v/>
      </c>
    </row>
    <row r="576" spans="1:9" ht="19.5" customHeight="1" x14ac:dyDescent="0.3">
      <c r="A576" s="14" t="str">
        <f t="shared" si="43"/>
        <v/>
      </c>
      <c r="B576" s="15" t="str">
        <f>IF(N(A576)=0,"",EDATE(B575,ROUND(12/Rechner!D10,0)))</f>
        <v/>
      </c>
      <c r="C576" s="16" t="str">
        <f t="shared" si="44"/>
        <v/>
      </c>
      <c r="D576" s="16" t="str">
        <f>IF(N(A576)=0,"",MIN(Rechner!D14,N(C576)+N(E576)))</f>
        <v/>
      </c>
      <c r="E576" s="16" t="str">
        <f>IF(N(A576)=0,"",ROUND(N(C576)*(Rechner!D8/Rechner!D10),2))</f>
        <v/>
      </c>
      <c r="F576" s="16" t="str">
        <f t="shared" si="40"/>
        <v/>
      </c>
      <c r="G576" s="16" t="str">
        <f>IF(N(A576)=0,"",MIN(IFERROR(Rechner!D12/Rechner!D10,0),MAX(N(C576)-N(F576),0)))</f>
        <v/>
      </c>
      <c r="H576" s="16" t="str">
        <f t="shared" si="41"/>
        <v/>
      </c>
      <c r="I576" s="16" t="str">
        <f t="shared" si="42"/>
        <v/>
      </c>
    </row>
    <row r="577" spans="1:9" ht="19.5" customHeight="1" x14ac:dyDescent="0.3">
      <c r="A577" s="14" t="str">
        <f t="shared" si="43"/>
        <v/>
      </c>
      <c r="B577" s="15" t="str">
        <f>IF(N(A577)=0,"",EDATE(B576,ROUND(12/Rechner!D10,0)))</f>
        <v/>
      </c>
      <c r="C577" s="16" t="str">
        <f t="shared" si="44"/>
        <v/>
      </c>
      <c r="D577" s="16" t="str">
        <f>IF(N(A577)=0,"",MIN(Rechner!D14,N(C577)+N(E577)))</f>
        <v/>
      </c>
      <c r="E577" s="16" t="str">
        <f>IF(N(A577)=0,"",ROUND(N(C577)*(Rechner!D8/Rechner!D10),2))</f>
        <v/>
      </c>
      <c r="F577" s="16" t="str">
        <f t="shared" si="40"/>
        <v/>
      </c>
      <c r="G577" s="16" t="str">
        <f>IF(N(A577)=0,"",MIN(IFERROR(Rechner!D12/Rechner!D10,0),MAX(N(C577)-N(F577),0)))</f>
        <v/>
      </c>
      <c r="H577" s="16" t="str">
        <f t="shared" si="41"/>
        <v/>
      </c>
      <c r="I577" s="16" t="str">
        <f t="shared" si="42"/>
        <v/>
      </c>
    </row>
    <row r="578" spans="1:9" ht="19.5" customHeight="1" x14ac:dyDescent="0.3">
      <c r="A578" s="14" t="str">
        <f t="shared" si="43"/>
        <v/>
      </c>
      <c r="B578" s="15" t="str">
        <f>IF(N(A578)=0,"",EDATE(B577,ROUND(12/Rechner!D10,0)))</f>
        <v/>
      </c>
      <c r="C578" s="16" t="str">
        <f t="shared" si="44"/>
        <v/>
      </c>
      <c r="D578" s="16" t="str">
        <f>IF(N(A578)=0,"",MIN(Rechner!D14,N(C578)+N(E578)))</f>
        <v/>
      </c>
      <c r="E578" s="16" t="str">
        <f>IF(N(A578)=0,"",ROUND(N(C578)*(Rechner!D8/Rechner!D10),2))</f>
        <v/>
      </c>
      <c r="F578" s="16" t="str">
        <f t="shared" si="40"/>
        <v/>
      </c>
      <c r="G578" s="16" t="str">
        <f>IF(N(A578)=0,"",MIN(IFERROR(Rechner!D12/Rechner!D10,0),MAX(N(C578)-N(F578),0)))</f>
        <v/>
      </c>
      <c r="H578" s="16" t="str">
        <f t="shared" si="41"/>
        <v/>
      </c>
      <c r="I578" s="16" t="str">
        <f t="shared" si="42"/>
        <v/>
      </c>
    </row>
    <row r="579" spans="1:9" ht="19.5" customHeight="1" x14ac:dyDescent="0.3">
      <c r="A579" s="14" t="str">
        <f t="shared" si="43"/>
        <v/>
      </c>
      <c r="B579" s="15" t="str">
        <f>IF(N(A579)=0,"",EDATE(B578,ROUND(12/Rechner!D10,0)))</f>
        <v/>
      </c>
      <c r="C579" s="16" t="str">
        <f t="shared" si="44"/>
        <v/>
      </c>
      <c r="D579" s="16" t="str">
        <f>IF(N(A579)=0,"",MIN(Rechner!D14,N(C579)+N(E579)))</f>
        <v/>
      </c>
      <c r="E579" s="16" t="str">
        <f>IF(N(A579)=0,"",ROUND(N(C579)*(Rechner!D8/Rechner!D10),2))</f>
        <v/>
      </c>
      <c r="F579" s="16" t="str">
        <f t="shared" si="40"/>
        <v/>
      </c>
      <c r="G579" s="16" t="str">
        <f>IF(N(A579)=0,"",MIN(IFERROR(Rechner!D12/Rechner!D10,0),MAX(N(C579)-N(F579),0)))</f>
        <v/>
      </c>
      <c r="H579" s="16" t="str">
        <f t="shared" si="41"/>
        <v/>
      </c>
      <c r="I579" s="16" t="str">
        <f t="shared" si="42"/>
        <v/>
      </c>
    </row>
    <row r="580" spans="1:9" ht="19.5" customHeight="1" x14ac:dyDescent="0.3">
      <c r="A580" s="14" t="str">
        <f t="shared" si="43"/>
        <v/>
      </c>
      <c r="B580" s="15" t="str">
        <f>IF(N(A580)=0,"",EDATE(B579,ROUND(12/Rechner!D10,0)))</f>
        <v/>
      </c>
      <c r="C580" s="16" t="str">
        <f t="shared" si="44"/>
        <v/>
      </c>
      <c r="D580" s="16" t="str">
        <f>IF(N(A580)=0,"",MIN(Rechner!D14,N(C580)+N(E580)))</f>
        <v/>
      </c>
      <c r="E580" s="16" t="str">
        <f>IF(N(A580)=0,"",ROUND(N(C580)*(Rechner!D8/Rechner!D10),2))</f>
        <v/>
      </c>
      <c r="F580" s="16" t="str">
        <f t="shared" si="40"/>
        <v/>
      </c>
      <c r="G580" s="16" t="str">
        <f>IF(N(A580)=0,"",MIN(IFERROR(Rechner!D12/Rechner!D10,0),MAX(N(C580)-N(F580),0)))</f>
        <v/>
      </c>
      <c r="H580" s="16" t="str">
        <f t="shared" si="41"/>
        <v/>
      </c>
      <c r="I580" s="16" t="str">
        <f t="shared" si="42"/>
        <v/>
      </c>
    </row>
    <row r="581" spans="1:9" ht="19.5" customHeight="1" x14ac:dyDescent="0.3">
      <c r="A581" s="14" t="str">
        <f t="shared" si="43"/>
        <v/>
      </c>
      <c r="B581" s="15" t="str">
        <f>IF(N(A581)=0,"",EDATE(B580,ROUND(12/Rechner!D10,0)))</f>
        <v/>
      </c>
      <c r="C581" s="16" t="str">
        <f t="shared" si="44"/>
        <v/>
      </c>
      <c r="D581" s="16" t="str">
        <f>IF(N(A581)=0,"",MIN(Rechner!D14,N(C581)+N(E581)))</f>
        <v/>
      </c>
      <c r="E581" s="16" t="str">
        <f>IF(N(A581)=0,"",ROUND(N(C581)*(Rechner!D8/Rechner!D10),2))</f>
        <v/>
      </c>
      <c r="F581" s="16" t="str">
        <f t="shared" si="40"/>
        <v/>
      </c>
      <c r="G581" s="16" t="str">
        <f>IF(N(A581)=0,"",MIN(IFERROR(Rechner!D12/Rechner!D10,0),MAX(N(C581)-N(F581),0)))</f>
        <v/>
      </c>
      <c r="H581" s="16" t="str">
        <f t="shared" si="41"/>
        <v/>
      </c>
      <c r="I581" s="16" t="str">
        <f t="shared" si="42"/>
        <v/>
      </c>
    </row>
    <row r="582" spans="1:9" ht="19.5" customHeight="1" x14ac:dyDescent="0.3">
      <c r="A582" s="14" t="str">
        <f t="shared" si="43"/>
        <v/>
      </c>
      <c r="B582" s="15" t="str">
        <f>IF(N(A582)=0,"",EDATE(B581,ROUND(12/Rechner!D10,0)))</f>
        <v/>
      </c>
      <c r="C582" s="16" t="str">
        <f t="shared" si="44"/>
        <v/>
      </c>
      <c r="D582" s="16" t="str">
        <f>IF(N(A582)=0,"",MIN(Rechner!D14,N(C582)+N(E582)))</f>
        <v/>
      </c>
      <c r="E582" s="16" t="str">
        <f>IF(N(A582)=0,"",ROUND(N(C582)*(Rechner!D8/Rechner!D10),2))</f>
        <v/>
      </c>
      <c r="F582" s="16" t="str">
        <f t="shared" si="40"/>
        <v/>
      </c>
      <c r="G582" s="16" t="str">
        <f>IF(N(A582)=0,"",MIN(IFERROR(Rechner!D12/Rechner!D10,0),MAX(N(C582)-N(F582),0)))</f>
        <v/>
      </c>
      <c r="H582" s="16" t="str">
        <f t="shared" si="41"/>
        <v/>
      </c>
      <c r="I582" s="16" t="str">
        <f t="shared" si="42"/>
        <v/>
      </c>
    </row>
    <row r="583" spans="1:9" ht="19.5" customHeight="1" x14ac:dyDescent="0.3">
      <c r="A583" s="14" t="str">
        <f t="shared" si="43"/>
        <v/>
      </c>
      <c r="B583" s="15" t="str">
        <f>IF(N(A583)=0,"",EDATE(B582,ROUND(12/Rechner!D10,0)))</f>
        <v/>
      </c>
      <c r="C583" s="16" t="str">
        <f t="shared" si="44"/>
        <v/>
      </c>
      <c r="D583" s="16" t="str">
        <f>IF(N(A583)=0,"",MIN(Rechner!D14,N(C583)+N(E583)))</f>
        <v/>
      </c>
      <c r="E583" s="16" t="str">
        <f>IF(N(A583)=0,"",ROUND(N(C583)*(Rechner!D8/Rechner!D10),2))</f>
        <v/>
      </c>
      <c r="F583" s="16" t="str">
        <f t="shared" ref="F583:F646" si="45">IF(N(A583)=0,"",MAX(MIN(N(D583)-N(E583),N(C583)),0))</f>
        <v/>
      </c>
      <c r="G583" s="16" t="str">
        <f>IF(N(A583)=0,"",MIN(IFERROR(Rechner!D12/Rechner!D10,0),MAX(N(C583)-N(F583),0)))</f>
        <v/>
      </c>
      <c r="H583" s="16" t="str">
        <f t="shared" ref="H583:H646" si="46">IF(N(A583)=0,"",MIN(N(D583)+N(G583),N(C583)+N(E583)))</f>
        <v/>
      </c>
      <c r="I583" s="16" t="str">
        <f t="shared" ref="I583:I606" si="47">IF(N(A583)=0,"",MAX(N(C583)-N(F583)-N(G583),0))</f>
        <v/>
      </c>
    </row>
    <row r="584" spans="1:9" ht="19.5" customHeight="1" x14ac:dyDescent="0.3">
      <c r="A584" s="14" t="str">
        <f t="shared" ref="A584:A606" si="48">IF(N(I583)&gt;0,N(A583)+1,"")</f>
        <v/>
      </c>
      <c r="B584" s="15" t="str">
        <f>IF(N(A584)=0,"",EDATE(B583,ROUND(12/Rechner!D10,0)))</f>
        <v/>
      </c>
      <c r="C584" s="16" t="str">
        <f t="shared" ref="C584:C606" si="49">IF(N(A584)=0,"",N(I583))</f>
        <v/>
      </c>
      <c r="D584" s="16" t="str">
        <f>IF(N(A584)=0,"",MIN(Rechner!D14,N(C584)+N(E584)))</f>
        <v/>
      </c>
      <c r="E584" s="16" t="str">
        <f>IF(N(A584)=0,"",ROUND(N(C584)*(Rechner!D8/Rechner!D10),2))</f>
        <v/>
      </c>
      <c r="F584" s="16" t="str">
        <f t="shared" si="45"/>
        <v/>
      </c>
      <c r="G584" s="16" t="str">
        <f>IF(N(A584)=0,"",MIN(IFERROR(Rechner!D12/Rechner!D10,0),MAX(N(C584)-N(F584),0)))</f>
        <v/>
      </c>
      <c r="H584" s="16" t="str">
        <f t="shared" si="46"/>
        <v/>
      </c>
      <c r="I584" s="16" t="str">
        <f t="shared" si="47"/>
        <v/>
      </c>
    </row>
    <row r="585" spans="1:9" ht="19.5" customHeight="1" x14ac:dyDescent="0.3">
      <c r="A585" s="14" t="str">
        <f t="shared" si="48"/>
        <v/>
      </c>
      <c r="B585" s="15" t="str">
        <f>IF(N(A585)=0,"",EDATE(B584,ROUND(12/Rechner!D10,0)))</f>
        <v/>
      </c>
      <c r="C585" s="16" t="str">
        <f t="shared" si="49"/>
        <v/>
      </c>
      <c r="D585" s="16" t="str">
        <f>IF(N(A585)=0,"",MIN(Rechner!D14,N(C585)+N(E585)))</f>
        <v/>
      </c>
      <c r="E585" s="16" t="str">
        <f>IF(N(A585)=0,"",ROUND(N(C585)*(Rechner!D8/Rechner!D10),2))</f>
        <v/>
      </c>
      <c r="F585" s="16" t="str">
        <f t="shared" si="45"/>
        <v/>
      </c>
      <c r="G585" s="16" t="str">
        <f>IF(N(A585)=0,"",MIN(IFERROR(Rechner!D12/Rechner!D10,0),MAX(N(C585)-N(F585),0)))</f>
        <v/>
      </c>
      <c r="H585" s="16" t="str">
        <f t="shared" si="46"/>
        <v/>
      </c>
      <c r="I585" s="16" t="str">
        <f t="shared" si="47"/>
        <v/>
      </c>
    </row>
    <row r="586" spans="1:9" ht="19.5" customHeight="1" x14ac:dyDescent="0.3">
      <c r="A586" s="14" t="str">
        <f t="shared" si="48"/>
        <v/>
      </c>
      <c r="B586" s="15" t="str">
        <f>IF(N(A586)=0,"",EDATE(B585,ROUND(12/Rechner!D10,0)))</f>
        <v/>
      </c>
      <c r="C586" s="16" t="str">
        <f t="shared" si="49"/>
        <v/>
      </c>
      <c r="D586" s="16" t="str">
        <f>IF(N(A586)=0,"",MIN(Rechner!D14,N(C586)+N(E586)))</f>
        <v/>
      </c>
      <c r="E586" s="16" t="str">
        <f>IF(N(A586)=0,"",ROUND(N(C586)*(Rechner!D8/Rechner!D10),2))</f>
        <v/>
      </c>
      <c r="F586" s="16" t="str">
        <f t="shared" si="45"/>
        <v/>
      </c>
      <c r="G586" s="16" t="str">
        <f>IF(N(A586)=0,"",MIN(IFERROR(Rechner!D12/Rechner!D10,0),MAX(N(C586)-N(F586),0)))</f>
        <v/>
      </c>
      <c r="H586" s="16" t="str">
        <f t="shared" si="46"/>
        <v/>
      </c>
      <c r="I586" s="16" t="str">
        <f t="shared" si="47"/>
        <v/>
      </c>
    </row>
    <row r="587" spans="1:9" ht="19.5" customHeight="1" x14ac:dyDescent="0.3">
      <c r="A587" s="14" t="str">
        <f t="shared" si="48"/>
        <v/>
      </c>
      <c r="B587" s="15" t="str">
        <f>IF(N(A587)=0,"",EDATE(B586,ROUND(12/Rechner!D10,0)))</f>
        <v/>
      </c>
      <c r="C587" s="16" t="str">
        <f t="shared" si="49"/>
        <v/>
      </c>
      <c r="D587" s="16" t="str">
        <f>IF(N(A587)=0,"",MIN(Rechner!D14,N(C587)+N(E587)))</f>
        <v/>
      </c>
      <c r="E587" s="16" t="str">
        <f>IF(N(A587)=0,"",ROUND(N(C587)*(Rechner!D8/Rechner!D10),2))</f>
        <v/>
      </c>
      <c r="F587" s="16" t="str">
        <f t="shared" si="45"/>
        <v/>
      </c>
      <c r="G587" s="16" t="str">
        <f>IF(N(A587)=0,"",MIN(IFERROR(Rechner!D12/Rechner!D10,0),MAX(N(C587)-N(F587),0)))</f>
        <v/>
      </c>
      <c r="H587" s="16" t="str">
        <f t="shared" si="46"/>
        <v/>
      </c>
      <c r="I587" s="16" t="str">
        <f t="shared" si="47"/>
        <v/>
      </c>
    </row>
    <row r="588" spans="1:9" ht="19.5" customHeight="1" x14ac:dyDescent="0.3">
      <c r="A588" s="14" t="str">
        <f t="shared" si="48"/>
        <v/>
      </c>
      <c r="B588" s="15" t="str">
        <f>IF(N(A588)=0,"",EDATE(B587,ROUND(12/Rechner!D10,0)))</f>
        <v/>
      </c>
      <c r="C588" s="16" t="str">
        <f t="shared" si="49"/>
        <v/>
      </c>
      <c r="D588" s="16" t="str">
        <f>IF(N(A588)=0,"",MIN(Rechner!D14,N(C588)+N(E588)))</f>
        <v/>
      </c>
      <c r="E588" s="16" t="str">
        <f>IF(N(A588)=0,"",ROUND(N(C588)*(Rechner!D8/Rechner!D10),2))</f>
        <v/>
      </c>
      <c r="F588" s="16" t="str">
        <f t="shared" si="45"/>
        <v/>
      </c>
      <c r="G588" s="16" t="str">
        <f>IF(N(A588)=0,"",MIN(IFERROR(Rechner!D12/Rechner!D10,0),MAX(N(C588)-N(F588),0)))</f>
        <v/>
      </c>
      <c r="H588" s="16" t="str">
        <f t="shared" si="46"/>
        <v/>
      </c>
      <c r="I588" s="16" t="str">
        <f t="shared" si="47"/>
        <v/>
      </c>
    </row>
    <row r="589" spans="1:9" ht="19.5" customHeight="1" x14ac:dyDescent="0.3">
      <c r="A589" s="14" t="str">
        <f t="shared" si="48"/>
        <v/>
      </c>
      <c r="B589" s="15" t="str">
        <f>IF(N(A589)=0,"",EDATE(B588,ROUND(12/Rechner!D10,0)))</f>
        <v/>
      </c>
      <c r="C589" s="16" t="str">
        <f t="shared" si="49"/>
        <v/>
      </c>
      <c r="D589" s="16" t="str">
        <f>IF(N(A589)=0,"",MIN(Rechner!D14,N(C589)+N(E589)))</f>
        <v/>
      </c>
      <c r="E589" s="16" t="str">
        <f>IF(N(A589)=0,"",ROUND(N(C589)*(Rechner!D8/Rechner!D10),2))</f>
        <v/>
      </c>
      <c r="F589" s="16" t="str">
        <f t="shared" si="45"/>
        <v/>
      </c>
      <c r="G589" s="16" t="str">
        <f>IF(N(A589)=0,"",MIN(IFERROR(Rechner!D12/Rechner!D10,0),MAX(N(C589)-N(F589),0)))</f>
        <v/>
      </c>
      <c r="H589" s="16" t="str">
        <f t="shared" si="46"/>
        <v/>
      </c>
      <c r="I589" s="16" t="str">
        <f t="shared" si="47"/>
        <v/>
      </c>
    </row>
    <row r="590" spans="1:9" ht="19.5" customHeight="1" x14ac:dyDescent="0.3">
      <c r="A590" s="14" t="str">
        <f t="shared" si="48"/>
        <v/>
      </c>
      <c r="B590" s="15" t="str">
        <f>IF(N(A590)=0,"",EDATE(B589,ROUND(12/Rechner!D10,0)))</f>
        <v/>
      </c>
      <c r="C590" s="16" t="str">
        <f t="shared" si="49"/>
        <v/>
      </c>
      <c r="D590" s="16" t="str">
        <f>IF(N(A590)=0,"",MIN(Rechner!D14,N(C590)+N(E590)))</f>
        <v/>
      </c>
      <c r="E590" s="16" t="str">
        <f>IF(N(A590)=0,"",ROUND(N(C590)*(Rechner!D8/Rechner!D10),2))</f>
        <v/>
      </c>
      <c r="F590" s="16" t="str">
        <f t="shared" si="45"/>
        <v/>
      </c>
      <c r="G590" s="16" t="str">
        <f>IF(N(A590)=0,"",MIN(IFERROR(Rechner!D12/Rechner!D10,0),MAX(N(C590)-N(F590),0)))</f>
        <v/>
      </c>
      <c r="H590" s="16" t="str">
        <f t="shared" si="46"/>
        <v/>
      </c>
      <c r="I590" s="16" t="str">
        <f t="shared" si="47"/>
        <v/>
      </c>
    </row>
    <row r="591" spans="1:9" ht="19.5" customHeight="1" x14ac:dyDescent="0.3">
      <c r="A591" s="14" t="str">
        <f t="shared" si="48"/>
        <v/>
      </c>
      <c r="B591" s="15" t="str">
        <f>IF(N(A591)=0,"",EDATE(B590,ROUND(12/Rechner!D10,0)))</f>
        <v/>
      </c>
      <c r="C591" s="16" t="str">
        <f t="shared" si="49"/>
        <v/>
      </c>
      <c r="D591" s="16" t="str">
        <f>IF(N(A591)=0,"",MIN(Rechner!D14,N(C591)+N(E591)))</f>
        <v/>
      </c>
      <c r="E591" s="16" t="str">
        <f>IF(N(A591)=0,"",ROUND(N(C591)*(Rechner!D8/Rechner!D10),2))</f>
        <v/>
      </c>
      <c r="F591" s="16" t="str">
        <f t="shared" si="45"/>
        <v/>
      </c>
      <c r="G591" s="16" t="str">
        <f>IF(N(A591)=0,"",MIN(IFERROR(Rechner!D12/Rechner!D10,0),MAX(N(C591)-N(F591),0)))</f>
        <v/>
      </c>
      <c r="H591" s="16" t="str">
        <f t="shared" si="46"/>
        <v/>
      </c>
      <c r="I591" s="16" t="str">
        <f t="shared" si="47"/>
        <v/>
      </c>
    </row>
    <row r="592" spans="1:9" ht="19.5" customHeight="1" x14ac:dyDescent="0.3">
      <c r="A592" s="14" t="str">
        <f t="shared" si="48"/>
        <v/>
      </c>
      <c r="B592" s="15" t="str">
        <f>IF(N(A592)=0,"",EDATE(B591,ROUND(12/Rechner!D10,0)))</f>
        <v/>
      </c>
      <c r="C592" s="16" t="str">
        <f t="shared" si="49"/>
        <v/>
      </c>
      <c r="D592" s="16" t="str">
        <f>IF(N(A592)=0,"",MIN(Rechner!D14,N(C592)+N(E592)))</f>
        <v/>
      </c>
      <c r="E592" s="16" t="str">
        <f>IF(N(A592)=0,"",ROUND(N(C592)*(Rechner!D8/Rechner!D10),2))</f>
        <v/>
      </c>
      <c r="F592" s="16" t="str">
        <f t="shared" si="45"/>
        <v/>
      </c>
      <c r="G592" s="16" t="str">
        <f>IF(N(A592)=0,"",MIN(IFERROR(Rechner!D12/Rechner!D10,0),MAX(N(C592)-N(F592),0)))</f>
        <v/>
      </c>
      <c r="H592" s="16" t="str">
        <f t="shared" si="46"/>
        <v/>
      </c>
      <c r="I592" s="16" t="str">
        <f t="shared" si="47"/>
        <v/>
      </c>
    </row>
    <row r="593" spans="1:9" ht="19.5" customHeight="1" x14ac:dyDescent="0.3">
      <c r="A593" s="14" t="str">
        <f t="shared" si="48"/>
        <v/>
      </c>
      <c r="B593" s="15" t="str">
        <f>IF(N(A593)=0,"",EDATE(B592,ROUND(12/Rechner!D10,0)))</f>
        <v/>
      </c>
      <c r="C593" s="16" t="str">
        <f t="shared" si="49"/>
        <v/>
      </c>
      <c r="D593" s="16" t="str">
        <f>IF(N(A593)=0,"",MIN(Rechner!D14,N(C593)+N(E593)))</f>
        <v/>
      </c>
      <c r="E593" s="16" t="str">
        <f>IF(N(A593)=0,"",ROUND(N(C593)*(Rechner!D8/Rechner!D10),2))</f>
        <v/>
      </c>
      <c r="F593" s="16" t="str">
        <f t="shared" si="45"/>
        <v/>
      </c>
      <c r="G593" s="16" t="str">
        <f>IF(N(A593)=0,"",MIN(IFERROR(Rechner!D12/Rechner!D10,0),MAX(N(C593)-N(F593),0)))</f>
        <v/>
      </c>
      <c r="H593" s="16" t="str">
        <f t="shared" si="46"/>
        <v/>
      </c>
      <c r="I593" s="16" t="str">
        <f t="shared" si="47"/>
        <v/>
      </c>
    </row>
    <row r="594" spans="1:9" ht="19.5" customHeight="1" x14ac:dyDescent="0.3">
      <c r="A594" s="14" t="str">
        <f t="shared" si="48"/>
        <v/>
      </c>
      <c r="B594" s="15" t="str">
        <f>IF(N(A594)=0,"",EDATE(B593,ROUND(12/Rechner!D10,0)))</f>
        <v/>
      </c>
      <c r="C594" s="16" t="str">
        <f t="shared" si="49"/>
        <v/>
      </c>
      <c r="D594" s="16" t="str">
        <f>IF(N(A594)=0,"",MIN(Rechner!D14,N(C594)+N(E594)))</f>
        <v/>
      </c>
      <c r="E594" s="16" t="str">
        <f>IF(N(A594)=0,"",ROUND(N(C594)*(Rechner!D8/Rechner!D10),2))</f>
        <v/>
      </c>
      <c r="F594" s="16" t="str">
        <f t="shared" si="45"/>
        <v/>
      </c>
      <c r="G594" s="16" t="str">
        <f>IF(N(A594)=0,"",MIN(IFERROR(Rechner!D12/Rechner!D10,0),MAX(N(C594)-N(F594),0)))</f>
        <v/>
      </c>
      <c r="H594" s="16" t="str">
        <f t="shared" si="46"/>
        <v/>
      </c>
      <c r="I594" s="16" t="str">
        <f t="shared" si="47"/>
        <v/>
      </c>
    </row>
    <row r="595" spans="1:9" ht="19.5" customHeight="1" x14ac:dyDescent="0.3">
      <c r="A595" s="14" t="str">
        <f t="shared" si="48"/>
        <v/>
      </c>
      <c r="B595" s="15" t="str">
        <f>IF(N(A595)=0,"",EDATE(B594,ROUND(12/Rechner!D10,0)))</f>
        <v/>
      </c>
      <c r="C595" s="16" t="str">
        <f t="shared" si="49"/>
        <v/>
      </c>
      <c r="D595" s="16" t="str">
        <f>IF(N(A595)=0,"",MIN(Rechner!D14,N(C595)+N(E595)))</f>
        <v/>
      </c>
      <c r="E595" s="16" t="str">
        <f>IF(N(A595)=0,"",ROUND(N(C595)*(Rechner!D8/Rechner!D10),2))</f>
        <v/>
      </c>
      <c r="F595" s="16" t="str">
        <f t="shared" si="45"/>
        <v/>
      </c>
      <c r="G595" s="16" t="str">
        <f>IF(N(A595)=0,"",MIN(IFERROR(Rechner!D12/Rechner!D10,0),MAX(N(C595)-N(F595),0)))</f>
        <v/>
      </c>
      <c r="H595" s="16" t="str">
        <f t="shared" si="46"/>
        <v/>
      </c>
      <c r="I595" s="16" t="str">
        <f t="shared" si="47"/>
        <v/>
      </c>
    </row>
    <row r="596" spans="1:9" ht="19.5" customHeight="1" x14ac:dyDescent="0.3">
      <c r="A596" s="14" t="str">
        <f t="shared" si="48"/>
        <v/>
      </c>
      <c r="B596" s="15" t="str">
        <f>IF(N(A596)=0,"",EDATE(B595,ROUND(12/Rechner!D10,0)))</f>
        <v/>
      </c>
      <c r="C596" s="16" t="str">
        <f t="shared" si="49"/>
        <v/>
      </c>
      <c r="D596" s="16" t="str">
        <f>IF(N(A596)=0,"",MIN(Rechner!D14,N(C596)+N(E596)))</f>
        <v/>
      </c>
      <c r="E596" s="16" t="str">
        <f>IF(N(A596)=0,"",ROUND(N(C596)*(Rechner!D8/Rechner!D10),2))</f>
        <v/>
      </c>
      <c r="F596" s="16" t="str">
        <f t="shared" si="45"/>
        <v/>
      </c>
      <c r="G596" s="16" t="str">
        <f>IF(N(A596)=0,"",MIN(IFERROR(Rechner!D12/Rechner!D10,0),MAX(N(C596)-N(F596),0)))</f>
        <v/>
      </c>
      <c r="H596" s="16" t="str">
        <f t="shared" si="46"/>
        <v/>
      </c>
      <c r="I596" s="16" t="str">
        <f t="shared" si="47"/>
        <v/>
      </c>
    </row>
    <row r="597" spans="1:9" ht="19.5" customHeight="1" x14ac:dyDescent="0.3">
      <c r="A597" s="14" t="str">
        <f t="shared" si="48"/>
        <v/>
      </c>
      <c r="B597" s="15" t="str">
        <f>IF(N(A597)=0,"",EDATE(B596,ROUND(12/Rechner!D10,0)))</f>
        <v/>
      </c>
      <c r="C597" s="16" t="str">
        <f t="shared" si="49"/>
        <v/>
      </c>
      <c r="D597" s="16" t="str">
        <f>IF(N(A597)=0,"",MIN(Rechner!D14,N(C597)+N(E597)))</f>
        <v/>
      </c>
      <c r="E597" s="16" t="str">
        <f>IF(N(A597)=0,"",ROUND(N(C597)*(Rechner!D8/Rechner!D10),2))</f>
        <v/>
      </c>
      <c r="F597" s="16" t="str">
        <f t="shared" si="45"/>
        <v/>
      </c>
      <c r="G597" s="16" t="str">
        <f>IF(N(A597)=0,"",MIN(IFERROR(Rechner!D12/Rechner!D10,0),MAX(N(C597)-N(F597),0)))</f>
        <v/>
      </c>
      <c r="H597" s="16" t="str">
        <f t="shared" si="46"/>
        <v/>
      </c>
      <c r="I597" s="16" t="str">
        <f t="shared" si="47"/>
        <v/>
      </c>
    </row>
    <row r="598" spans="1:9" ht="19.5" customHeight="1" x14ac:dyDescent="0.3">
      <c r="A598" s="14" t="str">
        <f t="shared" si="48"/>
        <v/>
      </c>
      <c r="B598" s="15" t="str">
        <f>IF(N(A598)=0,"",EDATE(B597,ROUND(12/Rechner!D10,0)))</f>
        <v/>
      </c>
      <c r="C598" s="16" t="str">
        <f t="shared" si="49"/>
        <v/>
      </c>
      <c r="D598" s="16" t="str">
        <f>IF(N(A598)=0,"",MIN(Rechner!D14,N(C598)+N(E598)))</f>
        <v/>
      </c>
      <c r="E598" s="16" t="str">
        <f>IF(N(A598)=0,"",ROUND(N(C598)*(Rechner!D8/Rechner!D10),2))</f>
        <v/>
      </c>
      <c r="F598" s="16" t="str">
        <f t="shared" si="45"/>
        <v/>
      </c>
      <c r="G598" s="16" t="str">
        <f>IF(N(A598)=0,"",MIN(IFERROR(Rechner!D12/Rechner!D10,0),MAX(N(C598)-N(F598),0)))</f>
        <v/>
      </c>
      <c r="H598" s="16" t="str">
        <f t="shared" si="46"/>
        <v/>
      </c>
      <c r="I598" s="16" t="str">
        <f t="shared" si="47"/>
        <v/>
      </c>
    </row>
    <row r="599" spans="1:9" ht="19.5" customHeight="1" x14ac:dyDescent="0.3">
      <c r="A599" s="14" t="str">
        <f t="shared" si="48"/>
        <v/>
      </c>
      <c r="B599" s="15" t="str">
        <f>IF(N(A599)=0,"",EDATE(B598,ROUND(12/Rechner!D10,0)))</f>
        <v/>
      </c>
      <c r="C599" s="16" t="str">
        <f t="shared" si="49"/>
        <v/>
      </c>
      <c r="D599" s="16" t="str">
        <f>IF(N(A599)=0,"",MIN(Rechner!D14,N(C599)+N(E599)))</f>
        <v/>
      </c>
      <c r="E599" s="16" t="str">
        <f>IF(N(A599)=0,"",ROUND(N(C599)*(Rechner!D8/Rechner!D10),2))</f>
        <v/>
      </c>
      <c r="F599" s="16" t="str">
        <f t="shared" si="45"/>
        <v/>
      </c>
      <c r="G599" s="16" t="str">
        <f>IF(N(A599)=0,"",MIN(IFERROR(Rechner!D12/Rechner!D10,0),MAX(N(C599)-N(F599),0)))</f>
        <v/>
      </c>
      <c r="H599" s="16" t="str">
        <f t="shared" si="46"/>
        <v/>
      </c>
      <c r="I599" s="16" t="str">
        <f t="shared" si="47"/>
        <v/>
      </c>
    </row>
    <row r="600" spans="1:9" ht="19.5" customHeight="1" x14ac:dyDescent="0.3">
      <c r="A600" s="14" t="str">
        <f t="shared" si="48"/>
        <v/>
      </c>
      <c r="B600" s="15" t="str">
        <f>IF(N(A600)=0,"",EDATE(B599,ROUND(12/Rechner!D10,0)))</f>
        <v/>
      </c>
      <c r="C600" s="16" t="str">
        <f t="shared" si="49"/>
        <v/>
      </c>
      <c r="D600" s="16" t="str">
        <f>IF(N(A600)=0,"",MIN(Rechner!D14,N(C600)+N(E600)))</f>
        <v/>
      </c>
      <c r="E600" s="16" t="str">
        <f>IF(N(A600)=0,"",ROUND(N(C600)*(Rechner!D8/Rechner!D10),2))</f>
        <v/>
      </c>
      <c r="F600" s="16" t="str">
        <f t="shared" si="45"/>
        <v/>
      </c>
      <c r="G600" s="16" t="str">
        <f>IF(N(A600)=0,"",MIN(IFERROR(Rechner!D12/Rechner!D10,0),MAX(N(C600)-N(F600),0)))</f>
        <v/>
      </c>
      <c r="H600" s="16" t="str">
        <f t="shared" si="46"/>
        <v/>
      </c>
      <c r="I600" s="16" t="str">
        <f t="shared" si="47"/>
        <v/>
      </c>
    </row>
    <row r="601" spans="1:9" ht="19.5" customHeight="1" x14ac:dyDescent="0.3">
      <c r="A601" s="14" t="str">
        <f t="shared" si="48"/>
        <v/>
      </c>
      <c r="B601" s="15" t="str">
        <f>IF(N(A601)=0,"",EDATE(B600,ROUND(12/Rechner!D10,0)))</f>
        <v/>
      </c>
      <c r="C601" s="16" t="str">
        <f t="shared" si="49"/>
        <v/>
      </c>
      <c r="D601" s="16" t="str">
        <f>IF(N(A601)=0,"",MIN(Rechner!D14,N(C601)+N(E601)))</f>
        <v/>
      </c>
      <c r="E601" s="16" t="str">
        <f>IF(N(A601)=0,"",ROUND(N(C601)*(Rechner!D8/Rechner!D10),2))</f>
        <v/>
      </c>
      <c r="F601" s="16" t="str">
        <f t="shared" si="45"/>
        <v/>
      </c>
      <c r="G601" s="16" t="str">
        <f>IF(N(A601)=0,"",MIN(IFERROR(Rechner!D12/Rechner!D10,0),MAX(N(C601)-N(F601),0)))</f>
        <v/>
      </c>
      <c r="H601" s="16" t="str">
        <f t="shared" si="46"/>
        <v/>
      </c>
      <c r="I601" s="16" t="str">
        <f t="shared" si="47"/>
        <v/>
      </c>
    </row>
    <row r="602" spans="1:9" ht="19.5" customHeight="1" x14ac:dyDescent="0.3">
      <c r="A602" s="14" t="str">
        <f t="shared" si="48"/>
        <v/>
      </c>
      <c r="B602" s="15" t="str">
        <f>IF(N(A602)=0,"",EDATE(B601,ROUND(12/Rechner!D10,0)))</f>
        <v/>
      </c>
      <c r="C602" s="16" t="str">
        <f t="shared" si="49"/>
        <v/>
      </c>
      <c r="D602" s="16" t="str">
        <f>IF(N(A602)=0,"",MIN(Rechner!D14,N(C602)+N(E602)))</f>
        <v/>
      </c>
      <c r="E602" s="16" t="str">
        <f>IF(N(A602)=0,"",ROUND(N(C602)*(Rechner!D8/Rechner!D10),2))</f>
        <v/>
      </c>
      <c r="F602" s="16" t="str">
        <f t="shared" si="45"/>
        <v/>
      </c>
      <c r="G602" s="16" t="str">
        <f>IF(N(A602)=0,"",MIN(IFERROR(Rechner!D12/Rechner!D10,0),MAX(N(C602)-N(F602),0)))</f>
        <v/>
      </c>
      <c r="H602" s="16" t="str">
        <f t="shared" si="46"/>
        <v/>
      </c>
      <c r="I602" s="16" t="str">
        <f t="shared" si="47"/>
        <v/>
      </c>
    </row>
    <row r="603" spans="1:9" ht="19.5" customHeight="1" x14ac:dyDescent="0.3">
      <c r="A603" s="14" t="str">
        <f t="shared" si="48"/>
        <v/>
      </c>
      <c r="B603" s="15" t="str">
        <f>IF(N(A603)=0,"",EDATE(B602,ROUND(12/Rechner!D10,0)))</f>
        <v/>
      </c>
      <c r="C603" s="16" t="str">
        <f t="shared" si="49"/>
        <v/>
      </c>
      <c r="D603" s="16" t="str">
        <f>IF(N(A603)=0,"",MIN(Rechner!D14,N(C603)+N(E603)))</f>
        <v/>
      </c>
      <c r="E603" s="16" t="str">
        <f>IF(N(A603)=0,"",ROUND(N(C603)*(Rechner!D8/Rechner!D10),2))</f>
        <v/>
      </c>
      <c r="F603" s="16" t="str">
        <f t="shared" si="45"/>
        <v/>
      </c>
      <c r="G603" s="16" t="str">
        <f>IF(N(A603)=0,"",MIN(IFERROR(Rechner!D12/Rechner!D10,0),MAX(N(C603)-N(F603),0)))</f>
        <v/>
      </c>
      <c r="H603" s="16" t="str">
        <f t="shared" si="46"/>
        <v/>
      </c>
      <c r="I603" s="16" t="str">
        <f t="shared" si="47"/>
        <v/>
      </c>
    </row>
    <row r="604" spans="1:9" ht="19.5" customHeight="1" x14ac:dyDescent="0.3">
      <c r="A604" s="14" t="str">
        <f t="shared" si="48"/>
        <v/>
      </c>
      <c r="B604" s="15" t="str">
        <f>IF(N(A604)=0,"",EDATE(B603,ROUND(12/Rechner!D10,0)))</f>
        <v/>
      </c>
      <c r="C604" s="16" t="str">
        <f t="shared" si="49"/>
        <v/>
      </c>
      <c r="D604" s="16" t="str">
        <f>IF(N(A604)=0,"",MIN(Rechner!D14,N(C604)+N(E604)))</f>
        <v/>
      </c>
      <c r="E604" s="16" t="str">
        <f>IF(N(A604)=0,"",ROUND(N(C604)*(Rechner!D8/Rechner!D10),2))</f>
        <v/>
      </c>
      <c r="F604" s="16" t="str">
        <f t="shared" si="45"/>
        <v/>
      </c>
      <c r="G604" s="16" t="str">
        <f>IF(N(A604)=0,"",MIN(IFERROR(Rechner!D12/Rechner!D10,0),MAX(N(C604)-N(F604),0)))</f>
        <v/>
      </c>
      <c r="H604" s="16" t="str">
        <f t="shared" si="46"/>
        <v/>
      </c>
      <c r="I604" s="16" t="str">
        <f t="shared" si="47"/>
        <v/>
      </c>
    </row>
    <row r="605" spans="1:9" ht="19.5" customHeight="1" x14ac:dyDescent="0.3">
      <c r="A605" s="14" t="str">
        <f t="shared" si="48"/>
        <v/>
      </c>
      <c r="B605" s="15" t="str">
        <f>IF(N(A605)=0,"",EDATE(B604,ROUND(12/Rechner!D10,0)))</f>
        <v/>
      </c>
      <c r="C605" s="16" t="str">
        <f t="shared" si="49"/>
        <v/>
      </c>
      <c r="D605" s="16" t="str">
        <f>IF(N(A605)=0,"",MIN(Rechner!D14,N(C605)+N(E605)))</f>
        <v/>
      </c>
      <c r="E605" s="16" t="str">
        <f>IF(N(A605)=0,"",ROUND(N(C605)*(Rechner!D8/Rechner!D10),2))</f>
        <v/>
      </c>
      <c r="F605" s="16" t="str">
        <f t="shared" si="45"/>
        <v/>
      </c>
      <c r="G605" s="16" t="str">
        <f>IF(N(A605)=0,"",MIN(IFERROR(Rechner!D12/Rechner!D10,0),MAX(N(C605)-N(F605),0)))</f>
        <v/>
      </c>
      <c r="H605" s="16" t="str">
        <f t="shared" si="46"/>
        <v/>
      </c>
      <c r="I605" s="16" t="str">
        <f t="shared" si="47"/>
        <v/>
      </c>
    </row>
    <row r="606" spans="1:9" ht="19.5" customHeight="1" x14ac:dyDescent="0.3">
      <c r="A606" s="14" t="str">
        <f t="shared" si="48"/>
        <v/>
      </c>
      <c r="B606" s="15" t="str">
        <f>IF(N(A606)=0,"",EDATE(B605,ROUND(12/Rechner!D10,0)))</f>
        <v/>
      </c>
      <c r="C606" s="16" t="str">
        <f t="shared" si="49"/>
        <v/>
      </c>
      <c r="D606" s="16" t="str">
        <f>IF(N(A606)=0,"",MIN(Rechner!D14,N(C606)+N(E606)))</f>
        <v/>
      </c>
      <c r="E606" s="16" t="str">
        <f>IF(N(A606)=0,"",ROUND(N(C606)*(Rechner!D8/Rechner!D10),2))</f>
        <v/>
      </c>
      <c r="F606" s="16" t="str">
        <f t="shared" si="45"/>
        <v/>
      </c>
      <c r="G606" s="16" t="str">
        <f>IF(N(A606)=0,"",MIN(IFERROR(Rechner!D12/Rechner!D10,0),MAX(N(C606)-N(F606),0)))</f>
        <v/>
      </c>
      <c r="H606" s="16" t="str">
        <f t="shared" si="46"/>
        <v/>
      </c>
      <c r="I606" s="16" t="str">
        <f t="shared" si="47"/>
        <v/>
      </c>
    </row>
  </sheetData>
  <mergeCells count="2">
    <mergeCell ref="A2:I2"/>
    <mergeCell ref="A4:I4"/>
  </mergeCells>
  <pageMargins left="0.75" right="0.75" top="1" bottom="1" header="0.511811023622047" footer="0.511811023622047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C1:H18"/>
  <sheetViews>
    <sheetView zoomScaleNormal="100" workbookViewId="0">
      <selection activeCell="C2" sqref="C2:H2"/>
    </sheetView>
  </sheetViews>
  <sheetFormatPr baseColWidth="10" defaultColWidth="8.6640625" defaultRowHeight="12.75" customHeight="1" x14ac:dyDescent="0.3"/>
  <cols>
    <col min="1" max="2" width="3" customWidth="1"/>
    <col min="3" max="3" width="22" customWidth="1"/>
    <col min="4" max="4" width="17" customWidth="1"/>
    <col min="5" max="5" width="14" customWidth="1"/>
    <col min="6" max="6" width="4" customWidth="1"/>
    <col min="7" max="7" width="24" customWidth="1"/>
    <col min="8" max="8" width="18" customWidth="1"/>
    <col min="9" max="9" width="14" customWidth="1"/>
  </cols>
  <sheetData>
    <row r="1" spans="3:8" ht="14.4" x14ac:dyDescent="0.3"/>
    <row r="2" spans="3:8" ht="30" customHeight="1" x14ac:dyDescent="0.3">
      <c r="C2" s="17" t="s">
        <v>0</v>
      </c>
      <c r="D2" s="17"/>
      <c r="E2" s="17"/>
      <c r="F2" s="17"/>
      <c r="G2" s="17"/>
      <c r="H2" s="17"/>
    </row>
    <row r="3" spans="3:8" ht="14.4" x14ac:dyDescent="0.3"/>
    <row r="4" spans="3:8" ht="21.75" customHeight="1" x14ac:dyDescent="0.3">
      <c r="C4" s="4" t="s">
        <v>1</v>
      </c>
      <c r="D4" s="4"/>
      <c r="E4" s="4"/>
      <c r="F4" s="4"/>
      <c r="G4" s="4"/>
      <c r="H4" s="4"/>
    </row>
    <row r="5" spans="3:8" ht="14.4" x14ac:dyDescent="0.3"/>
    <row r="6" spans="3:8" ht="15.6" x14ac:dyDescent="0.3">
      <c r="C6" s="3" t="s">
        <v>2</v>
      </c>
      <c r="D6" s="3"/>
      <c r="E6" s="3"/>
      <c r="G6" s="3" t="s">
        <v>3</v>
      </c>
      <c r="H6" s="3"/>
    </row>
    <row r="7" spans="3:8" ht="21.75" customHeight="1" x14ac:dyDescent="0.3">
      <c r="C7" s="5" t="s">
        <v>4</v>
      </c>
      <c r="D7" s="6">
        <v>250000</v>
      </c>
      <c r="E7" s="7"/>
      <c r="G7" s="5" t="s">
        <v>5</v>
      </c>
      <c r="H7" s="8">
        <f>IF(COUNT(Tilgungsplan!A7:A606)=0,"",INDEX(Tilgungsplan!B7:B606,COUNT(Tilgungsplan!A7:A606)))</f>
        <v>56250</v>
      </c>
    </row>
    <row r="8" spans="3:8" ht="21.75" customHeight="1" x14ac:dyDescent="0.3">
      <c r="C8" s="5" t="s">
        <v>6</v>
      </c>
      <c r="D8" s="9">
        <v>3.5000000000000003E-2</v>
      </c>
      <c r="E8" s="7"/>
      <c r="G8" s="5" t="s">
        <v>7</v>
      </c>
      <c r="H8" s="10">
        <f>COUNT(Tilgungsplan!A7:A606)</f>
        <v>361</v>
      </c>
    </row>
    <row r="9" spans="3:8" ht="21.75" customHeight="1" x14ac:dyDescent="0.3">
      <c r="C9" s="5" t="s">
        <v>8</v>
      </c>
      <c r="D9" s="11">
        <v>30</v>
      </c>
      <c r="E9" s="7"/>
      <c r="G9" s="5" t="s">
        <v>9</v>
      </c>
      <c r="H9" s="12">
        <f>SUM(Tilgungsplan!E7:E606)</f>
        <v>154140.77999999988</v>
      </c>
    </row>
    <row r="10" spans="3:8" ht="21.75" customHeight="1" x14ac:dyDescent="0.3">
      <c r="C10" s="5" t="s">
        <v>10</v>
      </c>
      <c r="D10" s="11">
        <v>12</v>
      </c>
      <c r="E10" s="7"/>
      <c r="G10" s="5" t="s">
        <v>11</v>
      </c>
      <c r="H10" s="12">
        <f>SUM(Tilgungsplan!F7:F606)+SUM(Tilgungsplan!G7:G606)</f>
        <v>249999.99999999977</v>
      </c>
    </row>
    <row r="11" spans="3:8" ht="21.75" customHeight="1" x14ac:dyDescent="0.3">
      <c r="C11" s="5" t="s">
        <v>12</v>
      </c>
      <c r="D11" s="13">
        <v>45292</v>
      </c>
      <c r="E11" s="7"/>
      <c r="G11" s="5" t="s">
        <v>13</v>
      </c>
      <c r="H11" s="12">
        <f>SUM(Tilgungsplan!H7:H606)</f>
        <v>404140.77999999665</v>
      </c>
    </row>
    <row r="12" spans="3:8" ht="21.75" customHeight="1" x14ac:dyDescent="0.3">
      <c r="C12" s="5" t="s">
        <v>14</v>
      </c>
      <c r="D12" s="6">
        <v>0</v>
      </c>
      <c r="E12" s="7"/>
      <c r="G12" s="5" t="s">
        <v>15</v>
      </c>
      <c r="H12" s="12">
        <f>IF(COUNT(Tilgungsplan!A7:A606)=0,"",INDEX(Tilgungsplan!I7:I606,COUNT(Tilgungsplan!A7:A606)))</f>
        <v>0</v>
      </c>
    </row>
    <row r="13" spans="3:8" ht="14.4" x14ac:dyDescent="0.3"/>
    <row r="14" spans="3:8" ht="22.5" customHeight="1" x14ac:dyDescent="0.3">
      <c r="C14" s="5" t="s">
        <v>16</v>
      </c>
      <c r="D14" s="12">
        <f>IF(OR(D7&lt;=0,D8&lt;0,D9&lt;=0,D10&lt;=0),"",ROUND(-PMT(D8/D10,D9*D10,D7),2))</f>
        <v>1122.6099999999999</v>
      </c>
    </row>
    <row r="15" spans="3:8" ht="22.5" customHeight="1" x14ac:dyDescent="0.3">
      <c r="C15" s="5" t="s">
        <v>17</v>
      </c>
      <c r="D15" s="12">
        <f>IF(D14="","",D14+IFERROR(D12/D10,0))</f>
        <v>1122.6099999999999</v>
      </c>
    </row>
    <row r="16" spans="3:8" ht="14.4" x14ac:dyDescent="0.3"/>
    <row r="17" spans="3:8" ht="24" customHeight="1" x14ac:dyDescent="0.3">
      <c r="C17" s="2" t="s">
        <v>18</v>
      </c>
      <c r="D17" s="2"/>
      <c r="E17" s="2"/>
      <c r="F17" s="2"/>
      <c r="G17" s="2"/>
      <c r="H17" s="2"/>
    </row>
    <row r="18" spans="3:8" ht="24" customHeight="1" x14ac:dyDescent="0.3">
      <c r="C18" s="2"/>
      <c r="D18" s="2"/>
      <c r="E18" s="2"/>
      <c r="F18" s="2"/>
      <c r="G18" s="2"/>
      <c r="H18" s="2"/>
    </row>
  </sheetData>
  <mergeCells count="5">
    <mergeCell ref="C2:H2"/>
    <mergeCell ref="C4:H4"/>
    <mergeCell ref="C6:E6"/>
    <mergeCell ref="G6:H6"/>
    <mergeCell ref="C17:H18"/>
  </mergeCells>
  <dataValidations count="1">
    <dataValidation type="list" operator="equal" sqref="D10" xr:uid="{00000000-0002-0000-0000-000000000000}">
      <formula1>"1,2,4,6,12"</formula1>
      <formula2>0</formula2>
    </dataValidation>
  </dataValidations>
  <pageMargins left="0.75" right="0.75" top="1" bottom="1" header="0.511811023622047" footer="0.511811023622047"/>
  <pageSetup paperSize="9" orientation="portrait" horizontalDpi="300" verticalDpi="30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Tilgungsplan</vt:lpstr>
      <vt:lpstr>Rechner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Sergio Jiménez Canales</cp:lastModifiedBy>
  <dcterms:modified xsi:type="dcterms:W3CDTF">2026-04-14T15:00:21Z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2026-04-14T14:52:43Z</dcterms:created>
  <dc:creator>openpyxl</dc:creator>
  <dc:description/>
  <dc:language>en-US</dc:language>
  <cp:lastModifiedBy/>
  <dcterms:modified xsi:type="dcterms:W3CDTF">2026-04-14T14:57:43Z</dcterms:modified>
  <cp:revision>0</cp:revision>
  <dc:subject/>
  <dc:title/>
</cp:coreProperties>
</file>