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irmenwagen zuhause laden abrechnung vorlage excel​\"/>
    </mc:Choice>
  </mc:AlternateContent>
  <xr:revisionPtr revIDLastSave="0" documentId="13_ncr:1_{AA3AA369-8B4A-410C-AA09-45FF6DFE6C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onfiguration" sheetId="1" r:id="rId1"/>
    <sheet name="Abrechnung" sheetId="2" r:id="rId2"/>
  </sheets>
  <definedNames>
    <definedName name="LadeortListe">Konfiguration!$F$4:$F$6</definedName>
    <definedName name="NutzungsartListe">Konfiguration!$G$4:$G$5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I28" i="2"/>
  <c r="G28" i="2"/>
  <c r="H28" i="2" s="1"/>
  <c r="B28" i="2"/>
  <c r="K27" i="2"/>
  <c r="J27" i="2"/>
  <c r="I27" i="2"/>
  <c r="G27" i="2"/>
  <c r="H27" i="2" s="1"/>
  <c r="B27" i="2"/>
  <c r="K26" i="2"/>
  <c r="J26" i="2"/>
  <c r="I26" i="2"/>
  <c r="G26" i="2"/>
  <c r="H26" i="2" s="1"/>
  <c r="B26" i="2"/>
  <c r="K25" i="2"/>
  <c r="J25" i="2"/>
  <c r="I25" i="2"/>
  <c r="H25" i="2"/>
  <c r="G25" i="2"/>
  <c r="B25" i="2"/>
  <c r="K24" i="2"/>
  <c r="J24" i="2"/>
  <c r="I24" i="2"/>
  <c r="H24" i="2"/>
  <c r="G24" i="2"/>
  <c r="B24" i="2"/>
  <c r="K23" i="2"/>
  <c r="J23" i="2"/>
  <c r="I23" i="2"/>
  <c r="H23" i="2"/>
  <c r="G23" i="2"/>
  <c r="B23" i="2"/>
  <c r="K22" i="2"/>
  <c r="J22" i="2"/>
  <c r="I22" i="2"/>
  <c r="H22" i="2"/>
  <c r="G22" i="2"/>
  <c r="B22" i="2"/>
  <c r="K21" i="2"/>
  <c r="J21" i="2"/>
  <c r="I21" i="2"/>
  <c r="G21" i="2"/>
  <c r="H21" i="2" s="1"/>
  <c r="B21" i="2"/>
  <c r="K20" i="2"/>
  <c r="J20" i="2"/>
  <c r="I20" i="2"/>
  <c r="H20" i="2"/>
  <c r="G20" i="2"/>
  <c r="B20" i="2"/>
  <c r="K19" i="2"/>
  <c r="J19" i="2"/>
  <c r="I19" i="2"/>
  <c r="G19" i="2"/>
  <c r="H19" i="2" s="1"/>
  <c r="B19" i="2"/>
  <c r="K18" i="2"/>
  <c r="J18" i="2"/>
  <c r="I18" i="2"/>
  <c r="H18" i="2"/>
  <c r="G18" i="2"/>
  <c r="B18" i="2"/>
  <c r="K17" i="2"/>
  <c r="J17" i="2"/>
  <c r="I17" i="2"/>
  <c r="G17" i="2"/>
  <c r="H17" i="2" s="1"/>
  <c r="B17" i="2"/>
  <c r="K16" i="2"/>
  <c r="I16" i="2"/>
  <c r="J16" i="2" s="1"/>
  <c r="H16" i="2"/>
  <c r="B16" i="2"/>
  <c r="K15" i="2"/>
  <c r="J15" i="2"/>
  <c r="G15" i="2"/>
  <c r="H15" i="2" s="1"/>
  <c r="B15" i="2"/>
  <c r="K14" i="2"/>
  <c r="I14" i="2"/>
  <c r="J14" i="2" s="1"/>
  <c r="G14" i="2"/>
  <c r="H14" i="2" s="1"/>
  <c r="B14" i="2"/>
  <c r="K13" i="2"/>
  <c r="I13" i="2"/>
  <c r="J13" i="2" s="1"/>
  <c r="I4" i="2" s="1"/>
  <c r="K4" i="2" s="1"/>
  <c r="G13" i="2"/>
  <c r="H13" i="2" s="1"/>
  <c r="F4" i="2" s="1"/>
  <c r="B13" i="2"/>
  <c r="D4" i="2"/>
  <c r="A4" i="2"/>
  <c r="B2" i="2"/>
  <c r="I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Standardwert für den Strompreis pro kWh. Kann in einzelnen Zeilen in 'Abrechnung' überschrieben werden.</t>
        </r>
      </text>
    </comment>
    <comment ref="B10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Wird nur verwendet, wenn in B11 das Modell 'Fester Erstattungssatz' gewählt wird.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1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Standardwert kommt aus 'Konfiguration'. Kann pro Ladevorgang überschrieben werden.</t>
        </r>
      </text>
    </comment>
    <comment ref="J12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Nur für 'Firmenwagen' wird eine Erstattung berechnet. 'Privat' ergibt 0 €.</t>
        </r>
      </text>
    </comment>
  </commentList>
</comments>
</file>

<file path=xl/sharedStrings.xml><?xml version="1.0" encoding="utf-8"?>
<sst xmlns="http://schemas.openxmlformats.org/spreadsheetml/2006/main" count="62" uniqueCount="52">
  <si>
    <t>Firmenwagen Zuhause Laden Abrechnung</t>
  </si>
  <si>
    <t>Einstellungen</t>
  </si>
  <si>
    <t>Hilfslisten</t>
  </si>
  <si>
    <t>Ladeort</t>
  </si>
  <si>
    <t>Nutzungsart</t>
  </si>
  <si>
    <t>Firmenname</t>
  </si>
  <si>
    <t>Beispiel GmbH</t>
  </si>
  <si>
    <t>Zuhause</t>
  </si>
  <si>
    <t>Firmenwagen</t>
  </si>
  <si>
    <t>Mitarbeitername</t>
  </si>
  <si>
    <t>Max Mustermann</t>
  </si>
  <si>
    <t>Unterwegs</t>
  </si>
  <si>
    <t>Privat</t>
  </si>
  <si>
    <t>Abrechnungsmonat</t>
  </si>
  <si>
    <t>Sonstiges</t>
  </si>
  <si>
    <t>Fahrzeugmodell</t>
  </si>
  <si>
    <t>Volkswagen ID.4</t>
  </si>
  <si>
    <t>Kennzeichen</t>
  </si>
  <si>
    <t>B-AB 1234E</t>
  </si>
  <si>
    <t>Standard-Strompreis pro kWh (€)</t>
  </si>
  <si>
    <t>Erstattungssatz pro kWh (€)</t>
  </si>
  <si>
    <t>Abrechnungsmodell</t>
  </si>
  <si>
    <t>Tatsächlicher Strompreis</t>
  </si>
  <si>
    <t>Hinweise</t>
  </si>
  <si>
    <t>Monatliche Erfassung der Ladevorgänge zu Hause für die spätere Erstattung.</t>
  </si>
  <si>
    <t>Wenn kein fester Erstattungssatz definiert ist, soll mit dem tatsächlichen Strompreis gearbeitet werden.</t>
  </si>
  <si>
    <t>Abrechnung der Ladevorgänge</t>
  </si>
  <si>
    <t>Monat:</t>
  </si>
  <si>
    <t>Anzahl Ladevorgänge</t>
  </si>
  <si>
    <t>Geladene kWh gesamt</t>
  </si>
  <si>
    <t>Tatsächliche Stromkosten gesamt</t>
  </si>
  <si>
    <t>Erstattungsbetrag gesamt</t>
  </si>
  <si>
    <t>Differenz</t>
  </si>
  <si>
    <t>Erfassen Sie pro Ladevorgang Datum, Ort, Nutzungsart und geladene kWh. Der Strompreis kann je Zeile angepasst werden; die Erstattung wird automatisch berechnet.</t>
  </si>
  <si>
    <t>Datum</t>
  </si>
  <si>
    <t>Vorgangs-Nr.</t>
  </si>
  <si>
    <t>Beschreibung</t>
  </si>
  <si>
    <t>Geladene kWh</t>
  </si>
  <si>
    <t>Strompreis €/kWh</t>
  </si>
  <si>
    <t>Tatsächliche Kosten €</t>
  </si>
  <si>
    <t>Erstattungssatz €/kWh</t>
  </si>
  <si>
    <t>Erstattungsbetrag €</t>
  </si>
  <si>
    <t>Monat</t>
  </si>
  <si>
    <t>Bemerkung</t>
  </si>
  <si>
    <t>Wallbox zuhause</t>
  </si>
  <si>
    <t>Normale Vollladung</t>
  </si>
  <si>
    <t>Abendladung</t>
  </si>
  <si>
    <t>Teilaufladung nach Dienstfahrt</t>
  </si>
  <si>
    <t>Private Nutzung am Wochenende</t>
  </si>
  <si>
    <t>Keine Erstattung</t>
  </si>
  <si>
    <t>Ladung mit abweichendem Strompreis</t>
  </si>
  <si>
    <t>Sondertarif in Nebenzeit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</si>
</sst>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7]mmmm\ yyyy"/>
    <numFmt numFmtId="165" formatCode="#,##0.00\ [$€-407]"/>
    <numFmt numFmtId="166" formatCode="0.00\ &quot;kWh&quot;"/>
    <numFmt numFmtId="167" formatCode="dd\.mm\.yyyy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color rgb="FF20323B"/>
      <name val="Calibri"/>
    </font>
    <font>
      <sz val="11"/>
      <color rgb="FF20323B"/>
      <name val="Calibri"/>
    </font>
    <font>
      <i/>
      <sz val="9"/>
      <color rgb="FF4A5A63"/>
      <name val="Calibri"/>
    </font>
    <font>
      <b/>
      <sz val="10"/>
      <color rgb="FFFFFFFF"/>
      <name val="Calibri"/>
    </font>
    <font>
      <b/>
      <sz val="14"/>
      <color rgb="FF20323B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AF2F2"/>
      </patternFill>
    </fill>
    <fill>
      <patternFill patternType="solid">
        <fgColor rgb="FFEEF4F7"/>
      </patternFill>
    </fill>
    <fill>
      <patternFill patternType="solid">
        <fgColor rgb="FFE8EFF5"/>
      </patternFill>
    </fill>
  </fills>
  <borders count="28">
    <border>
      <left/>
      <right/>
      <top/>
      <bottom/>
      <diagonal/>
    </border>
    <border>
      <left style="medium">
        <color rgb="FF00484E"/>
      </left>
      <right style="medium">
        <color rgb="FF00484E"/>
      </right>
      <top style="medium">
        <color rgb="FF00484E"/>
      </top>
      <bottom style="medium">
        <color rgb="FF00484E"/>
      </bottom>
      <diagonal/>
    </border>
    <border>
      <left style="thin">
        <color rgb="FF8FA6AD"/>
      </left>
      <right style="thin">
        <color rgb="FF8FA6AD"/>
      </right>
      <top style="thin">
        <color rgb="FF8FA6AD"/>
      </top>
      <bottom style="thin">
        <color rgb="FF8FA6AD"/>
      </bottom>
      <diagonal/>
    </border>
    <border>
      <left/>
      <right/>
      <top style="thin">
        <color rgb="FF8FA6AD"/>
      </top>
      <bottom/>
      <diagonal/>
    </border>
    <border>
      <left/>
      <right style="thin">
        <color rgb="FF8FA6AD"/>
      </right>
      <top style="thin">
        <color rgb="FF8FA6AD"/>
      </top>
      <bottom/>
      <diagonal/>
    </border>
    <border>
      <left/>
      <right/>
      <top style="thin">
        <color rgb="FF8FA6AD"/>
      </top>
      <bottom style="thin">
        <color rgb="FF8FA6AD"/>
      </bottom>
      <diagonal/>
    </border>
    <border>
      <left/>
      <right style="thin">
        <color rgb="FF8FA6AD"/>
      </right>
      <top style="thin">
        <color rgb="FF8FA6AD"/>
      </top>
      <bottom style="thin">
        <color rgb="FF8FA6AD"/>
      </bottom>
      <diagonal/>
    </border>
    <border>
      <left style="medium">
        <color rgb="FF00484E"/>
      </left>
      <right/>
      <top/>
      <bottom/>
      <diagonal/>
    </border>
    <border>
      <left/>
      <right style="medium">
        <color rgb="FF00484E"/>
      </right>
      <top style="medium">
        <color rgb="FF00484E"/>
      </top>
      <bottom/>
      <diagonal/>
    </border>
    <border>
      <left/>
      <right style="medium">
        <color rgb="FF00484E"/>
      </right>
      <top/>
      <bottom/>
      <diagonal/>
    </border>
    <border>
      <left style="thin">
        <color rgb="FF8FA6AD"/>
      </left>
      <right/>
      <top/>
      <bottom style="thin">
        <color rgb="FF8FA6AD"/>
      </bottom>
      <diagonal/>
    </border>
    <border>
      <left/>
      <right/>
      <top/>
      <bottom style="thin">
        <color rgb="FF8FA6AD"/>
      </bottom>
      <diagonal/>
    </border>
    <border>
      <left/>
      <right style="thin">
        <color rgb="FF8FA6AD"/>
      </right>
      <top/>
      <bottom style="thin">
        <color rgb="FF8FA6AD"/>
      </bottom>
      <diagonal/>
    </border>
    <border>
      <left style="thin">
        <color rgb="FF8FA6AD"/>
      </left>
      <right style="thin">
        <color rgb="FF8FA6AD"/>
      </right>
      <top style="thin">
        <color rgb="FF8FA6AD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484E"/>
      </right>
      <top style="medium">
        <color indexed="64"/>
      </top>
      <bottom/>
      <diagonal/>
    </border>
    <border>
      <left style="medium">
        <color rgb="FF00484E"/>
      </left>
      <right style="medium">
        <color rgb="FF00484E"/>
      </right>
      <top style="medium">
        <color indexed="64"/>
      </top>
      <bottom style="medium">
        <color rgb="FF00484E"/>
      </bottom>
      <diagonal/>
    </border>
    <border>
      <left/>
      <right style="medium">
        <color rgb="FF00484E"/>
      </right>
      <top style="medium">
        <color indexed="64"/>
      </top>
      <bottom style="medium">
        <color rgb="FF00484E"/>
      </bottom>
      <diagonal/>
    </border>
    <border>
      <left style="medium">
        <color rgb="FF00484E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484E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484E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484E"/>
      </right>
      <top/>
      <bottom style="medium">
        <color indexed="64"/>
      </bottom>
      <diagonal/>
    </border>
    <border>
      <left style="medium">
        <color rgb="FF00484E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5" borderId="2" xfId="0" applyFont="1" applyFill="1" applyBorder="1"/>
    <xf numFmtId="0" fontId="3" fillId="0" borderId="2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0" fillId="4" borderId="2" xfId="0" applyFill="1" applyBorder="1"/>
    <xf numFmtId="164" fontId="4" fillId="4" borderId="2" xfId="0" applyNumberFormat="1" applyFont="1" applyFill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top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165" fontId="4" fillId="5" borderId="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166" fontId="7" fillId="5" borderId="1" xfId="0" applyNumberFormat="1" applyFont="1" applyFill="1" applyBorder="1" applyAlignment="1">
      <alignment horizontal="center" vertical="center"/>
    </xf>
    <xf numFmtId="0" fontId="0" fillId="0" borderId="8" xfId="0" applyBorder="1"/>
    <xf numFmtId="165" fontId="7" fillId="5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" fontId="7" fillId="5" borderId="0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165" fontId="7" fillId="5" borderId="7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Border="1" applyAlignment="1">
      <alignment horizontal="center" vertical="center"/>
    </xf>
    <xf numFmtId="164" fontId="0" fillId="4" borderId="13" xfId="0" applyNumberForma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6" fillId="2" borderId="19" xfId="0" applyFont="1" applyFill="1" applyBorder="1" applyAlignment="1">
      <alignment horizontal="center" vertical="center"/>
    </xf>
    <xf numFmtId="0" fontId="0" fillId="0" borderId="20" xfId="0" applyBorder="1"/>
    <xf numFmtId="1" fontId="7" fillId="5" borderId="21" xfId="0" applyNumberFormat="1" applyFont="1" applyFill="1" applyBorder="1" applyAlignment="1">
      <alignment horizontal="center" vertical="center"/>
    </xf>
    <xf numFmtId="0" fontId="0" fillId="0" borderId="22" xfId="0" applyBorder="1"/>
    <xf numFmtId="1" fontId="7" fillId="5" borderId="23" xfId="0" applyNumberFormat="1" applyFont="1" applyFill="1" applyBorder="1" applyAlignment="1">
      <alignment horizontal="center" vertical="center"/>
    </xf>
    <xf numFmtId="1" fontId="7" fillId="5" borderId="24" xfId="0" applyNumberFormat="1" applyFont="1" applyFill="1" applyBorder="1" applyAlignment="1">
      <alignment horizontal="center" vertical="center"/>
    </xf>
    <xf numFmtId="1" fontId="7" fillId="5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5" xfId="0" applyBorder="1"/>
    <xf numFmtId="165" fontId="7" fillId="5" borderId="26" xfId="0" applyNumberFormat="1" applyFont="1" applyFill="1" applyBorder="1" applyAlignment="1">
      <alignment horizontal="center" vertical="center"/>
    </xf>
    <xf numFmtId="165" fontId="7" fillId="5" borderId="24" xfId="0" applyNumberFormat="1" applyFont="1" applyFill="1" applyBorder="1" applyAlignment="1">
      <alignment horizontal="center" vertical="center"/>
    </xf>
    <xf numFmtId="0" fontId="0" fillId="0" borderId="27" xfId="0" applyBorder="1"/>
    <xf numFmtId="0" fontId="8" fillId="2" borderId="0" xfId="0" applyFont="1" applyFill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47</xdr:row>
      <xdr:rowOff>28575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F824EC63-55BD-6786-FCBA-369F8CE2E4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390525</xdr:colOff>
      <xdr:row>42</xdr:row>
      <xdr:rowOff>142875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8775D132-167A-A3EE-9C7D-EE0A6B2F06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brechnungTabelle" displayName="AbrechnungTabelle" ref="A12:L28">
  <autoFilter ref="A12:L28" xr:uid="{00000000-0009-0000-0100-000001000000}"/>
  <tableColumns count="12">
    <tableColumn id="1" xr3:uid="{00000000-0010-0000-0000-000001000000}" name="Datum"/>
    <tableColumn id="2" xr3:uid="{00000000-0010-0000-0000-000002000000}" name="Vorgangs-Nr."/>
    <tableColumn id="3" xr3:uid="{00000000-0010-0000-0000-000003000000}" name="Ladeort"/>
    <tableColumn id="4" xr3:uid="{00000000-0010-0000-0000-000004000000}" name="Nutzungsart"/>
    <tableColumn id="5" xr3:uid="{00000000-0010-0000-0000-000005000000}" name="Beschreibung"/>
    <tableColumn id="6" xr3:uid="{00000000-0010-0000-0000-000006000000}" name="Geladene kWh"/>
    <tableColumn id="7" xr3:uid="{00000000-0010-0000-0000-000007000000}" name="Strompreis €/kWh"/>
    <tableColumn id="8" xr3:uid="{00000000-0010-0000-0000-000008000000}" name="Tatsächliche Kosten €"/>
    <tableColumn id="9" xr3:uid="{00000000-0010-0000-0000-000009000000}" name="Erstattungssatz €/kWh"/>
    <tableColumn id="10" xr3:uid="{00000000-0010-0000-0000-00000A000000}" name="Erstattungsbetrag €"/>
    <tableColumn id="11" xr3:uid="{00000000-0010-0000-0000-00000B000000}" name="Monat"/>
    <tableColumn id="12" xr3:uid="{00000000-0010-0000-0000-00000C000000}" name="Bemerkun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workbookViewId="0">
      <selection sqref="A1:F1"/>
    </sheetView>
  </sheetViews>
  <sheetFormatPr baseColWidth="10" defaultColWidth="9.140625" defaultRowHeight="15" x14ac:dyDescent="0.25"/>
  <cols>
    <col min="1" max="1" width="32" customWidth="1"/>
    <col min="2" max="2" width="42" customWidth="1"/>
    <col min="3" max="4" width="4" customWidth="1"/>
    <col min="5" max="7" width="16" customWidth="1"/>
  </cols>
  <sheetData>
    <row r="1" spans="1:7" ht="24" customHeight="1" x14ac:dyDescent="0.25">
      <c r="A1" s="23" t="s">
        <v>0</v>
      </c>
      <c r="B1" s="24"/>
      <c r="C1" s="24"/>
      <c r="D1" s="24"/>
      <c r="E1" s="24"/>
      <c r="F1" s="24"/>
    </row>
    <row r="3" spans="1:7" x14ac:dyDescent="0.25">
      <c r="A3" s="1" t="s">
        <v>1</v>
      </c>
      <c r="B3" s="1"/>
      <c r="E3" s="2" t="s">
        <v>2</v>
      </c>
      <c r="F3" s="3" t="s">
        <v>3</v>
      </c>
      <c r="G3" s="3" t="s">
        <v>4</v>
      </c>
    </row>
    <row r="4" spans="1:7" x14ac:dyDescent="0.25">
      <c r="A4" s="4" t="s">
        <v>5</v>
      </c>
      <c r="B4" s="5" t="s">
        <v>6</v>
      </c>
      <c r="F4" s="6" t="s">
        <v>7</v>
      </c>
      <c r="G4" s="6" t="s">
        <v>8</v>
      </c>
    </row>
    <row r="5" spans="1:7" x14ac:dyDescent="0.25">
      <c r="A5" s="4" t="s">
        <v>9</v>
      </c>
      <c r="B5" s="5" t="s">
        <v>10</v>
      </c>
      <c r="F5" s="6" t="s">
        <v>11</v>
      </c>
      <c r="G5" s="6" t="s">
        <v>12</v>
      </c>
    </row>
    <row r="6" spans="1:7" x14ac:dyDescent="0.25">
      <c r="A6" s="4" t="s">
        <v>13</v>
      </c>
      <c r="B6" s="7">
        <v>46082</v>
      </c>
      <c r="F6" s="6" t="s">
        <v>14</v>
      </c>
    </row>
    <row r="7" spans="1:7" x14ac:dyDescent="0.25">
      <c r="A7" s="4" t="s">
        <v>15</v>
      </c>
      <c r="B7" s="5" t="s">
        <v>16</v>
      </c>
    </row>
    <row r="8" spans="1:7" x14ac:dyDescent="0.25">
      <c r="A8" s="4" t="s">
        <v>17</v>
      </c>
      <c r="B8" s="5" t="s">
        <v>18</v>
      </c>
    </row>
    <row r="9" spans="1:7" x14ac:dyDescent="0.25">
      <c r="A9" s="4" t="s">
        <v>19</v>
      </c>
      <c r="B9" s="8">
        <v>0.32</v>
      </c>
    </row>
    <row r="10" spans="1:7" x14ac:dyDescent="0.25">
      <c r="A10" s="4" t="s">
        <v>20</v>
      </c>
      <c r="B10" s="8">
        <v>0.3</v>
      </c>
    </row>
    <row r="11" spans="1:7" x14ac:dyDescent="0.25">
      <c r="A11" s="4" t="s">
        <v>21</v>
      </c>
      <c r="B11" s="5" t="s">
        <v>22</v>
      </c>
    </row>
    <row r="12" spans="1:7" ht="33.950000000000003" customHeight="1" x14ac:dyDescent="0.25">
      <c r="A12" s="4" t="s">
        <v>23</v>
      </c>
      <c r="B12" s="9" t="s">
        <v>24</v>
      </c>
    </row>
    <row r="14" spans="1:7" ht="30" customHeight="1" x14ac:dyDescent="0.25">
      <c r="A14" s="20" t="s">
        <v>25</v>
      </c>
      <c r="B14" s="21"/>
      <c r="C14" s="21"/>
      <c r="D14" s="21"/>
      <c r="E14" s="21"/>
      <c r="F14" s="22"/>
    </row>
  </sheetData>
  <mergeCells count="2">
    <mergeCell ref="A14:F14"/>
    <mergeCell ref="A1:F1"/>
  </mergeCells>
  <dataValidations count="1">
    <dataValidation type="list" sqref="B11" xr:uid="{00000000-0002-0000-0000-000000000000}">
      <formula1>"Tatsächlicher Strompreis,Fester Erstattungssatz"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workbookViewId="0">
      <selection activeCell="Q22" sqref="Q22"/>
    </sheetView>
  </sheetViews>
  <sheetFormatPr baseColWidth="10" defaultColWidth="9.140625" defaultRowHeight="15" x14ac:dyDescent="0.25"/>
  <cols>
    <col min="1" max="1" width="9.85546875" customWidth="1"/>
    <col min="2" max="2" width="12.5703125" customWidth="1"/>
    <col min="3" max="3" width="8.85546875" customWidth="1"/>
    <col min="4" max="4" width="13.5703125" customWidth="1"/>
    <col min="5" max="5" width="35.5703125" bestFit="1" customWidth="1"/>
    <col min="6" max="6" width="9.42578125" customWidth="1"/>
    <col min="7" max="7" width="12" customWidth="1"/>
    <col min="8" max="8" width="13.140625" customWidth="1"/>
    <col min="9" max="9" width="14.140625" customWidth="1"/>
    <col min="10" max="10" width="16.28515625" customWidth="1"/>
    <col min="11" max="11" width="9.7109375" customWidth="1"/>
    <col min="12" max="12" width="28.140625" customWidth="1"/>
  </cols>
  <sheetData>
    <row r="1" spans="1:12" ht="32.25" x14ac:dyDescent="0.5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5.75" thickBot="1" x14ac:dyDescent="0.3">
      <c r="A2" s="10" t="s">
        <v>27</v>
      </c>
      <c r="B2" s="38">
        <f>Konfiguration!B6</f>
        <v>46082</v>
      </c>
    </row>
    <row r="3" spans="1:12" ht="21.95" customHeight="1" thickBot="1" x14ac:dyDescent="0.3">
      <c r="A3" s="39" t="s">
        <v>28</v>
      </c>
      <c r="B3" s="40"/>
      <c r="C3" s="41"/>
      <c r="D3" s="42" t="s">
        <v>29</v>
      </c>
      <c r="E3" s="43"/>
      <c r="F3" s="44" t="s">
        <v>30</v>
      </c>
      <c r="G3" s="40"/>
      <c r="H3" s="40"/>
      <c r="I3" s="42" t="s">
        <v>31</v>
      </c>
      <c r="J3" s="43"/>
      <c r="K3" s="42" t="s">
        <v>32</v>
      </c>
      <c r="L3" s="45"/>
    </row>
    <row r="4" spans="1:12" ht="21.95" customHeight="1" thickBot="1" x14ac:dyDescent="0.3">
      <c r="A4" s="46">
        <f>COUNTIFS($A$13:$A$28,"&gt;="&amp;Konfiguration!$B$6,$A$13:$A$28,"&lt;"&amp;DATE(YEAR(Konfiguration!$B$6),MONTH(Konfiguration!$B$6)+1,1),$D$13:$D$28,"Firmenwagen")</f>
        <v>3</v>
      </c>
      <c r="B4" s="34"/>
      <c r="C4" s="35"/>
      <c r="D4" s="25">
        <f>SUMIFS($F$13:$F$28,$A$13:$A$28,"&gt;="&amp;Konfiguration!$B$6,$A$13:$A$28,"&lt;"&amp;DATE(YEAR(Konfiguration!$B$6),MONTH(Konfiguration!$B$6)+1,1),$D$13:$D$28,"Firmenwagen")</f>
        <v>66.099999999999994</v>
      </c>
      <c r="E4" s="26"/>
      <c r="F4" s="36">
        <f>SUMIFS($H$13:$H$28,$A$13:$A$28,"&gt;="&amp;Konfiguration!$B$6,$A$13:$A$28,"&lt;"&amp;DATE(YEAR(Konfiguration!$B$6),MONTH(Konfiguration!$B$6)+1,1),$D$13:$D$28,"Firmenwagen")</f>
        <v>20.401999999999997</v>
      </c>
      <c r="G4" s="37"/>
      <c r="H4" s="37"/>
      <c r="I4" s="27">
        <f>SUMIFS($J$13:$J$28,$A$13:$A$28,"&gt;="&amp;Konfiguration!$B$6,$A$13:$A$28,"&lt;"&amp;DATE(YEAR(Konfiguration!$B$6),MONTH(Konfiguration!$B$6)+1,1),$D$13:$D$28,"Firmenwagen")</f>
        <v>20.401999999999997</v>
      </c>
      <c r="J4" s="26"/>
      <c r="K4" s="27">
        <f>I4-F4</f>
        <v>0</v>
      </c>
      <c r="L4" s="47"/>
    </row>
    <row r="5" spans="1:12" ht="21.95" customHeight="1" thickBot="1" x14ac:dyDescent="0.3">
      <c r="A5" s="48"/>
      <c r="B5" s="49"/>
      <c r="C5" s="50"/>
      <c r="D5" s="51"/>
      <c r="E5" s="52"/>
      <c r="F5" s="53"/>
      <c r="G5" s="54"/>
      <c r="H5" s="54"/>
      <c r="I5" s="51"/>
      <c r="J5" s="52"/>
      <c r="K5" s="51"/>
      <c r="L5" s="55"/>
    </row>
    <row r="7" spans="1:12" ht="27.95" customHeight="1" x14ac:dyDescent="0.25">
      <c r="A7" s="28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27.95" customHeight="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</row>
    <row r="12" spans="1:12" ht="30" customHeight="1" x14ac:dyDescent="0.25">
      <c r="A12" s="11" t="s">
        <v>34</v>
      </c>
      <c r="B12" s="11" t="s">
        <v>35</v>
      </c>
      <c r="C12" s="11" t="s">
        <v>3</v>
      </c>
      <c r="D12" s="11" t="s">
        <v>4</v>
      </c>
      <c r="E12" s="11" t="s">
        <v>36</v>
      </c>
      <c r="F12" s="11" t="s">
        <v>37</v>
      </c>
      <c r="G12" s="11" t="s">
        <v>38</v>
      </c>
      <c r="H12" s="11" t="s">
        <v>39</v>
      </c>
      <c r="I12" s="11" t="s">
        <v>40</v>
      </c>
      <c r="J12" s="11" t="s">
        <v>41</v>
      </c>
      <c r="K12" s="11" t="s">
        <v>42</v>
      </c>
      <c r="L12" s="11" t="s">
        <v>43</v>
      </c>
    </row>
    <row r="13" spans="1:12" ht="21.95" customHeight="1" x14ac:dyDescent="0.25">
      <c r="A13" s="12">
        <v>46083</v>
      </c>
      <c r="B13" s="13">
        <f t="shared" ref="B13:B28" si="0">IF(A13="","",ROW()-12)</f>
        <v>1</v>
      </c>
      <c r="C13" s="14" t="s">
        <v>7</v>
      </c>
      <c r="D13" s="14" t="s">
        <v>8</v>
      </c>
      <c r="E13" s="15" t="s">
        <v>44</v>
      </c>
      <c r="F13" s="16">
        <v>22.4</v>
      </c>
      <c r="G13" s="17">
        <f>IF(A13="","",Konfiguration!$B$9)</f>
        <v>0.32</v>
      </c>
      <c r="H13" s="18">
        <f t="shared" ref="H13:H28" si="1">IF(OR(A13="",F13="",G13=""),"",F13*G13)</f>
        <v>7.1679999999999993</v>
      </c>
      <c r="I13" s="18">
        <f>IF(A13="","",IF(Konfiguration!$B$11="Fester Erstattungssatz",Konfiguration!$B$10,G13))</f>
        <v>0.32</v>
      </c>
      <c r="J13" s="18">
        <f t="shared" ref="J13:J28" si="2">IF(A13="","",IF(D13="Firmenwagen",F13*I13,0))</f>
        <v>7.1679999999999993</v>
      </c>
      <c r="K13" s="19">
        <f t="shared" ref="K13:K28" si="3">IF(A13="","",DATE(YEAR(A13),MONTH(A13),1))</f>
        <v>46082</v>
      </c>
      <c r="L13" s="15" t="s">
        <v>45</v>
      </c>
    </row>
    <row r="14" spans="1:12" ht="21.95" customHeight="1" x14ac:dyDescent="0.25">
      <c r="A14" s="12">
        <v>46089</v>
      </c>
      <c r="B14" s="13">
        <f t="shared" si="0"/>
        <v>2</v>
      </c>
      <c r="C14" s="14" t="s">
        <v>7</v>
      </c>
      <c r="D14" s="14" t="s">
        <v>8</v>
      </c>
      <c r="E14" s="15" t="s">
        <v>46</v>
      </c>
      <c r="F14" s="16">
        <v>18.7</v>
      </c>
      <c r="G14" s="17">
        <f>IF(A14="","",Konfiguration!$B$9)</f>
        <v>0.32</v>
      </c>
      <c r="H14" s="18">
        <f t="shared" si="1"/>
        <v>5.984</v>
      </c>
      <c r="I14" s="18">
        <f>IF(A14="","",IF(Konfiguration!$B$11="Fester Erstattungssatz",Konfiguration!$B$10,G14))</f>
        <v>0.32</v>
      </c>
      <c r="J14" s="18">
        <f t="shared" si="2"/>
        <v>5.984</v>
      </c>
      <c r="K14" s="19">
        <f t="shared" si="3"/>
        <v>46082</v>
      </c>
      <c r="L14" s="15" t="s">
        <v>47</v>
      </c>
    </row>
    <row r="15" spans="1:12" ht="21.95" customHeight="1" x14ac:dyDescent="0.25">
      <c r="A15" s="12">
        <v>46093</v>
      </c>
      <c r="B15" s="13">
        <f t="shared" si="0"/>
        <v>3</v>
      </c>
      <c r="C15" s="14" t="s">
        <v>7</v>
      </c>
      <c r="D15" s="14" t="s">
        <v>12</v>
      </c>
      <c r="E15" s="15" t="s">
        <v>48</v>
      </c>
      <c r="F15" s="16">
        <v>12.3</v>
      </c>
      <c r="G15" s="17">
        <f>IF(A15="","",Konfiguration!$B$9)</f>
        <v>0.32</v>
      </c>
      <c r="H15" s="18">
        <f t="shared" si="1"/>
        <v>3.9360000000000004</v>
      </c>
      <c r="I15" s="18">
        <f>IF(A15="","",IF(Konfiguration!$B$11="Fester Erstattungssatz",Konfiguration!$B$10,G15))</f>
        <v>0.32</v>
      </c>
      <c r="J15" s="18">
        <f t="shared" si="2"/>
        <v>0</v>
      </c>
      <c r="K15" s="19">
        <f t="shared" si="3"/>
        <v>46082</v>
      </c>
      <c r="L15" s="15" t="s">
        <v>49</v>
      </c>
    </row>
    <row r="16" spans="1:12" ht="33.950000000000003" customHeight="1" x14ac:dyDescent="0.25">
      <c r="A16" s="12">
        <v>46099</v>
      </c>
      <c r="B16" s="13">
        <f t="shared" si="0"/>
        <v>4</v>
      </c>
      <c r="C16" s="14" t="s">
        <v>7</v>
      </c>
      <c r="D16" s="14" t="s">
        <v>8</v>
      </c>
      <c r="E16" s="15" t="s">
        <v>50</v>
      </c>
      <c r="F16" s="16">
        <v>25</v>
      </c>
      <c r="G16" s="17">
        <v>0.28999999999999998</v>
      </c>
      <c r="H16" s="18">
        <f t="shared" si="1"/>
        <v>7.2499999999999991</v>
      </c>
      <c r="I16" s="18">
        <f>IF(A16="","",IF(Konfiguration!$B$11="Fester Erstattungssatz",Konfiguration!$B$10,G16))</f>
        <v>0.28999999999999998</v>
      </c>
      <c r="J16" s="18">
        <f t="shared" si="2"/>
        <v>7.2499999999999991</v>
      </c>
      <c r="K16" s="19">
        <f t="shared" si="3"/>
        <v>46082</v>
      </c>
      <c r="L16" s="15" t="s">
        <v>51</v>
      </c>
    </row>
    <row r="17" spans="1:12" x14ac:dyDescent="0.25">
      <c r="A17" s="12"/>
      <c r="B17" s="13" t="str">
        <f t="shared" si="0"/>
        <v/>
      </c>
      <c r="C17" s="14"/>
      <c r="D17" s="14"/>
      <c r="E17" s="15"/>
      <c r="F17" s="16"/>
      <c r="G17" s="17" t="str">
        <f>IF(A17="","",Konfiguration!$B$9)</f>
        <v/>
      </c>
      <c r="H17" s="18" t="str">
        <f t="shared" si="1"/>
        <v/>
      </c>
      <c r="I17" s="18" t="str">
        <f>IF(A17="","",IF(Konfiguration!$B$11="Fester Erstattungssatz",Konfiguration!$B$10,G17))</f>
        <v/>
      </c>
      <c r="J17" s="18" t="str">
        <f t="shared" si="2"/>
        <v/>
      </c>
      <c r="K17" s="19" t="str">
        <f t="shared" si="3"/>
        <v/>
      </c>
      <c r="L17" s="15"/>
    </row>
    <row r="18" spans="1:12" x14ac:dyDescent="0.25">
      <c r="A18" s="12"/>
      <c r="B18" s="13" t="str">
        <f t="shared" si="0"/>
        <v/>
      </c>
      <c r="C18" s="14"/>
      <c r="D18" s="14"/>
      <c r="E18" s="15"/>
      <c r="F18" s="16"/>
      <c r="G18" s="17" t="str">
        <f>IF(A18="","",Konfiguration!$B$9)</f>
        <v/>
      </c>
      <c r="H18" s="18" t="str">
        <f t="shared" si="1"/>
        <v/>
      </c>
      <c r="I18" s="18" t="str">
        <f>IF(A18="","",IF(Konfiguration!$B$11="Fester Erstattungssatz",Konfiguration!$B$10,G18))</f>
        <v/>
      </c>
      <c r="J18" s="18" t="str">
        <f t="shared" si="2"/>
        <v/>
      </c>
      <c r="K18" s="19" t="str">
        <f t="shared" si="3"/>
        <v/>
      </c>
      <c r="L18" s="15"/>
    </row>
    <row r="19" spans="1:12" x14ac:dyDescent="0.25">
      <c r="A19" s="12"/>
      <c r="B19" s="13" t="str">
        <f t="shared" si="0"/>
        <v/>
      </c>
      <c r="C19" s="14"/>
      <c r="D19" s="14"/>
      <c r="E19" s="15"/>
      <c r="F19" s="16"/>
      <c r="G19" s="17" t="str">
        <f>IF(A19="","",Konfiguration!$B$9)</f>
        <v/>
      </c>
      <c r="H19" s="18" t="str">
        <f t="shared" si="1"/>
        <v/>
      </c>
      <c r="I19" s="18" t="str">
        <f>IF(A19="","",IF(Konfiguration!$B$11="Fester Erstattungssatz",Konfiguration!$B$10,G19))</f>
        <v/>
      </c>
      <c r="J19" s="18" t="str">
        <f t="shared" si="2"/>
        <v/>
      </c>
      <c r="K19" s="19" t="str">
        <f t="shared" si="3"/>
        <v/>
      </c>
      <c r="L19" s="15"/>
    </row>
    <row r="20" spans="1:12" x14ac:dyDescent="0.25">
      <c r="A20" s="12"/>
      <c r="B20" s="13" t="str">
        <f t="shared" si="0"/>
        <v/>
      </c>
      <c r="C20" s="14"/>
      <c r="D20" s="14"/>
      <c r="E20" s="15"/>
      <c r="F20" s="16"/>
      <c r="G20" s="17" t="str">
        <f>IF(A20="","",Konfiguration!$B$9)</f>
        <v/>
      </c>
      <c r="H20" s="18" t="str">
        <f t="shared" si="1"/>
        <v/>
      </c>
      <c r="I20" s="18" t="str">
        <f>IF(A20="","",IF(Konfiguration!$B$11="Fester Erstattungssatz",Konfiguration!$B$10,G20))</f>
        <v/>
      </c>
      <c r="J20" s="18" t="str">
        <f t="shared" si="2"/>
        <v/>
      </c>
      <c r="K20" s="19" t="str">
        <f t="shared" si="3"/>
        <v/>
      </c>
      <c r="L20" s="15"/>
    </row>
    <row r="21" spans="1:12" x14ac:dyDescent="0.25">
      <c r="A21" s="12"/>
      <c r="B21" s="13" t="str">
        <f t="shared" si="0"/>
        <v/>
      </c>
      <c r="C21" s="14"/>
      <c r="D21" s="14"/>
      <c r="E21" s="15"/>
      <c r="F21" s="16"/>
      <c r="G21" s="17" t="str">
        <f>IF(A21="","",Konfiguration!$B$9)</f>
        <v/>
      </c>
      <c r="H21" s="18" t="str">
        <f t="shared" si="1"/>
        <v/>
      </c>
      <c r="I21" s="18" t="str">
        <f>IF(A21="","",IF(Konfiguration!$B$11="Fester Erstattungssatz",Konfiguration!$B$10,G21))</f>
        <v/>
      </c>
      <c r="J21" s="18" t="str">
        <f t="shared" si="2"/>
        <v/>
      </c>
      <c r="K21" s="19" t="str">
        <f t="shared" si="3"/>
        <v/>
      </c>
      <c r="L21" s="15"/>
    </row>
    <row r="22" spans="1:12" x14ac:dyDescent="0.25">
      <c r="A22" s="12"/>
      <c r="B22" s="13" t="str">
        <f t="shared" si="0"/>
        <v/>
      </c>
      <c r="C22" s="14"/>
      <c r="D22" s="14"/>
      <c r="E22" s="15"/>
      <c r="F22" s="16"/>
      <c r="G22" s="17" t="str">
        <f>IF(A22="","",Konfiguration!$B$9)</f>
        <v/>
      </c>
      <c r="H22" s="18" t="str">
        <f t="shared" si="1"/>
        <v/>
      </c>
      <c r="I22" s="18" t="str">
        <f>IF(A22="","",IF(Konfiguration!$B$11="Fester Erstattungssatz",Konfiguration!$B$10,G22))</f>
        <v/>
      </c>
      <c r="J22" s="18" t="str">
        <f t="shared" si="2"/>
        <v/>
      </c>
      <c r="K22" s="19" t="str">
        <f t="shared" si="3"/>
        <v/>
      </c>
      <c r="L22" s="15"/>
    </row>
    <row r="23" spans="1:12" x14ac:dyDescent="0.25">
      <c r="A23" s="12"/>
      <c r="B23" s="13" t="str">
        <f t="shared" si="0"/>
        <v/>
      </c>
      <c r="C23" s="14"/>
      <c r="D23" s="14"/>
      <c r="E23" s="15"/>
      <c r="F23" s="16"/>
      <c r="G23" s="17" t="str">
        <f>IF(A23="","",Konfiguration!$B$9)</f>
        <v/>
      </c>
      <c r="H23" s="18" t="str">
        <f t="shared" si="1"/>
        <v/>
      </c>
      <c r="I23" s="18" t="str">
        <f>IF(A23="","",IF(Konfiguration!$B$11="Fester Erstattungssatz",Konfiguration!$B$10,G23))</f>
        <v/>
      </c>
      <c r="J23" s="18" t="str">
        <f t="shared" si="2"/>
        <v/>
      </c>
      <c r="K23" s="19" t="str">
        <f t="shared" si="3"/>
        <v/>
      </c>
      <c r="L23" s="15"/>
    </row>
    <row r="24" spans="1:12" x14ac:dyDescent="0.25">
      <c r="A24" s="12"/>
      <c r="B24" s="13" t="str">
        <f t="shared" si="0"/>
        <v/>
      </c>
      <c r="C24" s="14"/>
      <c r="D24" s="14"/>
      <c r="E24" s="15"/>
      <c r="F24" s="16"/>
      <c r="G24" s="17" t="str">
        <f>IF(A24="","",Konfiguration!$B$9)</f>
        <v/>
      </c>
      <c r="H24" s="18" t="str">
        <f t="shared" si="1"/>
        <v/>
      </c>
      <c r="I24" s="18" t="str">
        <f>IF(A24="","",IF(Konfiguration!$B$11="Fester Erstattungssatz",Konfiguration!$B$10,G24))</f>
        <v/>
      </c>
      <c r="J24" s="18" t="str">
        <f t="shared" si="2"/>
        <v/>
      </c>
      <c r="K24" s="19" t="str">
        <f t="shared" si="3"/>
        <v/>
      </c>
      <c r="L24" s="15"/>
    </row>
    <row r="25" spans="1:12" x14ac:dyDescent="0.25">
      <c r="A25" s="12"/>
      <c r="B25" s="13" t="str">
        <f t="shared" si="0"/>
        <v/>
      </c>
      <c r="C25" s="14"/>
      <c r="D25" s="14"/>
      <c r="E25" s="15"/>
      <c r="F25" s="16"/>
      <c r="G25" s="17" t="str">
        <f>IF(A25="","",Konfiguration!$B$9)</f>
        <v/>
      </c>
      <c r="H25" s="18" t="str">
        <f t="shared" si="1"/>
        <v/>
      </c>
      <c r="I25" s="18" t="str">
        <f>IF(A25="","",IF(Konfiguration!$B$11="Fester Erstattungssatz",Konfiguration!$B$10,G25))</f>
        <v/>
      </c>
      <c r="J25" s="18" t="str">
        <f t="shared" si="2"/>
        <v/>
      </c>
      <c r="K25" s="19" t="str">
        <f t="shared" si="3"/>
        <v/>
      </c>
      <c r="L25" s="15"/>
    </row>
    <row r="26" spans="1:12" x14ac:dyDescent="0.25">
      <c r="A26" s="12"/>
      <c r="B26" s="13" t="str">
        <f t="shared" si="0"/>
        <v/>
      </c>
      <c r="C26" s="14"/>
      <c r="D26" s="14"/>
      <c r="E26" s="15"/>
      <c r="F26" s="16"/>
      <c r="G26" s="17" t="str">
        <f>IF(A26="","",Konfiguration!$B$9)</f>
        <v/>
      </c>
      <c r="H26" s="18" t="str">
        <f t="shared" si="1"/>
        <v/>
      </c>
      <c r="I26" s="18" t="str">
        <f>IF(A26="","",IF(Konfiguration!$B$11="Fester Erstattungssatz",Konfiguration!$B$10,G26))</f>
        <v/>
      </c>
      <c r="J26" s="18" t="str">
        <f t="shared" si="2"/>
        <v/>
      </c>
      <c r="K26" s="19" t="str">
        <f t="shared" si="3"/>
        <v/>
      </c>
      <c r="L26" s="15"/>
    </row>
    <row r="27" spans="1:12" x14ac:dyDescent="0.25">
      <c r="A27" s="12"/>
      <c r="B27" s="13" t="str">
        <f t="shared" si="0"/>
        <v/>
      </c>
      <c r="C27" s="14"/>
      <c r="D27" s="14"/>
      <c r="E27" s="15"/>
      <c r="F27" s="16"/>
      <c r="G27" s="17" t="str">
        <f>IF(A27="","",Konfiguration!$B$9)</f>
        <v/>
      </c>
      <c r="H27" s="18" t="str">
        <f t="shared" si="1"/>
        <v/>
      </c>
      <c r="I27" s="18" t="str">
        <f>IF(A27="","",IF(Konfiguration!$B$11="Fester Erstattungssatz",Konfiguration!$B$10,G27))</f>
        <v/>
      </c>
      <c r="J27" s="18" t="str">
        <f t="shared" si="2"/>
        <v/>
      </c>
      <c r="K27" s="19" t="str">
        <f t="shared" si="3"/>
        <v/>
      </c>
      <c r="L27" s="15"/>
    </row>
    <row r="28" spans="1:12" x14ac:dyDescent="0.25">
      <c r="A28" s="12"/>
      <c r="B28" s="13" t="str">
        <f t="shared" si="0"/>
        <v/>
      </c>
      <c r="C28" s="14"/>
      <c r="D28" s="14"/>
      <c r="E28" s="15"/>
      <c r="F28" s="16"/>
      <c r="G28" s="17" t="str">
        <f>IF(A28="","",Konfiguration!$B$9)</f>
        <v/>
      </c>
      <c r="H28" s="18" t="str">
        <f t="shared" si="1"/>
        <v/>
      </c>
      <c r="I28" s="18" t="str">
        <f>IF(A28="","",IF(Konfiguration!$B$11="Fester Erstattungssatz",Konfiguration!$B$10,G28))</f>
        <v/>
      </c>
      <c r="J28" s="18" t="str">
        <f t="shared" si="2"/>
        <v/>
      </c>
      <c r="K28" s="19" t="str">
        <f t="shared" si="3"/>
        <v/>
      </c>
      <c r="L28" s="15"/>
    </row>
  </sheetData>
  <mergeCells count="12">
    <mergeCell ref="A7:L8"/>
    <mergeCell ref="A1:L1"/>
    <mergeCell ref="D3:E3"/>
    <mergeCell ref="I3:J3"/>
    <mergeCell ref="K3:L3"/>
    <mergeCell ref="A3:C3"/>
    <mergeCell ref="A4:C5"/>
    <mergeCell ref="F3:H3"/>
    <mergeCell ref="F4:H5"/>
    <mergeCell ref="D4:E5"/>
    <mergeCell ref="I4:J5"/>
    <mergeCell ref="K4:L5"/>
  </mergeCells>
  <dataValidations count="2">
    <dataValidation type="list" allowBlank="1" sqref="C13:C1000" xr:uid="{00000000-0002-0000-0100-000000000000}">
      <formula1>LadeortListe</formula1>
    </dataValidation>
    <dataValidation type="list" allowBlank="1" sqref="D13:D1000" xr:uid="{00000000-0002-0000-0100-000001000000}">
      <formula1>NutzungsartListe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Konfiguration</vt:lpstr>
      <vt:lpstr>Abrechnung</vt:lpstr>
      <vt:lpstr>LadeortListe</vt:lpstr>
      <vt:lpstr>NutzungsartListe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2026-04-01T06:52:33Z</dcterms:modified>
</cp:coreProperties>
</file>