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Vorlage\Generador\"/>
    </mc:Choice>
  </mc:AlternateContent>
  <xr:revisionPtr revIDLastSave="0" documentId="13_ncr:1_{30B40B83-C06D-45A0-9D39-EFAE824757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stenaufstellu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3" i="1"/>
  <c r="J23" i="1" s="1"/>
  <c r="H22" i="1"/>
  <c r="J22" i="1" s="1"/>
  <c r="H21" i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4" i="1"/>
  <c r="H3" i="1" l="1"/>
  <c r="H5" i="1" s="1"/>
  <c r="H6" i="1" s="1"/>
</calcChain>
</file>

<file path=xl/sharedStrings.xml><?xml version="1.0" encoding="utf-8"?>
<sst xmlns="http://schemas.openxmlformats.org/spreadsheetml/2006/main" count="162" uniqueCount="101">
  <si>
    <t>Projektdaten</t>
  </si>
  <si>
    <t>Übersicht</t>
  </si>
  <si>
    <t>Listen</t>
  </si>
  <si>
    <t>Projektname</t>
  </si>
  <si>
    <t>Wohnung Renovierung – Beispiel</t>
  </si>
  <si>
    <t>Geplant (Summe)</t>
  </si>
  <si>
    <t>Material</t>
  </si>
  <si>
    <t>Stk</t>
  </si>
  <si>
    <t>geplant</t>
  </si>
  <si>
    <t>Objekt/Adresse</t>
  </si>
  <si>
    <t>Musterstraße 12, 26122 Oldenburg</t>
  </si>
  <si>
    <t>Tatsächlich (Summe)</t>
  </si>
  <si>
    <t>Arbeitskosten</t>
  </si>
  <si>
    <t>m²</t>
  </si>
  <si>
    <t>beauftragt</t>
  </si>
  <si>
    <t>Startdatum</t>
  </si>
  <si>
    <t>Budget inkl. Puffer</t>
  </si>
  <si>
    <t>Sonstiges</t>
  </si>
  <si>
    <t>m</t>
  </si>
  <si>
    <t>teilbezahlt</t>
  </si>
  <si>
    <t>Puffer (%)</t>
  </si>
  <si>
    <t>Abweichung Ist vs Budget</t>
  </si>
  <si>
    <t>Genehmigungen</t>
  </si>
  <si>
    <t>Std</t>
  </si>
  <si>
    <t>bezahlt</t>
  </si>
  <si>
    <t>Entsorgung</t>
  </si>
  <si>
    <t>Pauschal</t>
  </si>
  <si>
    <t>storniert</t>
  </si>
  <si>
    <t>Geräte/Miete</t>
  </si>
  <si>
    <t>Kostenbereich</t>
  </si>
  <si>
    <t>Posten</t>
  </si>
  <si>
    <t>Beschreibung</t>
  </si>
  <si>
    <t>Lieferant/Handwerker</t>
  </si>
  <si>
    <t>Menge</t>
  </si>
  <si>
    <t>Einheit</t>
  </si>
  <si>
    <t>Preis/Einheit</t>
  </si>
  <si>
    <t>Geplant</t>
  </si>
  <si>
    <t>Tatsächlich</t>
  </si>
  <si>
    <t>Differenz</t>
  </si>
  <si>
    <t>Status</t>
  </si>
  <si>
    <t>Zahlungsdatum</t>
  </si>
  <si>
    <t>Farbe &amp; Grundierung</t>
  </si>
  <si>
    <t>Wandfarbe (weiß) + Grundierung</t>
  </si>
  <si>
    <t>Bauhaus</t>
  </si>
  <si>
    <t>Malerarbeiten</t>
  </si>
  <si>
    <t>Streichen Wohnzimmer + Flur</t>
  </si>
  <si>
    <t>Malerbetrieb Krüger</t>
  </si>
  <si>
    <t>Laminat</t>
  </si>
  <si>
    <t>Laminat 8mm inkl. Trittschalldämmung</t>
  </si>
  <si>
    <t>Hornbach</t>
  </si>
  <si>
    <t>Bodenverlegung</t>
  </si>
  <si>
    <t>Laminat verlegen (Wohnung)</t>
  </si>
  <si>
    <t>Bodenleger GmbH</t>
  </si>
  <si>
    <t>Sockelleisten</t>
  </si>
  <si>
    <t>MDF Sockelleisten, weiß</t>
  </si>
  <si>
    <t>OBI</t>
  </si>
  <si>
    <t>Transport</t>
  </si>
  <si>
    <t>Anlieferung Material</t>
  </si>
  <si>
    <t>Spedition Nord</t>
  </si>
  <si>
    <t>Container</t>
  </si>
  <si>
    <t>Stellgenehmigung (Container)</t>
  </si>
  <si>
    <t>Stadt Oldenburg</t>
  </si>
  <si>
    <t>Bauschutt</t>
  </si>
  <si>
    <t>Entsorgung alter Bodenbelag</t>
  </si>
  <si>
    <t>Recyclinghof</t>
  </si>
  <si>
    <t>Elektrik</t>
  </si>
  <si>
    <t>Schalter + Steckdosen (Set)</t>
  </si>
  <si>
    <t>Elektroshop</t>
  </si>
  <si>
    <t>Elektriker</t>
  </si>
  <si>
    <t>Austausch Schalter/Steckdosen</t>
  </si>
  <si>
    <t>Elektro Peters</t>
  </si>
  <si>
    <t>Badarmaturen</t>
  </si>
  <si>
    <t>Waschbeckenarmatur</t>
  </si>
  <si>
    <t>Sanitär Online</t>
  </si>
  <si>
    <t>Sanitär</t>
  </si>
  <si>
    <t>Montage Armatur</t>
  </si>
  <si>
    <t>Sanitär-Service</t>
  </si>
  <si>
    <t>Schleifmaschine</t>
  </si>
  <si>
    <t>Miete Parkettschleifer (1 Tag)</t>
  </si>
  <si>
    <t>RentCenter</t>
  </si>
  <si>
    <t>Spachtelmasse</t>
  </si>
  <si>
    <t>Wandspachtel 20kg</t>
  </si>
  <si>
    <t>Toom</t>
  </si>
  <si>
    <t>Kleinteile</t>
  </si>
  <si>
    <t>Abdeckfolie, Tape, Pinsel</t>
  </si>
  <si>
    <t>Divers</t>
  </si>
  <si>
    <t>Innen­türen</t>
  </si>
  <si>
    <t>Zimmertür Standard 86x198</t>
  </si>
  <si>
    <t>Türen einbauen</t>
  </si>
  <si>
    <t>Montage 2 Innentüren</t>
  </si>
  <si>
    <t>Montage Team</t>
  </si>
  <si>
    <t>Fliesen</t>
  </si>
  <si>
    <t>Küchenrückwand Fliesen</t>
  </si>
  <si>
    <t>FliesenMax</t>
  </si>
  <si>
    <t>Fliesenleger</t>
  </si>
  <si>
    <t>Fliesen Küchenrückwand</t>
  </si>
  <si>
    <t>Fliesenleger Novak</t>
  </si>
  <si>
    <t>Reserve</t>
  </si>
  <si>
    <t>Unvorhergesehenes (klein)</t>
  </si>
  <si>
    <t>-</t>
  </si>
  <si>
    <t>Kostenaufstellung Vorlage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</si>
</sst>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€\ #,##0.00"/>
    <numFmt numFmtId="165" formatCode="dd\.mm\.yyyy"/>
  </numFmts>
  <fonts count="6" x14ac:knownFonts="1">
    <font>
      <sz val="11"/>
      <color theme="1"/>
      <name val="Calibri"/>
      <family val="2"/>
      <scheme val="minor"/>
    </font>
    <font>
      <b/>
      <sz val="18"/>
      <color rgb="FFFFFFFF"/>
      <name val="Calibri"/>
    </font>
    <font>
      <b/>
      <sz val="12"/>
      <color rgb="FFFFFFFF"/>
      <name val="Calibri"/>
    </font>
    <font>
      <b/>
      <sz val="11"/>
      <color rgb="FF1F415A"/>
      <name val="Calibri"/>
    </font>
    <font>
      <b/>
      <sz val="11"/>
      <color rgb="FF000000"/>
      <name val="Calibri"/>
    </font>
    <font>
      <b/>
      <sz val="11"/>
      <color rgb="FFFFFFFF"/>
      <name val="Calibri"/>
    </font>
  </fonts>
  <fills count="8">
    <fill>
      <patternFill patternType="none"/>
    </fill>
    <fill>
      <patternFill patternType="gray125"/>
    </fill>
    <fill>
      <patternFill patternType="solid">
        <fgColor rgb="FF1F415A"/>
      </patternFill>
    </fill>
    <fill>
      <patternFill patternType="solid">
        <fgColor rgb="FFF2F2F2"/>
      </patternFill>
    </fill>
    <fill>
      <patternFill patternType="solid">
        <fgColor rgb="FFF7F9FA"/>
      </patternFill>
    </fill>
    <fill>
      <patternFill patternType="solid">
        <fgColor rgb="FF00484E"/>
      </patternFill>
    </fill>
    <fill>
      <patternFill patternType="solid">
        <fgColor rgb="FFEDF3F4"/>
      </patternFill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/>
      <diagonal/>
    </border>
    <border>
      <left/>
      <right style="thin">
        <color rgb="FFD9D9D9"/>
      </right>
      <top style="thin">
        <color rgb="FFD9D9D9"/>
      </top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3" fillId="7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2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right" vertical="center"/>
    </xf>
    <xf numFmtId="164" fontId="3" fillId="6" borderId="1" xfId="0" applyNumberFormat="1" applyFont="1" applyFill="1" applyBorder="1" applyAlignment="1">
      <alignment horizontal="right" vertical="center"/>
    </xf>
    <xf numFmtId="0" fontId="0" fillId="0" borderId="4" xfId="0" applyBorder="1"/>
    <xf numFmtId="0" fontId="0" fillId="0" borderId="5" xfId="0" applyBorder="1"/>
    <xf numFmtId="164" fontId="0" fillId="4" borderId="7" xfId="0" applyNumberForma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0" fillId="0" borderId="4" xfId="0" applyBorder="1"/>
    <xf numFmtId="0" fontId="0" fillId="0" borderId="5" xfId="0" applyBorder="1"/>
  </cellXfs>
  <cellStyles count="1">
    <cellStyle name="Standard" xfId="0" builtinId="0"/>
  </cellStyles>
  <dxfs count="3">
    <dxf>
      <fill>
        <patternFill>
          <bgColor rgb="FFE6F4EA"/>
        </patternFill>
      </fill>
    </dxf>
    <dxf>
      <fill>
        <patternFill>
          <bgColor rgb="FFFDE2E2"/>
        </patternFill>
      </fill>
    </dxf>
    <dxf>
      <fill>
        <patternFill>
          <bgColor rgb="FFFFF4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Kosten" displayName="tblKosten" ref="A9:L30">
  <tableColumns count="12">
    <tableColumn id="1" xr3:uid="{00000000-0010-0000-0000-000001000000}" name="Kostenbereich"/>
    <tableColumn id="2" xr3:uid="{00000000-0010-0000-0000-000002000000}" name="Posten" totalsRowLabel="Summe"/>
    <tableColumn id="3" xr3:uid="{00000000-0010-0000-0000-000003000000}" name="Beschreibung"/>
    <tableColumn id="4" xr3:uid="{00000000-0010-0000-0000-000004000000}" name="Lieferant/Handwerker"/>
    <tableColumn id="5" xr3:uid="{00000000-0010-0000-0000-000005000000}" name="Menge"/>
    <tableColumn id="6" xr3:uid="{00000000-0010-0000-0000-000006000000}" name="Einheit"/>
    <tableColumn id="7" xr3:uid="{00000000-0010-0000-0000-000007000000}" name="Preis/Einheit"/>
    <tableColumn id="8" xr3:uid="{00000000-0010-0000-0000-000008000000}" name="Geplant"/>
    <tableColumn id="9" xr3:uid="{00000000-0010-0000-0000-000009000000}" name="Tatsächlich"/>
    <tableColumn id="10" xr3:uid="{00000000-0010-0000-0000-00000A000000}" name="Differenz"/>
    <tableColumn id="11" xr3:uid="{00000000-0010-0000-0000-00000B000000}" name="Status"/>
    <tableColumn id="12" xr3:uid="{00000000-0010-0000-0000-00000C000000}" name="Zahlungsdatu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"/>
  <sheetViews>
    <sheetView showGridLines="0" tabSelected="1" workbookViewId="0">
      <selection activeCell="A2" sqref="A2:D2"/>
    </sheetView>
  </sheetViews>
  <sheetFormatPr baseColWidth="10" defaultColWidth="9.140625" defaultRowHeight="15" x14ac:dyDescent="0.25"/>
  <cols>
    <col min="1" max="1" width="15.7109375" bestFit="1" customWidth="1"/>
    <col min="2" max="2" width="19.5703125" bestFit="1" customWidth="1"/>
    <col min="3" max="3" width="35.7109375" bestFit="1" customWidth="1"/>
    <col min="4" max="4" width="20.85546875" bestFit="1" customWidth="1"/>
    <col min="5" max="5" width="7.28515625" bestFit="1" customWidth="1"/>
    <col min="6" max="6" width="8.7109375" bestFit="1" customWidth="1"/>
    <col min="7" max="7" width="12.5703125" bestFit="1" customWidth="1"/>
    <col min="8" max="8" width="8.140625" bestFit="1" customWidth="1"/>
    <col min="9" max="9" width="10.7109375" bestFit="1" customWidth="1"/>
    <col min="10" max="10" width="9.28515625" bestFit="1" customWidth="1"/>
    <col min="11" max="11" width="10.5703125" bestFit="1" customWidth="1"/>
    <col min="12" max="12" width="14.5703125" bestFit="1" customWidth="1"/>
    <col min="13" max="13" width="3" customWidth="1"/>
    <col min="14" max="14" width="15.7109375" bestFit="1" customWidth="1"/>
    <col min="15" max="15" width="8.7109375" bestFit="1" customWidth="1"/>
    <col min="16" max="16" width="10.5703125" bestFit="1" customWidth="1"/>
  </cols>
  <sheetData>
    <row r="1" spans="1:16" ht="32.1" customHeight="1" x14ac:dyDescent="0.25">
      <c r="A1" s="23" t="s">
        <v>100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6" ht="20.100000000000001" customHeight="1" x14ac:dyDescent="0.25">
      <c r="A2" s="25" t="s">
        <v>0</v>
      </c>
      <c r="B2" s="26"/>
      <c r="C2" s="26"/>
      <c r="D2" s="27"/>
      <c r="F2" s="17" t="s">
        <v>1</v>
      </c>
      <c r="G2" s="18"/>
      <c r="H2" s="18"/>
      <c r="I2" s="18"/>
      <c r="J2" s="13"/>
      <c r="K2" s="13"/>
      <c r="L2" s="14"/>
      <c r="N2" s="1" t="s">
        <v>2</v>
      </c>
    </row>
    <row r="3" spans="1:16" ht="18" customHeight="1" x14ac:dyDescent="0.25">
      <c r="A3" s="2" t="s">
        <v>3</v>
      </c>
      <c r="B3" s="19" t="s">
        <v>4</v>
      </c>
      <c r="C3" s="20"/>
      <c r="D3" s="20"/>
      <c r="F3" s="21" t="s">
        <v>5</v>
      </c>
      <c r="G3" s="22"/>
      <c r="H3" s="15">
        <f>SUM(H10:H29)</f>
        <v>5284.4</v>
      </c>
      <c r="I3" s="16"/>
      <c r="N3" t="s">
        <v>6</v>
      </c>
      <c r="O3" t="s">
        <v>7</v>
      </c>
      <c r="P3" t="s">
        <v>8</v>
      </c>
    </row>
    <row r="4" spans="1:16" ht="18" customHeight="1" x14ac:dyDescent="0.25">
      <c r="A4" s="2" t="s">
        <v>9</v>
      </c>
      <c r="B4" s="19" t="s">
        <v>10</v>
      </c>
      <c r="C4" s="20"/>
      <c r="D4" s="20"/>
      <c r="F4" s="21" t="s">
        <v>11</v>
      </c>
      <c r="G4" s="22"/>
      <c r="H4" s="15">
        <f>SUM(I10:I29)</f>
        <v>3880</v>
      </c>
      <c r="I4" s="16"/>
      <c r="N4" t="s">
        <v>12</v>
      </c>
      <c r="O4" t="s">
        <v>13</v>
      </c>
      <c r="P4" t="s">
        <v>14</v>
      </c>
    </row>
    <row r="5" spans="1:16" ht="18" customHeight="1" x14ac:dyDescent="0.25">
      <c r="A5" s="2" t="s">
        <v>15</v>
      </c>
      <c r="B5" s="19">
        <v>46037</v>
      </c>
      <c r="C5" s="20"/>
      <c r="D5" s="20"/>
      <c r="F5" s="21" t="s">
        <v>16</v>
      </c>
      <c r="G5" s="22"/>
      <c r="H5" s="15">
        <f>H3*(1+$B$6)</f>
        <v>5812.84</v>
      </c>
      <c r="I5" s="16"/>
      <c r="N5" t="s">
        <v>17</v>
      </c>
      <c r="O5" t="s">
        <v>18</v>
      </c>
      <c r="P5" t="s">
        <v>19</v>
      </c>
    </row>
    <row r="6" spans="1:16" ht="18" customHeight="1" x14ac:dyDescent="0.25">
      <c r="A6" s="2" t="s">
        <v>20</v>
      </c>
      <c r="B6" s="19">
        <v>0.1</v>
      </c>
      <c r="C6" s="20"/>
      <c r="D6" s="20"/>
      <c r="F6" s="21" t="s">
        <v>21</v>
      </c>
      <c r="G6" s="22"/>
      <c r="H6" s="15">
        <f>H4-H5</f>
        <v>-1932.8400000000001</v>
      </c>
      <c r="I6" s="16"/>
      <c r="N6" t="s">
        <v>22</v>
      </c>
      <c r="O6" t="s">
        <v>23</v>
      </c>
      <c r="P6" t="s">
        <v>24</v>
      </c>
    </row>
    <row r="7" spans="1:16" ht="12" customHeight="1" x14ac:dyDescent="0.25">
      <c r="N7" t="s">
        <v>25</v>
      </c>
      <c r="O7" t="s">
        <v>26</v>
      </c>
      <c r="P7" t="s">
        <v>27</v>
      </c>
    </row>
    <row r="8" spans="1:16" ht="10.5" customHeight="1" x14ac:dyDescent="0.25">
      <c r="N8" t="s">
        <v>28</v>
      </c>
    </row>
    <row r="9" spans="1:16" ht="20.100000000000001" customHeight="1" x14ac:dyDescent="0.25">
      <c r="A9" s="3" t="s">
        <v>29</v>
      </c>
      <c r="B9" s="3" t="s">
        <v>30</v>
      </c>
      <c r="C9" s="3" t="s">
        <v>31</v>
      </c>
      <c r="D9" s="3" t="s">
        <v>32</v>
      </c>
      <c r="E9" s="3" t="s">
        <v>33</v>
      </c>
      <c r="F9" s="3" t="s">
        <v>34</v>
      </c>
      <c r="G9" s="3" t="s">
        <v>35</v>
      </c>
      <c r="H9" s="3" t="s">
        <v>36</v>
      </c>
      <c r="I9" s="3" t="s">
        <v>37</v>
      </c>
      <c r="J9" s="3" t="s">
        <v>38</v>
      </c>
      <c r="K9" s="3" t="s">
        <v>39</v>
      </c>
      <c r="L9" s="3" t="s">
        <v>40</v>
      </c>
    </row>
    <row r="10" spans="1:16" ht="18" customHeight="1" x14ac:dyDescent="0.25">
      <c r="A10" s="4" t="s">
        <v>6</v>
      </c>
      <c r="B10" s="4" t="s">
        <v>41</v>
      </c>
      <c r="C10" s="5" t="s">
        <v>42</v>
      </c>
      <c r="D10" s="4" t="s">
        <v>43</v>
      </c>
      <c r="E10" s="6">
        <v>12</v>
      </c>
      <c r="F10" s="4" t="s">
        <v>7</v>
      </c>
      <c r="G10" s="7">
        <v>24.9</v>
      </c>
      <c r="H10" s="7">
        <f t="shared" ref="H10:H29" si="0">IF(OR(E10="",G10=""),"",E10*G10)</f>
        <v>298.79999999999995</v>
      </c>
      <c r="I10" s="7">
        <v>312.5</v>
      </c>
      <c r="J10" s="7">
        <f t="shared" ref="J10:J29" si="1">IF(OR(I10="",H10=""),"",I10-H10)</f>
        <v>13.700000000000045</v>
      </c>
      <c r="K10" s="4" t="s">
        <v>24</v>
      </c>
      <c r="L10" s="8">
        <v>46040</v>
      </c>
    </row>
    <row r="11" spans="1:16" ht="18" customHeight="1" x14ac:dyDescent="0.25">
      <c r="A11" s="4" t="s">
        <v>12</v>
      </c>
      <c r="B11" s="4" t="s">
        <v>44</v>
      </c>
      <c r="C11" s="5" t="s">
        <v>45</v>
      </c>
      <c r="D11" s="4" t="s">
        <v>46</v>
      </c>
      <c r="E11" s="6">
        <v>18</v>
      </c>
      <c r="F11" s="4" t="s">
        <v>23</v>
      </c>
      <c r="G11" s="7">
        <v>45</v>
      </c>
      <c r="H11" s="7">
        <f t="shared" si="0"/>
        <v>810</v>
      </c>
      <c r="I11" s="7">
        <v>830</v>
      </c>
      <c r="J11" s="7">
        <f t="shared" si="1"/>
        <v>20</v>
      </c>
      <c r="K11" s="4" t="s">
        <v>19</v>
      </c>
      <c r="L11" s="8">
        <v>46047</v>
      </c>
    </row>
    <row r="12" spans="1:16" ht="18" customHeight="1" x14ac:dyDescent="0.25">
      <c r="A12" s="4" t="s">
        <v>6</v>
      </c>
      <c r="B12" s="4" t="s">
        <v>47</v>
      </c>
      <c r="C12" s="5" t="s">
        <v>48</v>
      </c>
      <c r="D12" s="4" t="s">
        <v>49</v>
      </c>
      <c r="E12" s="6">
        <v>42</v>
      </c>
      <c r="F12" s="4" t="s">
        <v>13</v>
      </c>
      <c r="G12" s="7">
        <v>18.899999999999999</v>
      </c>
      <c r="H12" s="7">
        <f t="shared" si="0"/>
        <v>793.8</v>
      </c>
      <c r="I12" s="7">
        <v>860</v>
      </c>
      <c r="J12" s="7">
        <f t="shared" si="1"/>
        <v>66.200000000000045</v>
      </c>
      <c r="K12" s="4" t="s">
        <v>24</v>
      </c>
      <c r="L12" s="8">
        <v>46044</v>
      </c>
    </row>
    <row r="13" spans="1:16" ht="18" customHeight="1" x14ac:dyDescent="0.25">
      <c r="A13" s="4" t="s">
        <v>12</v>
      </c>
      <c r="B13" s="4" t="s">
        <v>50</v>
      </c>
      <c r="C13" s="5" t="s">
        <v>51</v>
      </c>
      <c r="D13" s="4" t="s">
        <v>52</v>
      </c>
      <c r="E13" s="6">
        <v>16</v>
      </c>
      <c r="F13" s="4" t="s">
        <v>23</v>
      </c>
      <c r="G13" s="7">
        <v>55</v>
      </c>
      <c r="H13" s="7">
        <f t="shared" si="0"/>
        <v>880</v>
      </c>
      <c r="I13" s="7">
        <v>920</v>
      </c>
      <c r="J13" s="7">
        <f t="shared" si="1"/>
        <v>40</v>
      </c>
      <c r="K13" s="4" t="s">
        <v>24</v>
      </c>
      <c r="L13" s="8">
        <v>46048</v>
      </c>
    </row>
    <row r="14" spans="1:16" ht="18" customHeight="1" x14ac:dyDescent="0.25">
      <c r="A14" s="4" t="s">
        <v>6</v>
      </c>
      <c r="B14" s="4" t="s">
        <v>53</v>
      </c>
      <c r="C14" s="5" t="s">
        <v>54</v>
      </c>
      <c r="D14" s="4" t="s">
        <v>55</v>
      </c>
      <c r="E14" s="6">
        <v>55</v>
      </c>
      <c r="F14" s="4" t="s">
        <v>18</v>
      </c>
      <c r="G14" s="7">
        <v>2.8</v>
      </c>
      <c r="H14" s="7">
        <f t="shared" si="0"/>
        <v>154</v>
      </c>
      <c r="I14" s="7">
        <v>160</v>
      </c>
      <c r="J14" s="7">
        <f t="shared" si="1"/>
        <v>6</v>
      </c>
      <c r="K14" s="4" t="s">
        <v>24</v>
      </c>
      <c r="L14" s="8">
        <v>46045</v>
      </c>
    </row>
    <row r="15" spans="1:16" ht="18" customHeight="1" x14ac:dyDescent="0.25">
      <c r="A15" s="4" t="s">
        <v>17</v>
      </c>
      <c r="B15" s="4" t="s">
        <v>56</v>
      </c>
      <c r="C15" s="5" t="s">
        <v>57</v>
      </c>
      <c r="D15" s="4" t="s">
        <v>58</v>
      </c>
      <c r="E15" s="6">
        <v>1</v>
      </c>
      <c r="F15" s="4" t="s">
        <v>26</v>
      </c>
      <c r="G15" s="7">
        <v>69</v>
      </c>
      <c r="H15" s="7">
        <f t="shared" si="0"/>
        <v>69</v>
      </c>
      <c r="I15" s="7">
        <v>69</v>
      </c>
      <c r="J15" s="7">
        <f t="shared" si="1"/>
        <v>0</v>
      </c>
      <c r="K15" s="4" t="s">
        <v>24</v>
      </c>
      <c r="L15" s="8">
        <v>46042</v>
      </c>
    </row>
    <row r="16" spans="1:16" ht="18" customHeight="1" x14ac:dyDescent="0.25">
      <c r="A16" s="4" t="s">
        <v>22</v>
      </c>
      <c r="B16" s="4" t="s">
        <v>59</v>
      </c>
      <c r="C16" s="5" t="s">
        <v>60</v>
      </c>
      <c r="D16" s="4" t="s">
        <v>61</v>
      </c>
      <c r="E16" s="6">
        <v>1</v>
      </c>
      <c r="F16" s="4" t="s">
        <v>26</v>
      </c>
      <c r="G16" s="7">
        <v>35</v>
      </c>
      <c r="H16" s="7">
        <f t="shared" si="0"/>
        <v>35</v>
      </c>
      <c r="I16" s="7">
        <v>35</v>
      </c>
      <c r="J16" s="7">
        <f t="shared" si="1"/>
        <v>0</v>
      </c>
      <c r="K16" s="4" t="s">
        <v>24</v>
      </c>
      <c r="L16" s="8">
        <v>46038</v>
      </c>
    </row>
    <row r="17" spans="1:12" ht="18" customHeight="1" x14ac:dyDescent="0.25">
      <c r="A17" s="4" t="s">
        <v>25</v>
      </c>
      <c r="B17" s="4" t="s">
        <v>62</v>
      </c>
      <c r="C17" s="5" t="s">
        <v>63</v>
      </c>
      <c r="D17" s="4" t="s">
        <v>64</v>
      </c>
      <c r="E17" s="6">
        <v>1</v>
      </c>
      <c r="F17" s="4" t="s">
        <v>26</v>
      </c>
      <c r="G17" s="7">
        <v>120</v>
      </c>
      <c r="H17" s="7">
        <f t="shared" si="0"/>
        <v>120</v>
      </c>
      <c r="I17" s="7">
        <v>150</v>
      </c>
      <c r="J17" s="7">
        <f t="shared" si="1"/>
        <v>30</v>
      </c>
      <c r="K17" s="4" t="s">
        <v>24</v>
      </c>
      <c r="L17" s="8">
        <v>46041</v>
      </c>
    </row>
    <row r="18" spans="1:12" ht="18" customHeight="1" x14ac:dyDescent="0.25">
      <c r="A18" s="4" t="s">
        <v>6</v>
      </c>
      <c r="B18" s="4" t="s">
        <v>65</v>
      </c>
      <c r="C18" s="5" t="s">
        <v>66</v>
      </c>
      <c r="D18" s="4" t="s">
        <v>67</v>
      </c>
      <c r="E18" s="6">
        <v>12</v>
      </c>
      <c r="F18" s="4" t="s">
        <v>7</v>
      </c>
      <c r="G18" s="7">
        <v>7.9</v>
      </c>
      <c r="H18" s="7">
        <f t="shared" si="0"/>
        <v>94.800000000000011</v>
      </c>
      <c r="I18" s="7">
        <v>105</v>
      </c>
      <c r="J18" s="7">
        <f t="shared" si="1"/>
        <v>10.199999999999989</v>
      </c>
      <c r="K18" s="4" t="s">
        <v>14</v>
      </c>
      <c r="L18" s="8"/>
    </row>
    <row r="19" spans="1:12" ht="18" customHeight="1" x14ac:dyDescent="0.25">
      <c r="A19" s="4" t="s">
        <v>12</v>
      </c>
      <c r="B19" s="4" t="s">
        <v>68</v>
      </c>
      <c r="C19" s="5" t="s">
        <v>69</v>
      </c>
      <c r="D19" s="4" t="s">
        <v>70</v>
      </c>
      <c r="E19" s="6">
        <v>4</v>
      </c>
      <c r="F19" s="4" t="s">
        <v>23</v>
      </c>
      <c r="G19" s="7">
        <v>78</v>
      </c>
      <c r="H19" s="7">
        <f t="shared" si="0"/>
        <v>312</v>
      </c>
      <c r="I19" s="7">
        <v>0</v>
      </c>
      <c r="J19" s="7">
        <f t="shared" si="1"/>
        <v>-312</v>
      </c>
      <c r="K19" s="4" t="s">
        <v>14</v>
      </c>
      <c r="L19" s="8"/>
    </row>
    <row r="20" spans="1:12" ht="18" customHeight="1" x14ac:dyDescent="0.25">
      <c r="A20" s="4" t="s">
        <v>6</v>
      </c>
      <c r="B20" s="4" t="s">
        <v>71</v>
      </c>
      <c r="C20" s="5" t="s">
        <v>72</v>
      </c>
      <c r="D20" s="4" t="s">
        <v>73</v>
      </c>
      <c r="E20" s="6">
        <v>1</v>
      </c>
      <c r="F20" s="4" t="s">
        <v>7</v>
      </c>
      <c r="G20" s="7">
        <v>129</v>
      </c>
      <c r="H20" s="7">
        <f t="shared" si="0"/>
        <v>129</v>
      </c>
      <c r="I20" s="7">
        <v>129</v>
      </c>
      <c r="J20" s="7">
        <f t="shared" si="1"/>
        <v>0</v>
      </c>
      <c r="K20" s="4" t="s">
        <v>24</v>
      </c>
      <c r="L20" s="8">
        <v>46043</v>
      </c>
    </row>
    <row r="21" spans="1:12" ht="18" customHeight="1" x14ac:dyDescent="0.25">
      <c r="A21" s="4" t="s">
        <v>12</v>
      </c>
      <c r="B21" s="4" t="s">
        <v>74</v>
      </c>
      <c r="C21" s="5" t="s">
        <v>75</v>
      </c>
      <c r="D21" s="4" t="s">
        <v>76</v>
      </c>
      <c r="E21" s="6">
        <v>2</v>
      </c>
      <c r="F21" s="4" t="s">
        <v>23</v>
      </c>
      <c r="G21" s="7">
        <v>72</v>
      </c>
      <c r="H21" s="7">
        <f t="shared" si="0"/>
        <v>144</v>
      </c>
      <c r="I21" s="7">
        <v>144</v>
      </c>
      <c r="J21" s="7">
        <f t="shared" si="1"/>
        <v>0</v>
      </c>
      <c r="K21" s="4" t="s">
        <v>24</v>
      </c>
      <c r="L21" s="8">
        <v>46046</v>
      </c>
    </row>
    <row r="22" spans="1:12" ht="18" customHeight="1" x14ac:dyDescent="0.25">
      <c r="A22" s="4" t="s">
        <v>28</v>
      </c>
      <c r="B22" s="4" t="s">
        <v>77</v>
      </c>
      <c r="C22" s="5" t="s">
        <v>78</v>
      </c>
      <c r="D22" s="4" t="s">
        <v>79</v>
      </c>
      <c r="E22" s="6">
        <v>1</v>
      </c>
      <c r="F22" s="4" t="s">
        <v>26</v>
      </c>
      <c r="G22" s="7">
        <v>45</v>
      </c>
      <c r="H22" s="7">
        <f t="shared" si="0"/>
        <v>45</v>
      </c>
      <c r="I22" s="7">
        <v>45</v>
      </c>
      <c r="J22" s="7">
        <f t="shared" si="1"/>
        <v>0</v>
      </c>
      <c r="K22" s="4" t="s">
        <v>24</v>
      </c>
      <c r="L22" s="8">
        <v>46039</v>
      </c>
    </row>
    <row r="23" spans="1:12" ht="18" customHeight="1" x14ac:dyDescent="0.25">
      <c r="A23" s="4" t="s">
        <v>6</v>
      </c>
      <c r="B23" s="4" t="s">
        <v>80</v>
      </c>
      <c r="C23" s="5" t="s">
        <v>81</v>
      </c>
      <c r="D23" s="4" t="s">
        <v>82</v>
      </c>
      <c r="E23" s="6">
        <v>4</v>
      </c>
      <c r="F23" s="4" t="s">
        <v>7</v>
      </c>
      <c r="G23" s="7">
        <v>14.5</v>
      </c>
      <c r="H23" s="7">
        <f t="shared" si="0"/>
        <v>58</v>
      </c>
      <c r="I23" s="7">
        <v>58</v>
      </c>
      <c r="J23" s="7">
        <f t="shared" si="1"/>
        <v>0</v>
      </c>
      <c r="K23" s="4" t="s">
        <v>24</v>
      </c>
      <c r="L23" s="8">
        <v>46040</v>
      </c>
    </row>
    <row r="24" spans="1:12" ht="18" customHeight="1" x14ac:dyDescent="0.25">
      <c r="A24" s="4" t="s">
        <v>17</v>
      </c>
      <c r="B24" s="4" t="s">
        <v>83</v>
      </c>
      <c r="C24" s="5" t="s">
        <v>84</v>
      </c>
      <c r="D24" s="4" t="s">
        <v>85</v>
      </c>
      <c r="E24" s="6">
        <v>1</v>
      </c>
      <c r="F24" s="4" t="s">
        <v>26</v>
      </c>
      <c r="G24" s="7">
        <v>55</v>
      </c>
      <c r="H24" s="7">
        <f t="shared" si="0"/>
        <v>55</v>
      </c>
      <c r="I24" s="7">
        <v>62.5</v>
      </c>
      <c r="J24" s="7">
        <f t="shared" si="1"/>
        <v>7.5</v>
      </c>
      <c r="K24" s="4" t="s">
        <v>24</v>
      </c>
      <c r="L24" s="8">
        <v>46041</v>
      </c>
    </row>
    <row r="25" spans="1:12" ht="18" customHeight="1" x14ac:dyDescent="0.25">
      <c r="A25" s="4" t="s">
        <v>6</v>
      </c>
      <c r="B25" s="4" t="s">
        <v>86</v>
      </c>
      <c r="C25" s="5" t="s">
        <v>87</v>
      </c>
      <c r="D25" s="4" t="s">
        <v>43</v>
      </c>
      <c r="E25" s="6">
        <v>2</v>
      </c>
      <c r="F25" s="4" t="s">
        <v>7</v>
      </c>
      <c r="G25" s="7">
        <v>149</v>
      </c>
      <c r="H25" s="7">
        <f t="shared" si="0"/>
        <v>298</v>
      </c>
      <c r="I25" s="7"/>
      <c r="J25" s="7" t="str">
        <f t="shared" si="1"/>
        <v/>
      </c>
      <c r="K25" s="4" t="s">
        <v>8</v>
      </c>
      <c r="L25" s="8"/>
    </row>
    <row r="26" spans="1:12" ht="18" customHeight="1" x14ac:dyDescent="0.25">
      <c r="A26" s="4" t="s">
        <v>12</v>
      </c>
      <c r="B26" s="4" t="s">
        <v>88</v>
      </c>
      <c r="C26" s="5" t="s">
        <v>89</v>
      </c>
      <c r="D26" s="4" t="s">
        <v>90</v>
      </c>
      <c r="E26" s="6">
        <v>6</v>
      </c>
      <c r="F26" s="4" t="s">
        <v>23</v>
      </c>
      <c r="G26" s="7">
        <v>60</v>
      </c>
      <c r="H26" s="7">
        <f t="shared" si="0"/>
        <v>360</v>
      </c>
      <c r="I26" s="7"/>
      <c r="J26" s="7" t="str">
        <f t="shared" si="1"/>
        <v/>
      </c>
      <c r="K26" s="4" t="s">
        <v>8</v>
      </c>
      <c r="L26" s="8"/>
    </row>
    <row r="27" spans="1:12" ht="18" customHeight="1" x14ac:dyDescent="0.25">
      <c r="A27" s="4" t="s">
        <v>6</v>
      </c>
      <c r="B27" s="4" t="s">
        <v>91</v>
      </c>
      <c r="C27" s="5" t="s">
        <v>92</v>
      </c>
      <c r="D27" s="4" t="s">
        <v>93</v>
      </c>
      <c r="E27" s="6">
        <v>6</v>
      </c>
      <c r="F27" s="4" t="s">
        <v>13</v>
      </c>
      <c r="G27" s="7">
        <v>28</v>
      </c>
      <c r="H27" s="7">
        <f t="shared" si="0"/>
        <v>168</v>
      </c>
      <c r="I27" s="7"/>
      <c r="J27" s="7" t="str">
        <f t="shared" si="1"/>
        <v/>
      </c>
      <c r="K27" s="4" t="s">
        <v>8</v>
      </c>
      <c r="L27" s="8"/>
    </row>
    <row r="28" spans="1:12" ht="18" customHeight="1" x14ac:dyDescent="0.25">
      <c r="A28" s="4" t="s">
        <v>12</v>
      </c>
      <c r="B28" s="4" t="s">
        <v>94</v>
      </c>
      <c r="C28" s="5" t="s">
        <v>95</v>
      </c>
      <c r="D28" s="4" t="s">
        <v>96</v>
      </c>
      <c r="E28" s="6">
        <v>5</v>
      </c>
      <c r="F28" s="4" t="s">
        <v>23</v>
      </c>
      <c r="G28" s="7">
        <v>62</v>
      </c>
      <c r="H28" s="7">
        <f t="shared" si="0"/>
        <v>310</v>
      </c>
      <c r="I28" s="7"/>
      <c r="J28" s="7" t="str">
        <f t="shared" si="1"/>
        <v/>
      </c>
      <c r="K28" s="4" t="s">
        <v>8</v>
      </c>
      <c r="L28" s="8"/>
    </row>
    <row r="29" spans="1:12" ht="18" customHeight="1" x14ac:dyDescent="0.25">
      <c r="A29" s="4" t="s">
        <v>17</v>
      </c>
      <c r="B29" s="4" t="s">
        <v>97</v>
      </c>
      <c r="C29" s="5" t="s">
        <v>98</v>
      </c>
      <c r="D29" s="4" t="s">
        <v>99</v>
      </c>
      <c r="E29" s="6">
        <v>1</v>
      </c>
      <c r="F29" s="4" t="s">
        <v>26</v>
      </c>
      <c r="G29" s="7">
        <v>150</v>
      </c>
      <c r="H29" s="7">
        <f t="shared" si="0"/>
        <v>150</v>
      </c>
      <c r="I29" s="7"/>
      <c r="J29" s="7" t="str">
        <f t="shared" si="1"/>
        <v/>
      </c>
      <c r="K29" s="4" t="s">
        <v>8</v>
      </c>
      <c r="L29" s="8"/>
    </row>
    <row r="30" spans="1:12" ht="18" customHeight="1" x14ac:dyDescent="0.25">
      <c r="A30" s="9"/>
      <c r="B30" s="9"/>
      <c r="C30" s="10"/>
      <c r="D30" s="9"/>
      <c r="E30" s="11"/>
      <c r="F30" s="9"/>
      <c r="G30" s="12"/>
      <c r="H30" s="12"/>
      <c r="I30" s="12"/>
      <c r="J30" s="12"/>
      <c r="K30" s="9"/>
      <c r="L30" s="9"/>
    </row>
  </sheetData>
  <mergeCells count="15">
    <mergeCell ref="A1:L1"/>
    <mergeCell ref="A2:D2"/>
    <mergeCell ref="B3:D3"/>
    <mergeCell ref="B4:D4"/>
    <mergeCell ref="H3:I3"/>
    <mergeCell ref="H4:I4"/>
    <mergeCell ref="H5:I5"/>
    <mergeCell ref="H6:I6"/>
    <mergeCell ref="F2:I2"/>
    <mergeCell ref="B5:D5"/>
    <mergeCell ref="B6:D6"/>
    <mergeCell ref="F3:G3"/>
    <mergeCell ref="F4:G4"/>
    <mergeCell ref="F5:G5"/>
    <mergeCell ref="F6:G6"/>
  </mergeCells>
  <conditionalFormatting sqref="I10:I29">
    <cfRule type="expression" dxfId="2" priority="3">
      <formula>I10&gt;H10</formula>
    </cfRule>
  </conditionalFormatting>
  <conditionalFormatting sqref="J10:J29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Kostenaufstellung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2026-05-13T16:27:22Z</dcterms:modified>
</cp:coreProperties>
</file>