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apitalbedarfsplan vorlage\"/>
    </mc:Choice>
  </mc:AlternateContent>
  <xr:revisionPtr revIDLastSave="0" documentId="8_{1B8CC395-8C32-4654-AD5B-821317F3F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pitalbedarf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6" i="1" s="1"/>
  <c r="B47" i="1" s="1"/>
  <c r="D32" i="1"/>
  <c r="I21" i="1" s="1"/>
  <c r="D21" i="1"/>
  <c r="I16" i="1"/>
  <c r="B48" i="1" l="1"/>
  <c r="I23" i="1" s="1"/>
  <c r="B49" i="1"/>
  <c r="I17" i="1" s="1"/>
  <c r="I22" i="1"/>
  <c r="I20" i="1"/>
</calcChain>
</file>

<file path=xl/sharedStrings.xml><?xml version="1.0" encoding="utf-8"?>
<sst xmlns="http://schemas.openxmlformats.org/spreadsheetml/2006/main" count="118" uniqueCount="75">
  <si>
    <t>Kapitalbedarfsplan</t>
  </si>
  <si>
    <t>Unternehmen / Projekt</t>
  </si>
  <si>
    <t>Beispiel GmbH – Online-Handel</t>
  </si>
  <si>
    <t>Planungsstart</t>
  </si>
  <si>
    <t>Nur Eingabefelder bearbeiten</t>
  </si>
  <si>
    <t>Horizont (Monate)</t>
  </si>
  <si>
    <t>Dropdowns bei “Finanzierung” nutzen</t>
  </si>
  <si>
    <t>Puffer / Reserve (%)</t>
  </si>
  <si>
    <t>Alle Berechnungen aktualisieren automatisch</t>
  </si>
  <si>
    <t>Nr.</t>
  </si>
  <si>
    <t>Posten</t>
  </si>
  <si>
    <t>Beschreibung</t>
  </si>
  <si>
    <t>Betrag (€)</t>
  </si>
  <si>
    <t>Finanzierung</t>
  </si>
  <si>
    <t>Notiz</t>
  </si>
  <si>
    <t>Laptop &amp; Zubehör</t>
  </si>
  <si>
    <t>2 Laptops, Docking, Monitore</t>
  </si>
  <si>
    <t>Eigenkapital</t>
  </si>
  <si>
    <t/>
  </si>
  <si>
    <t>Quelle</t>
  </si>
  <si>
    <t>Regale &amp; Lagerausstattung</t>
  </si>
  <si>
    <t>Regalsysteme, Packtische</t>
  </si>
  <si>
    <t>Fremdkapital</t>
  </si>
  <si>
    <t>Website / Shop-System</t>
  </si>
  <si>
    <t>Setup + Theme + Plugins</t>
  </si>
  <si>
    <t>Bankdarlehen</t>
  </si>
  <si>
    <t>Fotografie-Equipment</t>
  </si>
  <si>
    <t>Kamera, Licht, Stativ</t>
  </si>
  <si>
    <t>Fördermittel</t>
  </si>
  <si>
    <t>Erstbestand Waren</t>
  </si>
  <si>
    <t>Initialer Lagerbestand</t>
  </si>
  <si>
    <t>Investoren</t>
  </si>
  <si>
    <t>Transport / Versandmaterial</t>
  </si>
  <si>
    <t>Kartonagen, Etiketten, Waage</t>
  </si>
  <si>
    <t>Privatdarlehen</t>
  </si>
  <si>
    <t>Sonstiges</t>
  </si>
  <si>
    <t>Summe Finanzierung</t>
  </si>
  <si>
    <t>Finanzierungslücke</t>
  </si>
  <si>
    <t>Kategorie</t>
  </si>
  <si>
    <t>Betrag</t>
  </si>
  <si>
    <t>Anfangsinvestitionen</t>
  </si>
  <si>
    <t>Summe Anfangsinvestitionen</t>
  </si>
  <si>
    <t>Gründungskosten</t>
  </si>
  <si>
    <t>Betriebsmittelbedarf</t>
  </si>
  <si>
    <t>Reserve</t>
  </si>
  <si>
    <t>Notar &amp; Handelsregister</t>
  </si>
  <si>
    <t>Gründungsformalitäten</t>
  </si>
  <si>
    <t>Gewerbeanmeldung</t>
  </si>
  <si>
    <t>Kommunale Gebühren</t>
  </si>
  <si>
    <t>Beratung / Steuer</t>
  </si>
  <si>
    <t>Startberatung</t>
  </si>
  <si>
    <t>Logo &amp; Branding</t>
  </si>
  <si>
    <t>Designpaket</t>
  </si>
  <si>
    <t>Launch-Marketing</t>
  </si>
  <si>
    <t>Ads &amp; Content zum Start</t>
  </si>
  <si>
    <t>Summe Gründungskosten</t>
  </si>
  <si>
    <t>Kostenart</t>
  </si>
  <si>
    <t>Betrag / Monat (€)</t>
  </si>
  <si>
    <t>Kommentar</t>
  </si>
  <si>
    <t>Darlehen?</t>
  </si>
  <si>
    <t>Miete Lager/Büro</t>
  </si>
  <si>
    <t>Nein</t>
  </si>
  <si>
    <t>Löhne (2 Personen)</t>
  </si>
  <si>
    <t>Versicherungen</t>
  </si>
  <si>
    <t>Marketing (laufend)</t>
  </si>
  <si>
    <t>Material / Verpackung</t>
  </si>
  <si>
    <t>variable Basis</t>
  </si>
  <si>
    <t>Software / Tools</t>
  </si>
  <si>
    <t>Telefon / Internet</t>
  </si>
  <si>
    <t>Summe Kosten / Monat</t>
  </si>
  <si>
    <t>Einnahmen / Monat (Ø)</t>
  </si>
  <si>
    <t>Netto-Bedarf / Monat</t>
  </si>
  <si>
    <t>Betriebsmittelbedarf (Horizont)</t>
  </si>
  <si>
    <t>Sicherheitsreserve (Puffer)</t>
  </si>
  <si>
    <t>Kapitalbedarf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</si>
</sst>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5" formatCode="0.0%"/>
    <numFmt numFmtId="166" formatCode="dd&quot;.&quot;mm&quot;.&quot;yyyy"/>
  </numFmts>
  <fonts count="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FFFFFF"/>
      <name val="Calibri"/>
    </font>
    <font>
      <i/>
      <sz val="10"/>
      <color rgb="FF6B6B6B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7F1F2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6" fontId="0" fillId="4" borderId="1" xfId="0" applyNumberForma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6" fontId="0" fillId="4" borderId="1" xfId="0" applyNumberFormat="1" applyFill="1" applyBorder="1" applyAlignment="1">
      <alignment horizontal="right" vertical="center"/>
    </xf>
    <xf numFmtId="6" fontId="2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6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6" fontId="4" fillId="0" borderId="0" xfId="0" applyNumberFormat="1" applyFont="1"/>
    <xf numFmtId="6" fontId="0" fillId="0" borderId="0" xfId="0" applyNumberFormat="1"/>
    <xf numFmtId="6" fontId="0" fillId="0" borderId="1" xfId="0" applyNumberFormat="1" applyBorder="1" applyAlignment="1">
      <alignment horizontal="right" vertical="center"/>
    </xf>
    <xf numFmtId="166" fontId="0" fillId="4" borderId="1" xfId="0" applyNumberForma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0" fillId="4" borderId="1" xfId="0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color rgb="FFFFFFFF"/>
      </font>
      <fill>
        <patternFill>
          <bgColor rgb="FF2ECC71"/>
        </patternFill>
      </fill>
    </dxf>
    <dxf>
      <font>
        <b/>
        <color rgb="FFFFFFFF"/>
      </font>
      <fill>
        <patternFill>
          <bgColor rgb="FFC0392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ES"/>
              <a:t>Kapitalbedarf – Aufteilung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Kapitalbedarf!$I$19</c:f>
              <c:strCache>
                <c:ptCount val="1"/>
                <c:pt idx="0">
                  <c:v>Betrag</c:v>
                </c:pt>
              </c:strCache>
            </c:strRef>
          </c:tx>
          <c:spPr>
            <a:ln/>
          </c:spPr>
          <c:invertIfNegative val="1"/>
          <c:cat>
            <c:strRef>
              <c:f>Kapitalbedarf!$H$20:$H$23</c:f>
              <c:strCache>
                <c:ptCount val="4"/>
                <c:pt idx="0">
                  <c:v>Anfangsinvestitionen</c:v>
                </c:pt>
                <c:pt idx="1">
                  <c:v>Gründungskosten</c:v>
                </c:pt>
                <c:pt idx="2">
                  <c:v>Betriebsmittelbedarf</c:v>
                </c:pt>
                <c:pt idx="3">
                  <c:v>Reserve</c:v>
                </c:pt>
              </c:strCache>
            </c:strRef>
          </c:cat>
          <c:val>
            <c:numRef>
              <c:f>Kapitalbedarf!$I$20:$I$23</c:f>
              <c:numCache>
                <c:formatCode>"€"#,##0_);[Red]\("€"#,##0\)</c:formatCode>
                <c:ptCount val="4"/>
                <c:pt idx="0">
                  <c:v>28900</c:v>
                </c:pt>
                <c:pt idx="1">
                  <c:v>3410</c:v>
                </c:pt>
                <c:pt idx="2">
                  <c:v>9660</c:v>
                </c:pt>
                <c:pt idx="3">
                  <c:v>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2-458E-9DB9-A94C0FF5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&quot;€&quot;#,##0_);[Red]\(&quot;€&quot;#,##0\)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74780403266791695"/>
          <c:y val="0.22189715174492072"/>
          <c:w val="0.23397619019438853"/>
          <c:h val="0.35719335083114612"/>
        </c:manualLayout>
      </c:layout>
      <c:overlay val="1"/>
    </c:legend>
    <c:plotVisOnly val="1"/>
    <c:dispBlanksAs val="zero"/>
    <c:showDLblsOverMax val="1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128059</xdr:colOff>
      <xdr:row>28</xdr:row>
      <xdr:rowOff>17991</xdr:rowOff>
    </xdr:from>
    <xdr:to>
      <xdr:col>9</xdr:col>
      <xdr:colOff>95250</xdr:colOff>
      <xdr:row>42</xdr:row>
      <xdr:rowOff>17991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zoomScale="90" zoomScaleNormal="90" workbookViewId="0">
      <selection activeCell="V40" sqref="V40"/>
    </sheetView>
  </sheetViews>
  <sheetFormatPr baseColWidth="10" defaultColWidth="9.140625" defaultRowHeight="15" x14ac:dyDescent="0.25"/>
  <cols>
    <col min="1" max="1" width="16" customWidth="1"/>
    <col min="2" max="2" width="28" customWidth="1"/>
    <col min="3" max="3" width="34" customWidth="1"/>
    <col min="4" max="4" width="14" customWidth="1"/>
    <col min="5" max="5" width="18" customWidth="1"/>
    <col min="6" max="6" width="22" customWidth="1"/>
    <col min="7" max="7" width="2" customWidth="1"/>
    <col min="8" max="8" width="26" customWidth="1"/>
    <col min="9" max="9" width="16" customWidth="1"/>
  </cols>
  <sheetData>
    <row r="1" spans="1:9" ht="32.1" customHeight="1" x14ac:dyDescent="0.25">
      <c r="A1" s="24" t="s">
        <v>0</v>
      </c>
      <c r="B1" s="20"/>
      <c r="C1" s="20"/>
      <c r="D1" s="20"/>
      <c r="E1" s="20"/>
      <c r="F1" s="20"/>
      <c r="G1" s="20"/>
      <c r="H1" s="20"/>
      <c r="I1" s="20"/>
    </row>
    <row r="2" spans="1:9" ht="8.1" customHeight="1" x14ac:dyDescent="0.25"/>
    <row r="3" spans="1:9" x14ac:dyDescent="0.25">
      <c r="A3" s="1" t="s">
        <v>1</v>
      </c>
      <c r="B3" s="21" t="s">
        <v>2</v>
      </c>
      <c r="C3" s="22"/>
      <c r="D3" s="23"/>
    </row>
    <row r="4" spans="1:9" x14ac:dyDescent="0.25">
      <c r="A4" s="1" t="s">
        <v>3</v>
      </c>
      <c r="B4" s="18">
        <v>46082</v>
      </c>
      <c r="E4" s="19" t="s">
        <v>4</v>
      </c>
      <c r="F4" s="20"/>
    </row>
    <row r="5" spans="1:9" x14ac:dyDescent="0.25">
      <c r="A5" s="1" t="s">
        <v>5</v>
      </c>
      <c r="B5" s="2">
        <v>6</v>
      </c>
      <c r="E5" s="19" t="s">
        <v>6</v>
      </c>
      <c r="F5" s="20"/>
    </row>
    <row r="6" spans="1:9" x14ac:dyDescent="0.25">
      <c r="A6" s="1" t="s">
        <v>7</v>
      </c>
      <c r="B6" s="3">
        <v>0.1</v>
      </c>
      <c r="E6" s="19" t="s">
        <v>8</v>
      </c>
      <c r="F6" s="20"/>
    </row>
    <row r="7" spans="1:9" ht="8.1" customHeight="1" x14ac:dyDescent="0.25"/>
    <row r="8" spans="1:9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H8" s="25" t="s">
        <v>13</v>
      </c>
      <c r="I8" s="23"/>
    </row>
    <row r="9" spans="1:9" x14ac:dyDescent="0.25">
      <c r="A9" s="6">
        <v>1</v>
      </c>
      <c r="B9" s="2" t="s">
        <v>15</v>
      </c>
      <c r="C9" s="2" t="s">
        <v>16</v>
      </c>
      <c r="D9" s="7">
        <v>4200</v>
      </c>
      <c r="E9" s="2" t="s">
        <v>17</v>
      </c>
      <c r="F9" s="2" t="s">
        <v>18</v>
      </c>
      <c r="H9" s="8" t="s">
        <v>19</v>
      </c>
      <c r="I9" s="8" t="s">
        <v>12</v>
      </c>
    </row>
    <row r="10" spans="1:9" x14ac:dyDescent="0.25">
      <c r="A10" s="6">
        <v>2</v>
      </c>
      <c r="B10" s="2" t="s">
        <v>20</v>
      </c>
      <c r="C10" s="2" t="s">
        <v>21</v>
      </c>
      <c r="D10" s="7">
        <v>6500</v>
      </c>
      <c r="E10" s="2" t="s">
        <v>22</v>
      </c>
      <c r="F10" s="2" t="s">
        <v>18</v>
      </c>
      <c r="H10" s="9" t="s">
        <v>17</v>
      </c>
      <c r="I10" s="10">
        <v>15000</v>
      </c>
    </row>
    <row r="11" spans="1:9" x14ac:dyDescent="0.25">
      <c r="A11" s="6">
        <v>3</v>
      </c>
      <c r="B11" s="2" t="s">
        <v>23</v>
      </c>
      <c r="C11" s="2" t="s">
        <v>24</v>
      </c>
      <c r="D11" s="7">
        <v>2800</v>
      </c>
      <c r="E11" s="2" t="s">
        <v>17</v>
      </c>
      <c r="F11" s="2" t="s">
        <v>18</v>
      </c>
      <c r="H11" s="9" t="s">
        <v>25</v>
      </c>
      <c r="I11" s="10">
        <v>25000</v>
      </c>
    </row>
    <row r="12" spans="1:9" x14ac:dyDescent="0.25">
      <c r="A12" s="6">
        <v>4</v>
      </c>
      <c r="B12" s="2" t="s">
        <v>26</v>
      </c>
      <c r="C12" s="2" t="s">
        <v>27</v>
      </c>
      <c r="D12" s="7">
        <v>1900</v>
      </c>
      <c r="E12" s="2" t="s">
        <v>17</v>
      </c>
      <c r="F12" s="2" t="s">
        <v>18</v>
      </c>
      <c r="H12" s="9" t="s">
        <v>28</v>
      </c>
      <c r="I12" s="10">
        <v>5000</v>
      </c>
    </row>
    <row r="13" spans="1:9" x14ac:dyDescent="0.25">
      <c r="A13" s="6">
        <v>5</v>
      </c>
      <c r="B13" s="2" t="s">
        <v>29</v>
      </c>
      <c r="C13" s="2" t="s">
        <v>30</v>
      </c>
      <c r="D13" s="7">
        <v>12000</v>
      </c>
      <c r="E13" s="2" t="s">
        <v>22</v>
      </c>
      <c r="F13" s="2" t="s">
        <v>18</v>
      </c>
      <c r="H13" s="9" t="s">
        <v>31</v>
      </c>
      <c r="I13" s="10">
        <v>0</v>
      </c>
    </row>
    <row r="14" spans="1:9" x14ac:dyDescent="0.25">
      <c r="A14" s="6">
        <v>6</v>
      </c>
      <c r="B14" s="2" t="s">
        <v>32</v>
      </c>
      <c r="C14" s="2" t="s">
        <v>33</v>
      </c>
      <c r="D14" s="7">
        <v>1500</v>
      </c>
      <c r="E14" s="2" t="s">
        <v>17</v>
      </c>
      <c r="F14" s="2" t="s">
        <v>18</v>
      </c>
      <c r="H14" s="9" t="s">
        <v>34</v>
      </c>
      <c r="I14" s="10">
        <v>0</v>
      </c>
    </row>
    <row r="15" spans="1:9" x14ac:dyDescent="0.25">
      <c r="A15" s="6">
        <v>7</v>
      </c>
      <c r="B15" s="2"/>
      <c r="C15" s="2"/>
      <c r="D15" s="7"/>
      <c r="E15" s="2"/>
      <c r="F15" s="2"/>
      <c r="H15" s="9" t="s">
        <v>35</v>
      </c>
      <c r="I15" s="10">
        <v>0</v>
      </c>
    </row>
    <row r="16" spans="1:9" x14ac:dyDescent="0.25">
      <c r="A16" s="6">
        <v>8</v>
      </c>
      <c r="B16" s="2"/>
      <c r="C16" s="2"/>
      <c r="D16" s="7"/>
      <c r="E16" s="2"/>
      <c r="F16" s="2"/>
      <c r="H16" s="1" t="s">
        <v>36</v>
      </c>
      <c r="I16" s="11">
        <f>SUM(I10:I15)</f>
        <v>45000</v>
      </c>
    </row>
    <row r="17" spans="1:9" x14ac:dyDescent="0.25">
      <c r="A17" s="6">
        <v>9</v>
      </c>
      <c r="B17" s="2"/>
      <c r="C17" s="2"/>
      <c r="D17" s="7"/>
      <c r="E17" s="2"/>
      <c r="F17" s="2"/>
      <c r="H17" s="12" t="s">
        <v>37</v>
      </c>
      <c r="I17" s="13">
        <f>$B$49-I16</f>
        <v>1167</v>
      </c>
    </row>
    <row r="18" spans="1:9" x14ac:dyDescent="0.25">
      <c r="A18" s="6">
        <v>10</v>
      </c>
      <c r="B18" s="2"/>
      <c r="C18" s="2"/>
      <c r="D18" s="7"/>
      <c r="E18" s="2"/>
      <c r="F18" s="2"/>
    </row>
    <row r="19" spans="1:9" x14ac:dyDescent="0.25">
      <c r="A19" s="6">
        <v>11</v>
      </c>
      <c r="B19" s="2"/>
      <c r="C19" s="2"/>
      <c r="D19" s="7"/>
      <c r="E19" s="2"/>
      <c r="F19" s="2"/>
      <c r="H19" s="14" t="s">
        <v>38</v>
      </c>
      <c r="I19" s="15" t="s">
        <v>39</v>
      </c>
    </row>
    <row r="20" spans="1:9" x14ac:dyDescent="0.25">
      <c r="A20" s="6">
        <v>12</v>
      </c>
      <c r="B20" s="2"/>
      <c r="C20" s="2"/>
      <c r="D20" s="7"/>
      <c r="E20" s="2"/>
      <c r="F20" s="2"/>
      <c r="H20" t="s">
        <v>40</v>
      </c>
      <c r="I20" s="16">
        <f>$D$21</f>
        <v>28900</v>
      </c>
    </row>
    <row r="21" spans="1:9" x14ac:dyDescent="0.25">
      <c r="A21" s="5"/>
      <c r="B21" s="5"/>
      <c r="C21" s="1" t="s">
        <v>41</v>
      </c>
      <c r="D21" s="11">
        <f>SUM(D9:D20)</f>
        <v>28900</v>
      </c>
      <c r="E21" s="5"/>
      <c r="F21" s="5"/>
      <c r="H21" t="s">
        <v>42</v>
      </c>
      <c r="I21" s="16">
        <f>$D$32</f>
        <v>3410</v>
      </c>
    </row>
    <row r="22" spans="1:9" ht="8.1" customHeight="1" x14ac:dyDescent="0.25">
      <c r="H22" t="s">
        <v>43</v>
      </c>
      <c r="I22" s="16">
        <f>$B$47</f>
        <v>9660</v>
      </c>
    </row>
    <row r="23" spans="1:9" x14ac:dyDescent="0.25">
      <c r="A23" s="4" t="s">
        <v>9</v>
      </c>
      <c r="B23" s="4" t="s">
        <v>10</v>
      </c>
      <c r="C23" s="4" t="s">
        <v>11</v>
      </c>
      <c r="D23" s="4" t="s">
        <v>12</v>
      </c>
      <c r="E23" s="4" t="s">
        <v>13</v>
      </c>
      <c r="F23" s="4" t="s">
        <v>14</v>
      </c>
      <c r="H23" t="s">
        <v>44</v>
      </c>
      <c r="I23" s="16">
        <f>$B$48</f>
        <v>4197</v>
      </c>
    </row>
    <row r="24" spans="1:9" x14ac:dyDescent="0.25">
      <c r="A24" s="6">
        <v>1</v>
      </c>
      <c r="B24" s="2" t="s">
        <v>45</v>
      </c>
      <c r="C24" s="2" t="s">
        <v>46</v>
      </c>
      <c r="D24" s="7">
        <v>900</v>
      </c>
      <c r="E24" s="2" t="s">
        <v>17</v>
      </c>
      <c r="F24" s="2" t="s">
        <v>18</v>
      </c>
    </row>
    <row r="25" spans="1:9" x14ac:dyDescent="0.25">
      <c r="A25" s="6">
        <v>2</v>
      </c>
      <c r="B25" s="2" t="s">
        <v>47</v>
      </c>
      <c r="C25" s="2" t="s">
        <v>48</v>
      </c>
      <c r="D25" s="7">
        <v>60</v>
      </c>
      <c r="E25" s="2" t="s">
        <v>17</v>
      </c>
      <c r="F25" s="2" t="s">
        <v>18</v>
      </c>
    </row>
    <row r="26" spans="1:9" x14ac:dyDescent="0.25">
      <c r="A26" s="6">
        <v>3</v>
      </c>
      <c r="B26" s="2" t="s">
        <v>49</v>
      </c>
      <c r="C26" s="2" t="s">
        <v>50</v>
      </c>
      <c r="D26" s="7">
        <v>800</v>
      </c>
      <c r="E26" s="2" t="s">
        <v>17</v>
      </c>
      <c r="F26" s="2" t="s">
        <v>18</v>
      </c>
    </row>
    <row r="27" spans="1:9" x14ac:dyDescent="0.25">
      <c r="A27" s="6">
        <v>4</v>
      </c>
      <c r="B27" s="2" t="s">
        <v>51</v>
      </c>
      <c r="C27" s="2" t="s">
        <v>52</v>
      </c>
      <c r="D27" s="7">
        <v>450</v>
      </c>
      <c r="E27" s="2" t="s">
        <v>17</v>
      </c>
      <c r="F27" s="2" t="s">
        <v>18</v>
      </c>
    </row>
    <row r="28" spans="1:9" x14ac:dyDescent="0.25">
      <c r="A28" s="6">
        <v>5</v>
      </c>
      <c r="B28" s="2" t="s">
        <v>53</v>
      </c>
      <c r="C28" s="2" t="s">
        <v>54</v>
      </c>
      <c r="D28" s="7">
        <v>1200</v>
      </c>
      <c r="E28" s="2" t="s">
        <v>22</v>
      </c>
      <c r="F28" s="2" t="s">
        <v>18</v>
      </c>
    </row>
    <row r="29" spans="1:9" x14ac:dyDescent="0.25">
      <c r="A29" s="6">
        <v>6</v>
      </c>
      <c r="B29" s="2"/>
      <c r="C29" s="2"/>
      <c r="D29" s="7"/>
      <c r="E29" s="2"/>
      <c r="F29" s="2"/>
    </row>
    <row r="30" spans="1:9" x14ac:dyDescent="0.25">
      <c r="A30" s="6">
        <v>7</v>
      </c>
      <c r="B30" s="2"/>
      <c r="C30" s="2"/>
      <c r="D30" s="7"/>
      <c r="E30" s="2"/>
      <c r="F30" s="2"/>
    </row>
    <row r="31" spans="1:9" x14ac:dyDescent="0.25">
      <c r="A31" s="6">
        <v>8</v>
      </c>
      <c r="B31" s="2"/>
      <c r="C31" s="2"/>
      <c r="D31" s="7"/>
      <c r="E31" s="2"/>
      <c r="F31" s="2"/>
    </row>
    <row r="32" spans="1:9" x14ac:dyDescent="0.25">
      <c r="A32" s="5"/>
      <c r="B32" s="5"/>
      <c r="C32" s="1" t="s">
        <v>55</v>
      </c>
      <c r="D32" s="11">
        <f>SUM(D24:D31)</f>
        <v>3410</v>
      </c>
      <c r="E32" s="5"/>
      <c r="F32" s="5"/>
    </row>
    <row r="33" spans="1:4" ht="8.1" customHeight="1" x14ac:dyDescent="0.25"/>
    <row r="34" spans="1:4" x14ac:dyDescent="0.25">
      <c r="A34" s="4" t="s">
        <v>56</v>
      </c>
      <c r="B34" s="4" t="s">
        <v>57</v>
      </c>
      <c r="C34" s="4" t="s">
        <v>58</v>
      </c>
      <c r="D34" s="4" t="s">
        <v>59</v>
      </c>
    </row>
    <row r="35" spans="1:4" x14ac:dyDescent="0.25">
      <c r="A35" s="2" t="s">
        <v>60</v>
      </c>
      <c r="B35" s="7">
        <v>1200</v>
      </c>
      <c r="C35" s="2" t="s">
        <v>18</v>
      </c>
      <c r="D35" s="2" t="s">
        <v>61</v>
      </c>
    </row>
    <row r="36" spans="1:4" x14ac:dyDescent="0.25">
      <c r="A36" s="2" t="s">
        <v>62</v>
      </c>
      <c r="B36" s="7">
        <v>6200</v>
      </c>
      <c r="C36" s="2" t="s">
        <v>18</v>
      </c>
      <c r="D36" s="2" t="s">
        <v>61</v>
      </c>
    </row>
    <row r="37" spans="1:4" x14ac:dyDescent="0.25">
      <c r="A37" s="2" t="s">
        <v>63</v>
      </c>
      <c r="B37" s="7">
        <v>250</v>
      </c>
      <c r="C37" s="2" t="s">
        <v>18</v>
      </c>
      <c r="D37" s="2" t="s">
        <v>61</v>
      </c>
    </row>
    <row r="38" spans="1:4" x14ac:dyDescent="0.25">
      <c r="A38" s="2" t="s">
        <v>64</v>
      </c>
      <c r="B38" s="7">
        <v>900</v>
      </c>
      <c r="C38" s="2" t="s">
        <v>18</v>
      </c>
      <c r="D38" s="2" t="s">
        <v>61</v>
      </c>
    </row>
    <row r="39" spans="1:4" x14ac:dyDescent="0.25">
      <c r="A39" s="2" t="s">
        <v>65</v>
      </c>
      <c r="B39" s="7">
        <v>600</v>
      </c>
      <c r="C39" s="2" t="s">
        <v>66</v>
      </c>
      <c r="D39" s="2" t="s">
        <v>61</v>
      </c>
    </row>
    <row r="40" spans="1:4" x14ac:dyDescent="0.25">
      <c r="A40" s="2" t="s">
        <v>67</v>
      </c>
      <c r="B40" s="7">
        <v>180</v>
      </c>
      <c r="C40" s="2" t="s">
        <v>18</v>
      </c>
      <c r="D40" s="2" t="s">
        <v>61</v>
      </c>
    </row>
    <row r="41" spans="1:4" x14ac:dyDescent="0.25">
      <c r="A41" s="2" t="s">
        <v>68</v>
      </c>
      <c r="B41" s="7">
        <v>80</v>
      </c>
      <c r="C41" s="2" t="s">
        <v>18</v>
      </c>
      <c r="D41" s="2" t="s">
        <v>61</v>
      </c>
    </row>
    <row r="42" spans="1:4" x14ac:dyDescent="0.25">
      <c r="A42" s="2" t="s">
        <v>35</v>
      </c>
      <c r="B42" s="7">
        <v>200</v>
      </c>
      <c r="C42" s="2" t="s">
        <v>18</v>
      </c>
      <c r="D42" s="2" t="s">
        <v>61</v>
      </c>
    </row>
    <row r="43" spans="1:4" x14ac:dyDescent="0.25">
      <c r="A43" s="1" t="s">
        <v>69</v>
      </c>
      <c r="B43" s="11">
        <f>SUM(B35:B42)</f>
        <v>9610</v>
      </c>
      <c r="C43" s="5"/>
      <c r="D43" s="5"/>
    </row>
    <row r="44" spans="1:4" ht="8.1" customHeight="1" x14ac:dyDescent="0.25"/>
    <row r="45" spans="1:4" x14ac:dyDescent="0.25">
      <c r="A45" s="1" t="s">
        <v>70</v>
      </c>
      <c r="B45" s="7">
        <v>8000</v>
      </c>
    </row>
    <row r="46" spans="1:4" x14ac:dyDescent="0.25">
      <c r="A46" s="1" t="s">
        <v>71</v>
      </c>
      <c r="B46" s="17">
        <f>MAX(0,B43-B45)</f>
        <v>1610</v>
      </c>
    </row>
    <row r="47" spans="1:4" x14ac:dyDescent="0.25">
      <c r="A47" s="1" t="s">
        <v>72</v>
      </c>
      <c r="B47" s="17">
        <f>B46*$B$5</f>
        <v>9660</v>
      </c>
    </row>
    <row r="48" spans="1:4" x14ac:dyDescent="0.25">
      <c r="A48" s="1" t="s">
        <v>73</v>
      </c>
      <c r="B48" s="17">
        <f>($D$21+$D$32+B47)*$B$6</f>
        <v>4197</v>
      </c>
    </row>
    <row r="49" spans="1:2" x14ac:dyDescent="0.25">
      <c r="A49" s="1" t="s">
        <v>74</v>
      </c>
      <c r="B49" s="17">
        <f>($D$21+$D$32+B47)+B48</f>
        <v>46167</v>
      </c>
    </row>
  </sheetData>
  <mergeCells count="6">
    <mergeCell ref="H8:I8"/>
    <mergeCell ref="E4:F4"/>
    <mergeCell ref="B3:D3"/>
    <mergeCell ref="E6:F6"/>
    <mergeCell ref="A1:I1"/>
    <mergeCell ref="E5:F5"/>
  </mergeCells>
  <conditionalFormatting sqref="I17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Kapitalbedarf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2026-02-16T07:18:27Z</dcterms:modified>
</cp:coreProperties>
</file>