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Vorlage\Generador\"/>
    </mc:Choice>
  </mc:AlternateContent>
  <xr:revisionPtr revIDLastSave="0" documentId="13_ncr:1_{1F8B2AF4-523C-43AE-B4B4-D335E6D7A0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Quittung" sheetId="1" r:id="rId1"/>
    <sheet name="Daten" sheetId="2" r:id="rId2"/>
    <sheet name="Einstellunge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42" i="2" l="1"/>
  <c r="Z142" i="2"/>
  <c r="Y142" i="2"/>
  <c r="X142" i="2"/>
  <c r="W142" i="2"/>
  <c r="V142" i="2"/>
  <c r="U142" i="2"/>
  <c r="K142" i="2"/>
  <c r="H142" i="2"/>
  <c r="AB141" i="2"/>
  <c r="Z141" i="2"/>
  <c r="Y141" i="2"/>
  <c r="X141" i="2"/>
  <c r="W141" i="2"/>
  <c r="V141" i="2"/>
  <c r="U141" i="2"/>
  <c r="K141" i="2"/>
  <c r="H141" i="2"/>
  <c r="AB140" i="2"/>
  <c r="Z140" i="2"/>
  <c r="Y140" i="2"/>
  <c r="X140" i="2"/>
  <c r="W140" i="2"/>
  <c r="V140" i="2"/>
  <c r="U140" i="2"/>
  <c r="K140" i="2"/>
  <c r="H140" i="2"/>
  <c r="AB139" i="2"/>
  <c r="Z139" i="2"/>
  <c r="Y139" i="2"/>
  <c r="X139" i="2"/>
  <c r="W139" i="2"/>
  <c r="V139" i="2"/>
  <c r="U139" i="2"/>
  <c r="K139" i="2"/>
  <c r="H139" i="2"/>
  <c r="AB138" i="2"/>
  <c r="Z138" i="2"/>
  <c r="Y138" i="2"/>
  <c r="X138" i="2"/>
  <c r="W138" i="2"/>
  <c r="V138" i="2"/>
  <c r="U138" i="2"/>
  <c r="K138" i="2"/>
  <c r="H138" i="2"/>
  <c r="AB137" i="2"/>
  <c r="AA137" i="2"/>
  <c r="Z137" i="2"/>
  <c r="Y137" i="2"/>
  <c r="X137" i="2"/>
  <c r="W137" i="2"/>
  <c r="V137" i="2"/>
  <c r="U137" i="2"/>
  <c r="K137" i="2"/>
  <c r="H137" i="2"/>
  <c r="I137" i="2" s="1"/>
  <c r="J137" i="2" s="1"/>
  <c r="AC137" i="2" s="1"/>
  <c r="AB136" i="2"/>
  <c r="Z136" i="2"/>
  <c r="Y136" i="2"/>
  <c r="X136" i="2"/>
  <c r="W136" i="2"/>
  <c r="V136" i="2"/>
  <c r="U136" i="2"/>
  <c r="K136" i="2"/>
  <c r="H136" i="2"/>
  <c r="AB135" i="2"/>
  <c r="Z135" i="2"/>
  <c r="Y135" i="2"/>
  <c r="X135" i="2"/>
  <c r="W135" i="2"/>
  <c r="V135" i="2"/>
  <c r="U135" i="2"/>
  <c r="K135" i="2"/>
  <c r="H135" i="2"/>
  <c r="AB134" i="2"/>
  <c r="Z134" i="2"/>
  <c r="Y134" i="2"/>
  <c r="X134" i="2"/>
  <c r="W134" i="2"/>
  <c r="V134" i="2"/>
  <c r="U134" i="2"/>
  <c r="K134" i="2"/>
  <c r="H134" i="2"/>
  <c r="AB133" i="2"/>
  <c r="Z133" i="2"/>
  <c r="Y133" i="2"/>
  <c r="X133" i="2"/>
  <c r="W133" i="2"/>
  <c r="V133" i="2"/>
  <c r="U133" i="2"/>
  <c r="K133" i="2"/>
  <c r="H133" i="2"/>
  <c r="AB132" i="2"/>
  <c r="Z132" i="2"/>
  <c r="Y132" i="2"/>
  <c r="X132" i="2"/>
  <c r="W132" i="2"/>
  <c r="V132" i="2"/>
  <c r="U132" i="2"/>
  <c r="K132" i="2"/>
  <c r="H132" i="2"/>
  <c r="AB131" i="2"/>
  <c r="AA131" i="2"/>
  <c r="Z131" i="2"/>
  <c r="Y131" i="2"/>
  <c r="X131" i="2"/>
  <c r="W131" i="2"/>
  <c r="V131" i="2"/>
  <c r="U131" i="2"/>
  <c r="K131" i="2"/>
  <c r="H131" i="2"/>
  <c r="AB130" i="2"/>
  <c r="Z130" i="2"/>
  <c r="Y130" i="2"/>
  <c r="X130" i="2"/>
  <c r="W130" i="2"/>
  <c r="V130" i="2"/>
  <c r="U130" i="2"/>
  <c r="K130" i="2"/>
  <c r="H130" i="2"/>
  <c r="AB129" i="2"/>
  <c r="Z129" i="2"/>
  <c r="Y129" i="2"/>
  <c r="X129" i="2"/>
  <c r="W129" i="2"/>
  <c r="V129" i="2"/>
  <c r="U129" i="2"/>
  <c r="K129" i="2"/>
  <c r="H129" i="2"/>
  <c r="AB128" i="2"/>
  <c r="Z128" i="2"/>
  <c r="Y128" i="2"/>
  <c r="X128" i="2"/>
  <c r="W128" i="2"/>
  <c r="V128" i="2"/>
  <c r="U128" i="2"/>
  <c r="K128" i="2"/>
  <c r="H128" i="2"/>
  <c r="AB127" i="2"/>
  <c r="Z127" i="2"/>
  <c r="Y127" i="2"/>
  <c r="X127" i="2"/>
  <c r="W127" i="2"/>
  <c r="V127" i="2"/>
  <c r="U127" i="2"/>
  <c r="K127" i="2"/>
  <c r="H127" i="2"/>
  <c r="AB126" i="2"/>
  <c r="Z126" i="2"/>
  <c r="Y126" i="2"/>
  <c r="X126" i="2"/>
  <c r="W126" i="2"/>
  <c r="V126" i="2"/>
  <c r="U126" i="2"/>
  <c r="K126" i="2"/>
  <c r="H126" i="2"/>
  <c r="AB125" i="2"/>
  <c r="Z125" i="2"/>
  <c r="Y125" i="2"/>
  <c r="X125" i="2"/>
  <c r="W125" i="2"/>
  <c r="V125" i="2"/>
  <c r="U125" i="2"/>
  <c r="K125" i="2"/>
  <c r="H125" i="2"/>
  <c r="AB124" i="2"/>
  <c r="Z124" i="2"/>
  <c r="Y124" i="2"/>
  <c r="X124" i="2"/>
  <c r="W124" i="2"/>
  <c r="V124" i="2"/>
  <c r="U124" i="2"/>
  <c r="K124" i="2"/>
  <c r="H124" i="2"/>
  <c r="AB123" i="2"/>
  <c r="Z123" i="2"/>
  <c r="Y123" i="2"/>
  <c r="X123" i="2"/>
  <c r="W123" i="2"/>
  <c r="V123" i="2"/>
  <c r="U123" i="2"/>
  <c r="K123" i="2"/>
  <c r="H123" i="2"/>
  <c r="AB122" i="2"/>
  <c r="Z122" i="2"/>
  <c r="Y122" i="2"/>
  <c r="X122" i="2"/>
  <c r="W122" i="2"/>
  <c r="V122" i="2"/>
  <c r="U122" i="2"/>
  <c r="K122" i="2"/>
  <c r="H122" i="2"/>
  <c r="AB121" i="2"/>
  <c r="Z121" i="2"/>
  <c r="Y121" i="2"/>
  <c r="X121" i="2"/>
  <c r="W121" i="2"/>
  <c r="V121" i="2"/>
  <c r="U121" i="2"/>
  <c r="K121" i="2"/>
  <c r="H121" i="2"/>
  <c r="AB120" i="2"/>
  <c r="Z120" i="2"/>
  <c r="Y120" i="2"/>
  <c r="X120" i="2"/>
  <c r="W120" i="2"/>
  <c r="V120" i="2"/>
  <c r="U120" i="2"/>
  <c r="K120" i="2"/>
  <c r="H120" i="2"/>
  <c r="AB119" i="2"/>
  <c r="AA119" i="2"/>
  <c r="Z119" i="2"/>
  <c r="Y119" i="2"/>
  <c r="X119" i="2"/>
  <c r="W119" i="2"/>
  <c r="V119" i="2"/>
  <c r="U119" i="2"/>
  <c r="K119" i="2"/>
  <c r="H119" i="2"/>
  <c r="AB118" i="2"/>
  <c r="Z118" i="2"/>
  <c r="Y118" i="2"/>
  <c r="X118" i="2"/>
  <c r="W118" i="2"/>
  <c r="V118" i="2"/>
  <c r="U118" i="2"/>
  <c r="K118" i="2"/>
  <c r="H118" i="2"/>
  <c r="AB117" i="2"/>
  <c r="Z117" i="2"/>
  <c r="Y117" i="2"/>
  <c r="X117" i="2"/>
  <c r="W117" i="2"/>
  <c r="V117" i="2"/>
  <c r="U117" i="2"/>
  <c r="K117" i="2"/>
  <c r="H117" i="2"/>
  <c r="AB116" i="2"/>
  <c r="Z116" i="2"/>
  <c r="Y116" i="2"/>
  <c r="X116" i="2"/>
  <c r="W116" i="2"/>
  <c r="V116" i="2"/>
  <c r="U116" i="2"/>
  <c r="K116" i="2"/>
  <c r="H116" i="2"/>
  <c r="AB115" i="2"/>
  <c r="Z115" i="2"/>
  <c r="Y115" i="2"/>
  <c r="X115" i="2"/>
  <c r="W115" i="2"/>
  <c r="V115" i="2"/>
  <c r="U115" i="2"/>
  <c r="K115" i="2"/>
  <c r="H115" i="2"/>
  <c r="AB114" i="2"/>
  <c r="Z114" i="2"/>
  <c r="Y114" i="2"/>
  <c r="X114" i="2"/>
  <c r="W114" i="2"/>
  <c r="V114" i="2"/>
  <c r="U114" i="2"/>
  <c r="K114" i="2"/>
  <c r="H114" i="2"/>
  <c r="AB113" i="2"/>
  <c r="AA113" i="2"/>
  <c r="Z113" i="2"/>
  <c r="Y113" i="2"/>
  <c r="X113" i="2"/>
  <c r="W113" i="2"/>
  <c r="V113" i="2"/>
  <c r="U113" i="2"/>
  <c r="K113" i="2"/>
  <c r="H113" i="2"/>
  <c r="AB112" i="2"/>
  <c r="Z112" i="2"/>
  <c r="Y112" i="2"/>
  <c r="X112" i="2"/>
  <c r="W112" i="2"/>
  <c r="V112" i="2"/>
  <c r="U112" i="2"/>
  <c r="K112" i="2"/>
  <c r="H112" i="2"/>
  <c r="AB111" i="2"/>
  <c r="Z111" i="2"/>
  <c r="Y111" i="2"/>
  <c r="X111" i="2"/>
  <c r="W111" i="2"/>
  <c r="V111" i="2"/>
  <c r="U111" i="2"/>
  <c r="K111" i="2"/>
  <c r="H111" i="2"/>
  <c r="AB110" i="2"/>
  <c r="Z110" i="2"/>
  <c r="Y110" i="2"/>
  <c r="X110" i="2"/>
  <c r="W110" i="2"/>
  <c r="V110" i="2"/>
  <c r="U110" i="2"/>
  <c r="K110" i="2"/>
  <c r="H110" i="2"/>
  <c r="AB109" i="2"/>
  <c r="Z109" i="2"/>
  <c r="Y109" i="2"/>
  <c r="X109" i="2"/>
  <c r="W109" i="2"/>
  <c r="V109" i="2"/>
  <c r="U109" i="2"/>
  <c r="K109" i="2"/>
  <c r="H109" i="2"/>
  <c r="AB108" i="2"/>
  <c r="Z108" i="2"/>
  <c r="Y108" i="2"/>
  <c r="X108" i="2"/>
  <c r="W108" i="2"/>
  <c r="V108" i="2"/>
  <c r="U108" i="2"/>
  <c r="K108" i="2"/>
  <c r="H108" i="2"/>
  <c r="AB107" i="2"/>
  <c r="Z107" i="2"/>
  <c r="Y107" i="2"/>
  <c r="X107" i="2"/>
  <c r="W107" i="2"/>
  <c r="V107" i="2"/>
  <c r="U107" i="2"/>
  <c r="K107" i="2"/>
  <c r="H107" i="2"/>
  <c r="AB106" i="2"/>
  <c r="Z106" i="2"/>
  <c r="Y106" i="2"/>
  <c r="X106" i="2"/>
  <c r="W106" i="2"/>
  <c r="V106" i="2"/>
  <c r="U106" i="2"/>
  <c r="K106" i="2"/>
  <c r="H106" i="2"/>
  <c r="AB105" i="2"/>
  <c r="Z105" i="2"/>
  <c r="Y105" i="2"/>
  <c r="X105" i="2"/>
  <c r="W105" i="2"/>
  <c r="V105" i="2"/>
  <c r="U105" i="2"/>
  <c r="K105" i="2"/>
  <c r="H105" i="2"/>
  <c r="AB104" i="2"/>
  <c r="Z104" i="2"/>
  <c r="Y104" i="2"/>
  <c r="X104" i="2"/>
  <c r="W104" i="2"/>
  <c r="V104" i="2"/>
  <c r="U104" i="2"/>
  <c r="K104" i="2"/>
  <c r="H104" i="2"/>
  <c r="AB103" i="2"/>
  <c r="Z103" i="2"/>
  <c r="Y103" i="2"/>
  <c r="X103" i="2"/>
  <c r="W103" i="2"/>
  <c r="V103" i="2"/>
  <c r="U103" i="2"/>
  <c r="K103" i="2"/>
  <c r="H103" i="2"/>
  <c r="AB102" i="2"/>
  <c r="Z102" i="2"/>
  <c r="Y102" i="2"/>
  <c r="X102" i="2"/>
  <c r="W102" i="2"/>
  <c r="V102" i="2"/>
  <c r="U102" i="2"/>
  <c r="K102" i="2"/>
  <c r="H102" i="2"/>
  <c r="AB101" i="2"/>
  <c r="AA101" i="2"/>
  <c r="Z101" i="2"/>
  <c r="Y101" i="2"/>
  <c r="X101" i="2"/>
  <c r="W101" i="2"/>
  <c r="V101" i="2"/>
  <c r="U101" i="2"/>
  <c r="K101" i="2"/>
  <c r="H101" i="2"/>
  <c r="AB100" i="2"/>
  <c r="Z100" i="2"/>
  <c r="Y100" i="2"/>
  <c r="X100" i="2"/>
  <c r="W100" i="2"/>
  <c r="V100" i="2"/>
  <c r="U100" i="2"/>
  <c r="K100" i="2"/>
  <c r="H100" i="2"/>
  <c r="AB99" i="2"/>
  <c r="Z99" i="2"/>
  <c r="Y99" i="2"/>
  <c r="X99" i="2"/>
  <c r="W99" i="2"/>
  <c r="V99" i="2"/>
  <c r="U99" i="2"/>
  <c r="K99" i="2"/>
  <c r="H99" i="2"/>
  <c r="AB98" i="2"/>
  <c r="Z98" i="2"/>
  <c r="Y98" i="2"/>
  <c r="X98" i="2"/>
  <c r="W98" i="2"/>
  <c r="V98" i="2"/>
  <c r="U98" i="2"/>
  <c r="K98" i="2"/>
  <c r="H98" i="2"/>
  <c r="AB97" i="2"/>
  <c r="Z97" i="2"/>
  <c r="Y97" i="2"/>
  <c r="X97" i="2"/>
  <c r="W97" i="2"/>
  <c r="V97" i="2"/>
  <c r="U97" i="2"/>
  <c r="K97" i="2"/>
  <c r="H97" i="2"/>
  <c r="AB96" i="2"/>
  <c r="Z96" i="2"/>
  <c r="Y96" i="2"/>
  <c r="X96" i="2"/>
  <c r="W96" i="2"/>
  <c r="V96" i="2"/>
  <c r="U96" i="2"/>
  <c r="K96" i="2"/>
  <c r="H96" i="2"/>
  <c r="AB95" i="2"/>
  <c r="Z95" i="2"/>
  <c r="Y95" i="2"/>
  <c r="X95" i="2"/>
  <c r="W95" i="2"/>
  <c r="V95" i="2"/>
  <c r="U95" i="2"/>
  <c r="K95" i="2"/>
  <c r="H95" i="2"/>
  <c r="AB94" i="2"/>
  <c r="Z94" i="2"/>
  <c r="Y94" i="2"/>
  <c r="X94" i="2"/>
  <c r="W94" i="2"/>
  <c r="V94" i="2"/>
  <c r="U94" i="2"/>
  <c r="K94" i="2"/>
  <c r="H94" i="2"/>
  <c r="AB93" i="2"/>
  <c r="Z93" i="2"/>
  <c r="Y93" i="2"/>
  <c r="X93" i="2"/>
  <c r="W93" i="2"/>
  <c r="V93" i="2"/>
  <c r="U93" i="2"/>
  <c r="K93" i="2"/>
  <c r="H93" i="2"/>
  <c r="AB92" i="2"/>
  <c r="Z92" i="2"/>
  <c r="Y92" i="2"/>
  <c r="X92" i="2"/>
  <c r="W92" i="2"/>
  <c r="V92" i="2"/>
  <c r="U92" i="2"/>
  <c r="K92" i="2"/>
  <c r="H92" i="2"/>
  <c r="AB91" i="2"/>
  <c r="Z91" i="2"/>
  <c r="Y91" i="2"/>
  <c r="X91" i="2"/>
  <c r="W91" i="2"/>
  <c r="V91" i="2"/>
  <c r="U91" i="2"/>
  <c r="K91" i="2"/>
  <c r="H91" i="2"/>
  <c r="AB90" i="2"/>
  <c r="Z90" i="2"/>
  <c r="Y90" i="2"/>
  <c r="X90" i="2"/>
  <c r="W90" i="2"/>
  <c r="V90" i="2"/>
  <c r="U90" i="2"/>
  <c r="K90" i="2"/>
  <c r="H90" i="2"/>
  <c r="AB89" i="2"/>
  <c r="Z89" i="2"/>
  <c r="Y89" i="2"/>
  <c r="X89" i="2"/>
  <c r="W89" i="2"/>
  <c r="V89" i="2"/>
  <c r="U89" i="2"/>
  <c r="K89" i="2"/>
  <c r="H89" i="2"/>
  <c r="AB88" i="2"/>
  <c r="Z88" i="2"/>
  <c r="Y88" i="2"/>
  <c r="X88" i="2"/>
  <c r="W88" i="2"/>
  <c r="V88" i="2"/>
  <c r="U88" i="2"/>
  <c r="K88" i="2"/>
  <c r="H88" i="2"/>
  <c r="AB87" i="2"/>
  <c r="Z87" i="2"/>
  <c r="Y87" i="2"/>
  <c r="X87" i="2"/>
  <c r="W87" i="2"/>
  <c r="V87" i="2"/>
  <c r="U87" i="2"/>
  <c r="K87" i="2"/>
  <c r="H87" i="2"/>
  <c r="AB86" i="2"/>
  <c r="Z86" i="2"/>
  <c r="Y86" i="2"/>
  <c r="X86" i="2"/>
  <c r="W86" i="2"/>
  <c r="V86" i="2"/>
  <c r="U86" i="2"/>
  <c r="K86" i="2"/>
  <c r="H86" i="2"/>
  <c r="AB85" i="2"/>
  <c r="Z85" i="2"/>
  <c r="Y85" i="2"/>
  <c r="X85" i="2"/>
  <c r="W85" i="2"/>
  <c r="V85" i="2"/>
  <c r="U85" i="2"/>
  <c r="K85" i="2"/>
  <c r="H85" i="2"/>
  <c r="AB84" i="2"/>
  <c r="Z84" i="2"/>
  <c r="Y84" i="2"/>
  <c r="X84" i="2"/>
  <c r="W84" i="2"/>
  <c r="V84" i="2"/>
  <c r="U84" i="2"/>
  <c r="K84" i="2"/>
  <c r="H84" i="2"/>
  <c r="AB83" i="2"/>
  <c r="Z83" i="2"/>
  <c r="Y83" i="2"/>
  <c r="X83" i="2"/>
  <c r="W83" i="2"/>
  <c r="V83" i="2"/>
  <c r="U83" i="2"/>
  <c r="K83" i="2"/>
  <c r="H83" i="2"/>
  <c r="AB82" i="2"/>
  <c r="Z82" i="2"/>
  <c r="Y82" i="2"/>
  <c r="X82" i="2"/>
  <c r="W82" i="2"/>
  <c r="V82" i="2"/>
  <c r="U82" i="2"/>
  <c r="K82" i="2"/>
  <c r="H82" i="2"/>
  <c r="AB81" i="2"/>
  <c r="Z81" i="2"/>
  <c r="Y81" i="2"/>
  <c r="X81" i="2"/>
  <c r="W81" i="2"/>
  <c r="V81" i="2"/>
  <c r="U81" i="2"/>
  <c r="K81" i="2"/>
  <c r="H81" i="2"/>
  <c r="AB80" i="2"/>
  <c r="Z80" i="2"/>
  <c r="Y80" i="2"/>
  <c r="X80" i="2"/>
  <c r="W80" i="2"/>
  <c r="V80" i="2"/>
  <c r="U80" i="2"/>
  <c r="K80" i="2"/>
  <c r="H80" i="2"/>
  <c r="AB79" i="2"/>
  <c r="Z79" i="2"/>
  <c r="Y79" i="2"/>
  <c r="X79" i="2"/>
  <c r="W79" i="2"/>
  <c r="V79" i="2"/>
  <c r="U79" i="2"/>
  <c r="K79" i="2"/>
  <c r="H79" i="2"/>
  <c r="AB78" i="2"/>
  <c r="Z78" i="2"/>
  <c r="Y78" i="2"/>
  <c r="X78" i="2"/>
  <c r="W78" i="2"/>
  <c r="V78" i="2"/>
  <c r="U78" i="2"/>
  <c r="K78" i="2"/>
  <c r="H78" i="2"/>
  <c r="AB77" i="2"/>
  <c r="Z77" i="2"/>
  <c r="Y77" i="2"/>
  <c r="X77" i="2"/>
  <c r="W77" i="2"/>
  <c r="V77" i="2"/>
  <c r="U77" i="2"/>
  <c r="K77" i="2"/>
  <c r="H77" i="2"/>
  <c r="AB76" i="2"/>
  <c r="Z76" i="2"/>
  <c r="Y76" i="2"/>
  <c r="X76" i="2"/>
  <c r="W76" i="2"/>
  <c r="V76" i="2"/>
  <c r="U76" i="2"/>
  <c r="K76" i="2"/>
  <c r="H76" i="2"/>
  <c r="AB75" i="2"/>
  <c r="Z75" i="2"/>
  <c r="Y75" i="2"/>
  <c r="X75" i="2"/>
  <c r="W75" i="2"/>
  <c r="V75" i="2"/>
  <c r="U75" i="2"/>
  <c r="K75" i="2"/>
  <c r="H75" i="2"/>
  <c r="AB74" i="2"/>
  <c r="Z74" i="2"/>
  <c r="Y74" i="2"/>
  <c r="X74" i="2"/>
  <c r="W74" i="2"/>
  <c r="V74" i="2"/>
  <c r="U74" i="2"/>
  <c r="K74" i="2"/>
  <c r="H74" i="2"/>
  <c r="AB73" i="2"/>
  <c r="Z73" i="2"/>
  <c r="Y73" i="2"/>
  <c r="X73" i="2"/>
  <c r="W73" i="2"/>
  <c r="V73" i="2"/>
  <c r="U73" i="2"/>
  <c r="K73" i="2"/>
  <c r="H73" i="2"/>
  <c r="AB72" i="2"/>
  <c r="Z72" i="2"/>
  <c r="Y72" i="2"/>
  <c r="X72" i="2"/>
  <c r="W72" i="2"/>
  <c r="V72" i="2"/>
  <c r="U72" i="2"/>
  <c r="K72" i="2"/>
  <c r="H72" i="2"/>
  <c r="AB71" i="2"/>
  <c r="Z71" i="2"/>
  <c r="Y71" i="2"/>
  <c r="X71" i="2"/>
  <c r="W71" i="2"/>
  <c r="V71" i="2"/>
  <c r="U71" i="2"/>
  <c r="K71" i="2"/>
  <c r="H71" i="2"/>
  <c r="AB70" i="2"/>
  <c r="Z70" i="2"/>
  <c r="Y70" i="2"/>
  <c r="X70" i="2"/>
  <c r="W70" i="2"/>
  <c r="V70" i="2"/>
  <c r="U70" i="2"/>
  <c r="K70" i="2"/>
  <c r="H70" i="2"/>
  <c r="AB69" i="2"/>
  <c r="Z69" i="2"/>
  <c r="Y69" i="2"/>
  <c r="X69" i="2"/>
  <c r="W69" i="2"/>
  <c r="V69" i="2"/>
  <c r="U69" i="2"/>
  <c r="K69" i="2"/>
  <c r="H69" i="2"/>
  <c r="AB68" i="2"/>
  <c r="Z68" i="2"/>
  <c r="Y68" i="2"/>
  <c r="X68" i="2"/>
  <c r="W68" i="2"/>
  <c r="V68" i="2"/>
  <c r="U68" i="2"/>
  <c r="K68" i="2"/>
  <c r="H68" i="2"/>
  <c r="AB67" i="2"/>
  <c r="Z67" i="2"/>
  <c r="Y67" i="2"/>
  <c r="X67" i="2"/>
  <c r="W67" i="2"/>
  <c r="V67" i="2"/>
  <c r="U67" i="2"/>
  <c r="K67" i="2"/>
  <c r="H67" i="2"/>
  <c r="AB66" i="2"/>
  <c r="Z66" i="2"/>
  <c r="Y66" i="2"/>
  <c r="X66" i="2"/>
  <c r="W66" i="2"/>
  <c r="V66" i="2"/>
  <c r="U66" i="2"/>
  <c r="K66" i="2"/>
  <c r="H66" i="2"/>
  <c r="AB65" i="2"/>
  <c r="Z65" i="2"/>
  <c r="Y65" i="2"/>
  <c r="X65" i="2"/>
  <c r="W65" i="2"/>
  <c r="V65" i="2"/>
  <c r="U65" i="2"/>
  <c r="K65" i="2"/>
  <c r="H65" i="2"/>
  <c r="AB64" i="2"/>
  <c r="Z64" i="2"/>
  <c r="Y64" i="2"/>
  <c r="X64" i="2"/>
  <c r="W64" i="2"/>
  <c r="V64" i="2"/>
  <c r="U64" i="2"/>
  <c r="K64" i="2"/>
  <c r="H64" i="2"/>
  <c r="AB63" i="2"/>
  <c r="Z63" i="2"/>
  <c r="Y63" i="2"/>
  <c r="X63" i="2"/>
  <c r="W63" i="2"/>
  <c r="V63" i="2"/>
  <c r="U63" i="2"/>
  <c r="K63" i="2"/>
  <c r="I63" i="2"/>
  <c r="H63" i="2"/>
  <c r="AB62" i="2"/>
  <c r="Z62" i="2"/>
  <c r="Y62" i="2"/>
  <c r="X62" i="2"/>
  <c r="W62" i="2"/>
  <c r="V62" i="2"/>
  <c r="U62" i="2"/>
  <c r="K62" i="2"/>
  <c r="H62" i="2"/>
  <c r="AB61" i="2"/>
  <c r="Z61" i="2"/>
  <c r="Y61" i="2"/>
  <c r="X61" i="2"/>
  <c r="W61" i="2"/>
  <c r="V61" i="2"/>
  <c r="U61" i="2"/>
  <c r="K61" i="2"/>
  <c r="H61" i="2"/>
  <c r="AB60" i="2"/>
  <c r="Z60" i="2"/>
  <c r="Y60" i="2"/>
  <c r="X60" i="2"/>
  <c r="W60" i="2"/>
  <c r="V60" i="2"/>
  <c r="U60" i="2"/>
  <c r="K60" i="2"/>
  <c r="H60" i="2"/>
  <c r="AB59" i="2"/>
  <c r="Z59" i="2"/>
  <c r="Y59" i="2"/>
  <c r="X59" i="2"/>
  <c r="W59" i="2"/>
  <c r="V59" i="2"/>
  <c r="U59" i="2"/>
  <c r="K59" i="2"/>
  <c r="H59" i="2"/>
  <c r="AB58" i="2"/>
  <c r="Z58" i="2"/>
  <c r="Y58" i="2"/>
  <c r="X58" i="2"/>
  <c r="W58" i="2"/>
  <c r="V58" i="2"/>
  <c r="U58" i="2"/>
  <c r="K58" i="2"/>
  <c r="H58" i="2"/>
  <c r="AB57" i="2"/>
  <c r="Z57" i="2"/>
  <c r="Y57" i="2"/>
  <c r="X57" i="2"/>
  <c r="W57" i="2"/>
  <c r="V57" i="2"/>
  <c r="U57" i="2"/>
  <c r="K57" i="2"/>
  <c r="I57" i="2"/>
  <c r="H57" i="2"/>
  <c r="AB56" i="2"/>
  <c r="Z56" i="2"/>
  <c r="Y56" i="2"/>
  <c r="X56" i="2"/>
  <c r="W56" i="2"/>
  <c r="V56" i="2"/>
  <c r="U56" i="2"/>
  <c r="K56" i="2"/>
  <c r="H56" i="2"/>
  <c r="AB55" i="2"/>
  <c r="Z55" i="2"/>
  <c r="Y55" i="2"/>
  <c r="X55" i="2"/>
  <c r="W55" i="2"/>
  <c r="V55" i="2"/>
  <c r="U55" i="2"/>
  <c r="K55" i="2"/>
  <c r="H55" i="2"/>
  <c r="AB54" i="2"/>
  <c r="Z54" i="2"/>
  <c r="Y54" i="2"/>
  <c r="X54" i="2"/>
  <c r="W54" i="2"/>
  <c r="V54" i="2"/>
  <c r="U54" i="2"/>
  <c r="K54" i="2"/>
  <c r="H54" i="2"/>
  <c r="AB53" i="2"/>
  <c r="Z53" i="2"/>
  <c r="Y53" i="2"/>
  <c r="X53" i="2"/>
  <c r="W53" i="2"/>
  <c r="V53" i="2"/>
  <c r="U53" i="2"/>
  <c r="K53" i="2"/>
  <c r="H53" i="2"/>
  <c r="AB52" i="2"/>
  <c r="Z52" i="2"/>
  <c r="Y52" i="2"/>
  <c r="X52" i="2"/>
  <c r="W52" i="2"/>
  <c r="V52" i="2"/>
  <c r="U52" i="2"/>
  <c r="K52" i="2"/>
  <c r="I52" i="2"/>
  <c r="J52" i="2" s="1"/>
  <c r="AC52" i="2" s="1"/>
  <c r="H52" i="2"/>
  <c r="AA52" i="2" s="1"/>
  <c r="AB51" i="2"/>
  <c r="Z51" i="2"/>
  <c r="Y51" i="2"/>
  <c r="X51" i="2"/>
  <c r="W51" i="2"/>
  <c r="V51" i="2"/>
  <c r="U51" i="2"/>
  <c r="K51" i="2"/>
  <c r="H51" i="2"/>
  <c r="AB50" i="2"/>
  <c r="Z50" i="2"/>
  <c r="Y50" i="2"/>
  <c r="X50" i="2"/>
  <c r="W50" i="2"/>
  <c r="V50" i="2"/>
  <c r="U50" i="2"/>
  <c r="K50" i="2"/>
  <c r="H50" i="2"/>
  <c r="AB49" i="2"/>
  <c r="Z49" i="2"/>
  <c r="Y49" i="2"/>
  <c r="X49" i="2"/>
  <c r="W49" i="2"/>
  <c r="V49" i="2"/>
  <c r="U49" i="2"/>
  <c r="K49" i="2"/>
  <c r="I49" i="2"/>
  <c r="H49" i="2"/>
  <c r="AB48" i="2"/>
  <c r="Z48" i="2"/>
  <c r="Y48" i="2"/>
  <c r="X48" i="2"/>
  <c r="W48" i="2"/>
  <c r="V48" i="2"/>
  <c r="U48" i="2"/>
  <c r="K48" i="2"/>
  <c r="H48" i="2"/>
  <c r="AB47" i="2"/>
  <c r="Z47" i="2"/>
  <c r="Y47" i="2"/>
  <c r="X47" i="2"/>
  <c r="W47" i="2"/>
  <c r="V47" i="2"/>
  <c r="U47" i="2"/>
  <c r="K47" i="2"/>
  <c r="H47" i="2"/>
  <c r="AB46" i="2"/>
  <c r="Z46" i="2"/>
  <c r="Y46" i="2"/>
  <c r="X46" i="2"/>
  <c r="W46" i="2"/>
  <c r="V46" i="2"/>
  <c r="U46" i="2"/>
  <c r="K46" i="2"/>
  <c r="H46" i="2"/>
  <c r="AB45" i="2"/>
  <c r="Z45" i="2"/>
  <c r="Y45" i="2"/>
  <c r="X45" i="2"/>
  <c r="W45" i="2"/>
  <c r="V45" i="2"/>
  <c r="U45" i="2"/>
  <c r="K45" i="2"/>
  <c r="H45" i="2"/>
  <c r="AB44" i="2"/>
  <c r="Z44" i="2"/>
  <c r="Y44" i="2"/>
  <c r="X44" i="2"/>
  <c r="W44" i="2"/>
  <c r="V44" i="2"/>
  <c r="U44" i="2"/>
  <c r="K44" i="2"/>
  <c r="H44" i="2"/>
  <c r="AB43" i="2"/>
  <c r="Z43" i="2"/>
  <c r="Y43" i="2"/>
  <c r="X43" i="2"/>
  <c r="W43" i="2"/>
  <c r="V43" i="2"/>
  <c r="U43" i="2"/>
  <c r="K43" i="2"/>
  <c r="H43" i="2"/>
  <c r="A37" i="2"/>
  <c r="R36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R21" i="2"/>
  <c r="O21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B4" i="2"/>
  <c r="A36" i="1"/>
  <c r="A32" i="1"/>
  <c r="C29" i="1"/>
  <c r="C28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G21" i="1"/>
  <c r="E21" i="1"/>
  <c r="D21" i="1"/>
  <c r="C21" i="1"/>
  <c r="B21" i="1"/>
  <c r="A21" i="1"/>
  <c r="G20" i="1"/>
  <c r="E20" i="1"/>
  <c r="D20" i="1"/>
  <c r="C20" i="1"/>
  <c r="B20" i="1"/>
  <c r="A20" i="1"/>
  <c r="G19" i="1"/>
  <c r="E19" i="1"/>
  <c r="D19" i="1"/>
  <c r="C19" i="1"/>
  <c r="B19" i="1"/>
  <c r="A19" i="1"/>
  <c r="F14" i="1"/>
  <c r="B14" i="1"/>
  <c r="F13" i="1"/>
  <c r="B13" i="1"/>
  <c r="F12" i="1"/>
  <c r="B12" i="1"/>
  <c r="F11" i="1"/>
  <c r="B11" i="1"/>
  <c r="E8" i="1"/>
  <c r="B8" i="1"/>
  <c r="F7" i="1"/>
  <c r="G3" i="1"/>
  <c r="E3" i="1"/>
  <c r="AA142" i="2" l="1"/>
  <c r="I142" i="2"/>
  <c r="J142" i="2" s="1"/>
  <c r="AC142" i="2" s="1"/>
  <c r="AA141" i="2"/>
  <c r="I141" i="2"/>
  <c r="J141" i="2" s="1"/>
  <c r="AC141" i="2" s="1"/>
  <c r="AA140" i="2"/>
  <c r="I140" i="2"/>
  <c r="J140" i="2" s="1"/>
  <c r="AC140" i="2" s="1"/>
  <c r="AA139" i="2"/>
  <c r="I139" i="2"/>
  <c r="J139" i="2" s="1"/>
  <c r="AC139" i="2" s="1"/>
  <c r="AA138" i="2"/>
  <c r="I138" i="2"/>
  <c r="J138" i="2" s="1"/>
  <c r="AC138" i="2" s="1"/>
  <c r="I136" i="2"/>
  <c r="AA136" i="2"/>
  <c r="J136" i="2"/>
  <c r="AC136" i="2" s="1"/>
  <c r="I135" i="2"/>
  <c r="AA135" i="2"/>
  <c r="I134" i="2"/>
  <c r="J134" i="2" s="1"/>
  <c r="AC134" i="2" s="1"/>
  <c r="AA134" i="2"/>
  <c r="I133" i="2"/>
  <c r="J133" i="2"/>
  <c r="AC133" i="2" s="1"/>
  <c r="AA133" i="2"/>
  <c r="I132" i="2"/>
  <c r="J132" i="2"/>
  <c r="AC132" i="2" s="1"/>
  <c r="AA132" i="2"/>
  <c r="I131" i="2"/>
  <c r="J131" i="2"/>
  <c r="AC131" i="2" s="1"/>
  <c r="I130" i="2"/>
  <c r="AA130" i="2"/>
  <c r="J130" i="2"/>
  <c r="AC130" i="2" s="1"/>
  <c r="I129" i="2"/>
  <c r="J129" i="2"/>
  <c r="AC129" i="2" s="1"/>
  <c r="AA129" i="2"/>
  <c r="AA128" i="2"/>
  <c r="I128" i="2"/>
  <c r="J128" i="2" s="1"/>
  <c r="AC128" i="2" s="1"/>
  <c r="I127" i="2"/>
  <c r="J127" i="2" s="1"/>
  <c r="AC127" i="2" s="1"/>
  <c r="AA127" i="2"/>
  <c r="AA126" i="2"/>
  <c r="I126" i="2"/>
  <c r="J126" i="2" s="1"/>
  <c r="AC126" i="2" s="1"/>
  <c r="I125" i="2"/>
  <c r="J125" i="2" s="1"/>
  <c r="AC125" i="2" s="1"/>
  <c r="AA125" i="2"/>
  <c r="AA124" i="2"/>
  <c r="I124" i="2"/>
  <c r="J124" i="2" s="1"/>
  <c r="AC124" i="2" s="1"/>
  <c r="AA123" i="2"/>
  <c r="I123" i="2"/>
  <c r="J123" i="2" s="1"/>
  <c r="AC123" i="2" s="1"/>
  <c r="I122" i="2"/>
  <c r="J122" i="2"/>
  <c r="AC122" i="2" s="1"/>
  <c r="AA122" i="2"/>
  <c r="AA121" i="2"/>
  <c r="I121" i="2"/>
  <c r="J121" i="2"/>
  <c r="AC121" i="2" s="1"/>
  <c r="I120" i="2"/>
  <c r="AA120" i="2"/>
  <c r="J120" i="2"/>
  <c r="AC120" i="2" s="1"/>
  <c r="I119" i="2"/>
  <c r="J119" i="2" s="1"/>
  <c r="AC119" i="2" s="1"/>
  <c r="I118" i="2"/>
  <c r="J118" i="2"/>
  <c r="AC118" i="2" s="1"/>
  <c r="AA118" i="2"/>
  <c r="I117" i="2"/>
  <c r="J117" i="2"/>
  <c r="AC117" i="2" s="1"/>
  <c r="AA117" i="2"/>
  <c r="I116" i="2"/>
  <c r="AA116" i="2"/>
  <c r="J116" i="2"/>
  <c r="AC116" i="2" s="1"/>
  <c r="I115" i="2"/>
  <c r="J115" i="2"/>
  <c r="AC115" i="2" s="1"/>
  <c r="AA115" i="2"/>
  <c r="AA114" i="2"/>
  <c r="I114" i="2"/>
  <c r="J114" i="2"/>
  <c r="AC114" i="2" s="1"/>
  <c r="I113" i="2"/>
  <c r="J113" i="2"/>
  <c r="AC113" i="2" s="1"/>
  <c r="I112" i="2"/>
  <c r="J112" i="2" s="1"/>
  <c r="AC112" i="2" s="1"/>
  <c r="AA112" i="2"/>
  <c r="I111" i="2"/>
  <c r="J111" i="2"/>
  <c r="AC111" i="2" s="1"/>
  <c r="AA111" i="2"/>
  <c r="I110" i="2"/>
  <c r="J110" i="2" s="1"/>
  <c r="AC110" i="2" s="1"/>
  <c r="AA110" i="2"/>
  <c r="AA109" i="2"/>
  <c r="I109" i="2"/>
  <c r="J109" i="2"/>
  <c r="AC109" i="2" s="1"/>
  <c r="I108" i="2"/>
  <c r="J108" i="2" s="1"/>
  <c r="AC108" i="2" s="1"/>
  <c r="AA108" i="2"/>
  <c r="I107" i="2"/>
  <c r="AA107" i="2"/>
  <c r="J107" i="2"/>
  <c r="AC107" i="2" s="1"/>
  <c r="AA106" i="2"/>
  <c r="I106" i="2"/>
  <c r="J106" i="2" s="1"/>
  <c r="AC106" i="2" s="1"/>
  <c r="AA105" i="2"/>
  <c r="I105" i="2"/>
  <c r="J105" i="2" s="1"/>
  <c r="AC105" i="2" s="1"/>
  <c r="AA104" i="2"/>
  <c r="I104" i="2"/>
  <c r="J104" i="2"/>
  <c r="AC104" i="2" s="1"/>
  <c r="I103" i="2"/>
  <c r="J103" i="2"/>
  <c r="AC103" i="2" s="1"/>
  <c r="AA103" i="2"/>
  <c r="AA102" i="2"/>
  <c r="I102" i="2"/>
  <c r="J102" i="2" s="1"/>
  <c r="AC102" i="2" s="1"/>
  <c r="I101" i="2"/>
  <c r="J101" i="2" s="1"/>
  <c r="AC101" i="2" s="1"/>
  <c r="AA100" i="2"/>
  <c r="I100" i="2"/>
  <c r="J100" i="2" s="1"/>
  <c r="AC100" i="2" s="1"/>
  <c r="AA99" i="2"/>
  <c r="I99" i="2"/>
  <c r="J99" i="2" s="1"/>
  <c r="AC99" i="2" s="1"/>
  <c r="I98" i="2"/>
  <c r="J98" i="2" s="1"/>
  <c r="AC98" i="2" s="1"/>
  <c r="AA98" i="2"/>
  <c r="I97" i="2"/>
  <c r="J97" i="2" s="1"/>
  <c r="AC97" i="2" s="1"/>
  <c r="AA97" i="2"/>
  <c r="J96" i="2"/>
  <c r="AC96" i="2" s="1"/>
  <c r="I96" i="2"/>
  <c r="AA96" i="2"/>
  <c r="I95" i="2"/>
  <c r="AA95" i="2"/>
  <c r="J95" i="2"/>
  <c r="AC95" i="2" s="1"/>
  <c r="I94" i="2"/>
  <c r="J94" i="2"/>
  <c r="AC94" i="2" s="1"/>
  <c r="AA94" i="2"/>
  <c r="I93" i="2"/>
  <c r="J93" i="2"/>
  <c r="AC93" i="2" s="1"/>
  <c r="AA93" i="2"/>
  <c r="AA92" i="2"/>
  <c r="I92" i="2"/>
  <c r="J92" i="2" s="1"/>
  <c r="AC92" i="2" s="1"/>
  <c r="I91" i="2"/>
  <c r="J91" i="2"/>
  <c r="AC91" i="2" s="1"/>
  <c r="AA91" i="2"/>
  <c r="AA90" i="2"/>
  <c r="I90" i="2"/>
  <c r="J90" i="2" s="1"/>
  <c r="AC90" i="2" s="1"/>
  <c r="AA89" i="2"/>
  <c r="I89" i="2"/>
  <c r="J89" i="2" s="1"/>
  <c r="AC89" i="2" s="1"/>
  <c r="I88" i="2"/>
  <c r="J88" i="2" s="1"/>
  <c r="AC88" i="2" s="1"/>
  <c r="AA88" i="2"/>
  <c r="I87" i="2"/>
  <c r="J87" i="2"/>
  <c r="AC87" i="2" s="1"/>
  <c r="AA87" i="2"/>
  <c r="AA86" i="2"/>
  <c r="I86" i="2"/>
  <c r="J86" i="2" s="1"/>
  <c r="AC86" i="2" s="1"/>
  <c r="I85" i="2"/>
  <c r="J85" i="2"/>
  <c r="AC85" i="2" s="1"/>
  <c r="AA85" i="2"/>
  <c r="AA84" i="2"/>
  <c r="I84" i="2"/>
  <c r="J84" i="2" s="1"/>
  <c r="AC84" i="2" s="1"/>
  <c r="AA83" i="2"/>
  <c r="I83" i="2"/>
  <c r="J83" i="2" s="1"/>
  <c r="AC83" i="2" s="1"/>
  <c r="I82" i="2"/>
  <c r="J82" i="2" s="1"/>
  <c r="AC82" i="2" s="1"/>
  <c r="AA82" i="2"/>
  <c r="I81" i="2"/>
  <c r="J81" i="2"/>
  <c r="AC81" i="2" s="1"/>
  <c r="AA81" i="2"/>
  <c r="AA80" i="2"/>
  <c r="I80" i="2"/>
  <c r="J80" i="2" s="1"/>
  <c r="AC80" i="2" s="1"/>
  <c r="AA79" i="2"/>
  <c r="I79" i="2"/>
  <c r="J79" i="2" s="1"/>
  <c r="AC79" i="2" s="1"/>
  <c r="I78" i="2"/>
  <c r="J78" i="2"/>
  <c r="AC78" i="2" s="1"/>
  <c r="AA78" i="2"/>
  <c r="AA77" i="2"/>
  <c r="I77" i="2"/>
  <c r="J77" i="2" s="1"/>
  <c r="AC77" i="2" s="1"/>
  <c r="I76" i="2"/>
  <c r="J76" i="2"/>
  <c r="AC76" i="2" s="1"/>
  <c r="AA76" i="2"/>
  <c r="I75" i="2"/>
  <c r="J75" i="2" s="1"/>
  <c r="AC75" i="2" s="1"/>
  <c r="AA75" i="2"/>
  <c r="I74" i="2"/>
  <c r="J74" i="2"/>
  <c r="AC74" i="2" s="1"/>
  <c r="AA74" i="2"/>
  <c r="AA73" i="2"/>
  <c r="I73" i="2"/>
  <c r="J73" i="2" s="1"/>
  <c r="AC73" i="2" s="1"/>
  <c r="AA72" i="2"/>
  <c r="I72" i="2"/>
  <c r="J72" i="2" s="1"/>
  <c r="AC72" i="2" s="1"/>
  <c r="AA71" i="2"/>
  <c r="I71" i="2"/>
  <c r="J71" i="2" s="1"/>
  <c r="AC71" i="2" s="1"/>
  <c r="I70" i="2"/>
  <c r="J70" i="2" s="1"/>
  <c r="AC70" i="2" s="1"/>
  <c r="AA70" i="2"/>
  <c r="AA69" i="2"/>
  <c r="I69" i="2"/>
  <c r="J69" i="2" s="1"/>
  <c r="AC69" i="2" s="1"/>
  <c r="AA68" i="2"/>
  <c r="I68" i="2"/>
  <c r="J68" i="2" s="1"/>
  <c r="AC68" i="2" s="1"/>
  <c r="I67" i="2"/>
  <c r="AA67" i="2"/>
  <c r="J67" i="2"/>
  <c r="AC67" i="2" s="1"/>
  <c r="I66" i="2"/>
  <c r="J66" i="2" s="1"/>
  <c r="AC66" i="2" s="1"/>
  <c r="AA66" i="2"/>
  <c r="I65" i="2"/>
  <c r="J65" i="2" s="1"/>
  <c r="AC65" i="2" s="1"/>
  <c r="AA65" i="2"/>
  <c r="AA64" i="2"/>
  <c r="I64" i="2"/>
  <c r="J64" i="2" s="1"/>
  <c r="AC64" i="2" s="1"/>
  <c r="J63" i="2"/>
  <c r="AC63" i="2" s="1"/>
  <c r="AA63" i="2"/>
  <c r="AA62" i="2"/>
  <c r="I62" i="2"/>
  <c r="J62" i="2" s="1"/>
  <c r="AC62" i="2" s="1"/>
  <c r="I61" i="2"/>
  <c r="J61" i="2" s="1"/>
  <c r="AC61" i="2" s="1"/>
  <c r="AA61" i="2"/>
  <c r="AA60" i="2"/>
  <c r="I60" i="2"/>
  <c r="J60" i="2" s="1"/>
  <c r="AC60" i="2" s="1"/>
  <c r="I59" i="2"/>
  <c r="J59" i="2" s="1"/>
  <c r="AC59" i="2" s="1"/>
  <c r="AA59" i="2"/>
  <c r="I58" i="2"/>
  <c r="J58" i="2" s="1"/>
  <c r="AC58" i="2" s="1"/>
  <c r="AA58" i="2"/>
  <c r="AA57" i="2"/>
  <c r="J57" i="2"/>
  <c r="AC57" i="2" s="1"/>
  <c r="AA56" i="2"/>
  <c r="I56" i="2"/>
  <c r="J56" i="2" s="1"/>
  <c r="I55" i="2"/>
  <c r="J55" i="2"/>
  <c r="AC55" i="2" s="1"/>
  <c r="AA55" i="2"/>
  <c r="I54" i="2"/>
  <c r="AA54" i="2"/>
  <c r="J54" i="2"/>
  <c r="AC54" i="2" s="1"/>
  <c r="I53" i="2"/>
  <c r="AA53" i="2"/>
  <c r="J53" i="2"/>
  <c r="AC53" i="2" s="1"/>
  <c r="AA51" i="2"/>
  <c r="I51" i="2"/>
  <c r="J51" i="2"/>
  <c r="AC51" i="2" s="1"/>
  <c r="I50" i="2"/>
  <c r="P27" i="2" s="1"/>
  <c r="AA50" i="2"/>
  <c r="J50" i="2"/>
  <c r="AC50" i="2" s="1"/>
  <c r="J49" i="2"/>
  <c r="AA49" i="2"/>
  <c r="I48" i="2"/>
  <c r="AA48" i="2"/>
  <c r="J48" i="2"/>
  <c r="AC48" i="2" s="1"/>
  <c r="I47" i="2"/>
  <c r="J47" i="2" s="1"/>
  <c r="AA47" i="2"/>
  <c r="I46" i="2"/>
  <c r="J46" i="2" s="1"/>
  <c r="AA46" i="2"/>
  <c r="I45" i="2"/>
  <c r="J45" i="2" s="1"/>
  <c r="AC45" i="2" s="1"/>
  <c r="H21" i="1" s="1"/>
  <c r="AA45" i="2"/>
  <c r="F21" i="1" s="1"/>
  <c r="AA44" i="2"/>
  <c r="F20" i="1" s="1"/>
  <c r="I44" i="2"/>
  <c r="J44" i="2" s="1"/>
  <c r="AA43" i="2"/>
  <c r="F19" i="1" s="1"/>
  <c r="I43" i="2"/>
  <c r="J43" i="2"/>
  <c r="AC43" i="2" s="1"/>
  <c r="H19" i="1" s="1"/>
  <c r="P37" i="2"/>
  <c r="O37" i="2"/>
  <c r="R37" i="2"/>
  <c r="O36" i="2"/>
  <c r="P36" i="2"/>
  <c r="O35" i="2"/>
  <c r="R35" i="2"/>
  <c r="P35" i="2"/>
  <c r="R34" i="2"/>
  <c r="P34" i="2"/>
  <c r="O34" i="2"/>
  <c r="R33" i="2"/>
  <c r="P33" i="2"/>
  <c r="O33" i="2"/>
  <c r="R32" i="2"/>
  <c r="P32" i="2"/>
  <c r="O32" i="2"/>
  <c r="R31" i="2"/>
  <c r="P31" i="2"/>
  <c r="O31" i="2"/>
  <c r="R30" i="2"/>
  <c r="P30" i="2"/>
  <c r="O30" i="2"/>
  <c r="R29" i="2"/>
  <c r="P29" i="2"/>
  <c r="O29" i="2"/>
  <c r="P28" i="2"/>
  <c r="R28" i="2"/>
  <c r="O28" i="2"/>
  <c r="R27" i="2"/>
  <c r="O27" i="2"/>
  <c r="R26" i="2"/>
  <c r="O26" i="2"/>
  <c r="R25" i="2"/>
  <c r="O25" i="2"/>
  <c r="P25" i="2"/>
  <c r="R24" i="2"/>
  <c r="P24" i="2"/>
  <c r="O24" i="2"/>
  <c r="R23" i="2"/>
  <c r="O23" i="2"/>
  <c r="P23" i="2"/>
  <c r="P22" i="2"/>
  <c r="R22" i="2"/>
  <c r="O22" i="2"/>
  <c r="R20" i="2"/>
  <c r="P20" i="2"/>
  <c r="O20" i="2"/>
  <c r="R19" i="2"/>
  <c r="P19" i="2"/>
  <c r="O19" i="2"/>
  <c r="O18" i="2"/>
  <c r="R18" i="2"/>
  <c r="P18" i="2"/>
  <c r="O17" i="2"/>
  <c r="P17" i="2"/>
  <c r="R17" i="2"/>
  <c r="R16" i="2"/>
  <c r="P16" i="2"/>
  <c r="O16" i="2"/>
  <c r="R15" i="2"/>
  <c r="P15" i="2"/>
  <c r="O15" i="2"/>
  <c r="R14" i="2"/>
  <c r="P14" i="2"/>
  <c r="O14" i="2"/>
  <c r="P13" i="2"/>
  <c r="R13" i="2"/>
  <c r="O13" i="2"/>
  <c r="R12" i="2"/>
  <c r="P12" i="2"/>
  <c r="O12" i="2"/>
  <c r="O11" i="2"/>
  <c r="Q11" i="2"/>
  <c r="R11" i="2" s="1"/>
  <c r="P11" i="2"/>
  <c r="P10" i="2"/>
  <c r="O10" i="2"/>
  <c r="P9" i="2"/>
  <c r="O9" i="2"/>
  <c r="P8" i="2"/>
  <c r="O8" i="2"/>
  <c r="G28" i="1" s="1"/>
  <c r="Q36" i="2" l="1"/>
  <c r="AC49" i="2"/>
  <c r="G29" i="1"/>
  <c r="A33" i="1"/>
  <c r="P21" i="2"/>
  <c r="J135" i="2"/>
  <c r="P26" i="2"/>
  <c r="Q12" i="2"/>
  <c r="Q17" i="2"/>
  <c r="Q29" i="2"/>
  <c r="Q22" i="2"/>
  <c r="Q33" i="2"/>
  <c r="Q34" i="2"/>
  <c r="AC56" i="2"/>
  <c r="Q10" i="2"/>
  <c r="AC47" i="2"/>
  <c r="Q9" i="2"/>
  <c r="R9" i="2" s="1"/>
  <c r="AC46" i="2"/>
  <c r="Q8" i="2"/>
  <c r="AC44" i="2"/>
  <c r="H20" i="1" s="1"/>
  <c r="Q27" i="2" l="1"/>
  <c r="AC135" i="2"/>
  <c r="R10" i="2"/>
  <c r="B6" i="2"/>
  <c r="G30" i="1"/>
  <c r="B5" i="2"/>
  <c r="R8" i="2"/>
  <c r="Q13" i="2"/>
  <c r="Q14" i="2"/>
  <c r="Q18" i="2"/>
  <c r="Q28" i="2"/>
  <c r="Q30" i="2"/>
  <c r="Q31" i="2"/>
  <c r="Q23" i="2"/>
  <c r="Q26" i="2"/>
  <c r="Q32" i="2"/>
  <c r="Q35" i="2"/>
  <c r="Q15" i="2"/>
  <c r="Q19" i="2"/>
  <c r="Q24" i="2"/>
  <c r="Q37" i="2"/>
  <c r="Q16" i="2"/>
  <c r="Q20" i="2"/>
  <c r="Q25" i="2"/>
  <c r="Q21" i="2"/>
</calcChain>
</file>

<file path=xl/sharedStrings.xml><?xml version="1.0" encoding="utf-8"?>
<sst xmlns="http://schemas.openxmlformats.org/spreadsheetml/2006/main" count="221" uniqueCount="151">
  <si>
    <t>Quittung / Zahlungsbestätigung</t>
  </si>
  <si>
    <t>Quittungs-Nr.</t>
  </si>
  <si>
    <t>Q-2026-001</t>
  </si>
  <si>
    <t>Druckdatum</t>
  </si>
  <si>
    <t>Status</t>
  </si>
  <si>
    <t>Original für den Zahlungspflichtigen</t>
  </si>
  <si>
    <t>QUITTUNG</t>
  </si>
  <si>
    <t>Nr.</t>
  </si>
  <si>
    <t>Datum</t>
  </si>
  <si>
    <t>Ort</t>
  </si>
  <si>
    <t>Aussteller</t>
  </si>
  <si>
    <t>Leistungsempfänger / Zahlungspflichtiger</t>
  </si>
  <si>
    <t>Firma</t>
  </si>
  <si>
    <t>Empfänger</t>
  </si>
  <si>
    <t>Anschrift</t>
  </si>
  <si>
    <t>Kontakt</t>
  </si>
  <si>
    <t>Steuerdaten</t>
  </si>
  <si>
    <t>Zahlungsart</t>
  </si>
  <si>
    <t>Hiermit wird der Erhalt der folgenden Zahlung bestätigt:</t>
  </si>
  <si>
    <t>Pos.</t>
  </si>
  <si>
    <t>Beschreibung</t>
  </si>
  <si>
    <t>Menge</t>
  </si>
  <si>
    <t>Einheit</t>
  </si>
  <si>
    <t>Einzelpreis netto</t>
  </si>
  <si>
    <t>Netto</t>
  </si>
  <si>
    <t>USt</t>
  </si>
  <si>
    <t>Brutto</t>
  </si>
  <si>
    <t>Zahlung erhalten am</t>
  </si>
  <si>
    <t>Netto gesamt</t>
  </si>
  <si>
    <t>Betrag in Worten</t>
  </si>
  <si>
    <t>USt gesamt</t>
  </si>
  <si>
    <t>Brutto gesamt</t>
  </si>
  <si>
    <t>Ort / Datum</t>
  </si>
  <si>
    <t>Unterschrift / Firmenstempel</t>
  </si>
  <si>
    <t>Hinweis: Die Eingaben werden in der Tabelle „Daten“ gepflegt. Diese Ansicht ist für Druck oder PDF-Export gedacht.</t>
  </si>
  <si>
    <t>Daten: Quittungen erfassen und verwalten</t>
  </si>
  <si>
    <t>Kennzahl</t>
  </si>
  <si>
    <t>Wert</t>
  </si>
  <si>
    <t>Hinweis</t>
  </si>
  <si>
    <t>Eingabefelder sind gelb, berechnete Felder grün.</t>
  </si>
  <si>
    <t>Anzahl Quittungen</t>
  </si>
  <si>
    <t>gezählte Quittungsnummern</t>
  </si>
  <si>
    <t>Ablauf</t>
  </si>
  <si>
    <t>1. Beleg in oberer Tabelle anlegen. 2. Positionen unten erfassen. 3. In der Druckansicht Quittungs-Nr. auswählen.</t>
  </si>
  <si>
    <t>Gesamtbetrag bezahlt</t>
  </si>
  <si>
    <t>Summe bezahlter Bruttobeträge</t>
  </si>
  <si>
    <t>Prüfung</t>
  </si>
  <si>
    <t>Bei Brutto über 250 € vollständige Angaben prüfen.</t>
  </si>
  <si>
    <t>Offene Beträge</t>
  </si>
  <si>
    <t>Summe mit Status offen</t>
  </si>
  <si>
    <t>Ausstellungsort</t>
  </si>
  <si>
    <t>Empfänger / Firma</t>
  </si>
  <si>
    <t>Kontaktperson</t>
  </si>
  <si>
    <t>Straße</t>
  </si>
  <si>
    <t>PLZ</t>
  </si>
  <si>
    <t>Währung</t>
  </si>
  <si>
    <t>Hinweis / Vermerk</t>
  </si>
  <si>
    <t>Prüfhilfe</t>
  </si>
  <si>
    <t>08.05.2026</t>
  </si>
  <si>
    <t>Oldenburg</t>
  </si>
  <si>
    <t>Hafenraum Studio GbR</t>
  </si>
  <si>
    <t>Frau Lena Krüger</t>
  </si>
  <si>
    <t>Marktstraße 18</t>
  </si>
  <si>
    <t>26122</t>
  </si>
  <si>
    <t>Bar</t>
  </si>
  <si>
    <t>bezahlt</t>
  </si>
  <si>
    <t>EUR</t>
  </si>
  <si>
    <t>dreihundertsiebenundvierzig Euro und achtundvierzig Cent</t>
  </si>
  <si>
    <t>Betrag dankend erhalten.</t>
  </si>
  <si>
    <t>10.05.2026</t>
  </si>
  <si>
    <t>Bremen</t>
  </si>
  <si>
    <t>Atelier Grünfeld</t>
  </si>
  <si>
    <t>Herr Tobias Renner</t>
  </si>
  <si>
    <t>Weserstraße 7</t>
  </si>
  <si>
    <t>28195</t>
  </si>
  <si>
    <t>EC-Karte</t>
  </si>
  <si>
    <t>neunundachtzig Euro und fünfundzwanzig Cent</t>
  </si>
  <si>
    <t>Zahlung vollständig erhalten.</t>
  </si>
  <si>
    <t>11.05.2026</t>
  </si>
  <si>
    <t>Sophie Meier</t>
  </si>
  <si>
    <t>Nelkenweg 4</t>
  </si>
  <si>
    <t>26129</t>
  </si>
  <si>
    <t>Banküberweisung</t>
  </si>
  <si>
    <t>12.05.2026</t>
  </si>
  <si>
    <t>offen</t>
  </si>
  <si>
    <t>einhundertvierzig Euro</t>
  </si>
  <si>
    <t>Privater Gebrauchtverkauf, keine Umsatzsteuer.</t>
  </si>
  <si>
    <t>Bücherkiste Nord</t>
  </si>
  <si>
    <t>Herr Cem Arslan</t>
  </si>
  <si>
    <t>Lange Straße 33</t>
  </si>
  <si>
    <t>dreiundfünfzig Euro und fünfzig Cent</t>
  </si>
  <si>
    <t>Positionen je Quittung</t>
  </si>
  <si>
    <t>USt-Satz</t>
  </si>
  <si>
    <t>USt-Betrag</t>
  </si>
  <si>
    <t>Schlüssel</t>
  </si>
  <si>
    <t>Reinigung und Wartung Espressomaschine</t>
  </si>
  <si>
    <t>Pauschale</t>
  </si>
  <si>
    <t>Ersatzdichtungen</t>
  </si>
  <si>
    <t>Stk.</t>
  </si>
  <si>
    <t>Anfahrt im Stadtgebiet</t>
  </si>
  <si>
    <t>Q-2026-002</t>
  </si>
  <si>
    <t>Beamer-Verleih Tagespauschale</t>
  </si>
  <si>
    <t>Tag</t>
  </si>
  <si>
    <t>Q-2026-003</t>
  </si>
  <si>
    <t>Gebrauchte Kaffeemaschine</t>
  </si>
  <si>
    <t>Q-2026-004</t>
  </si>
  <si>
    <t>Fachbuch zur Büroorganisation</t>
  </si>
  <si>
    <t>Einstellungen der Quittungsvorlage</t>
  </si>
  <si>
    <t>Feld</t>
  </si>
  <si>
    <t>Zahlungsarten</t>
  </si>
  <si>
    <t>Einheiten</t>
  </si>
  <si>
    <t>USt-Sätze</t>
  </si>
  <si>
    <t>Währungen</t>
  </si>
  <si>
    <t>Firma / Aussteller</t>
  </si>
  <si>
    <t>Nordlicht Werkstattservice GmbH</t>
  </si>
  <si>
    <t>Erscheint auf jeder Quittung</t>
  </si>
  <si>
    <t>Adresszeile 1</t>
  </si>
  <si>
    <t>Hafenweg 14</t>
  </si>
  <si>
    <t>Straße und Hausnummer</t>
  </si>
  <si>
    <t>Std.</t>
  </si>
  <si>
    <t>CHF</t>
  </si>
  <si>
    <t>Adresszeile 2</t>
  </si>
  <si>
    <t>26122 Oldenburg</t>
  </si>
  <si>
    <t>PLZ und Ort</t>
  </si>
  <si>
    <t>Kreditkarte</t>
  </si>
  <si>
    <t>USD</t>
  </si>
  <si>
    <t>storniert</t>
  </si>
  <si>
    <t>Telefon</t>
  </si>
  <si>
    <t>+49 441 000000</t>
  </si>
  <si>
    <t>optional</t>
  </si>
  <si>
    <t>km</t>
  </si>
  <si>
    <t>GBP</t>
  </si>
  <si>
    <t>E-Mail</t>
  </si>
  <si>
    <t>kontakt@nordlicht-beispiel.de</t>
  </si>
  <si>
    <t>PayPal</t>
  </si>
  <si>
    <t>Steuernummer</t>
  </si>
  <si>
    <t>64/123/45678</t>
  </si>
  <si>
    <t>Beispieldaten austauschen</t>
  </si>
  <si>
    <t>Monat</t>
  </si>
  <si>
    <t>USt-IdNr.</t>
  </si>
  <si>
    <t>DE123456789</t>
  </si>
  <si>
    <t>Quittungspräfix</t>
  </si>
  <si>
    <t>Q-2026</t>
  </si>
  <si>
    <t>Wird für neue Nummern verwendet</t>
  </si>
  <si>
    <t>Standard-Währung</t>
  </si>
  <si>
    <t>Dropdown in der Datentabelle</t>
  </si>
  <si>
    <t>Standard-Vermerk</t>
  </si>
  <si>
    <t>Text auf der Quittung</t>
  </si>
  <si>
    <t>Hinweis bei 0 % USt</t>
  </si>
  <si>
    <t>Gemäß § 19 UStG wird keine Umsatzsteuer ausgewiesen.</t>
  </si>
  <si>
    <t>Nur verwenden, wenn passend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</si>
</sst>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\.mm\.yyyy"/>
  </numFmts>
  <fonts count="12" x14ac:knownFonts="1">
    <font>
      <sz val="11"/>
      <name val="Carlito"/>
    </font>
    <font>
      <b/>
      <sz val="10"/>
      <color rgb="FFFFFFFF"/>
      <name val="Aptos"/>
    </font>
    <font>
      <sz val="10"/>
      <name val="Aptos"/>
    </font>
    <font>
      <b/>
      <sz val="10"/>
      <color rgb="FF111827"/>
      <name val="Aptos"/>
    </font>
    <font>
      <sz val="10"/>
      <color rgb="FF111827"/>
      <name val="Aptos"/>
    </font>
    <font>
      <i/>
      <sz val="10"/>
      <color rgb="FF6B7280"/>
      <name val="Aptos"/>
    </font>
    <font>
      <b/>
      <sz val="20"/>
      <color rgb="FF111827"/>
      <name val="Aptos"/>
    </font>
    <font>
      <sz val="8"/>
      <color rgb="FF6B7280"/>
      <name val="Aptos"/>
    </font>
    <font>
      <b/>
      <sz val="8"/>
      <color rgb="FFFFFFFF"/>
      <name val="Carlito"/>
    </font>
    <font>
      <sz val="8"/>
      <color rgb="FF6B7280"/>
      <name val="Carlito"/>
    </font>
    <font>
      <sz val="11"/>
      <name val="Carlito"/>
    </font>
    <font>
      <b/>
      <sz val="17"/>
      <color rgb="FFFFFFFF"/>
      <name val="Aptos"/>
      <family val="2"/>
    </font>
  </fonts>
  <fills count="14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EAF4FB"/>
      </patternFill>
    </fill>
    <fill>
      <patternFill patternType="solid">
        <fgColor rgb="FFFFF2CC"/>
      </patternFill>
    </fill>
    <fill>
      <patternFill patternType="solid">
        <fgColor rgb="FFE2F0D9"/>
      </patternFill>
    </fill>
    <fill>
      <patternFill patternType="solid">
        <fgColor rgb="FFD9EAF7"/>
      </patternFill>
    </fill>
    <fill>
      <patternFill patternType="solid">
        <fgColor rgb="FFFFFFFF"/>
      </patternFill>
    </fill>
    <fill>
      <patternFill patternType="solid">
        <fgColor rgb="FF1F4E78"/>
      </patternFill>
    </fill>
    <fill>
      <patternFill patternType="solid">
        <fgColor rgb="FFF3F4F6"/>
      </patternFill>
    </fill>
    <fill>
      <patternFill patternType="solid">
        <fgColor rgb="FF1F4E78"/>
      </patternFill>
    </fill>
    <fill>
      <patternFill patternType="solid">
        <fgColor rgb="FFF3F4F6"/>
      </patternFill>
    </fill>
    <fill>
      <patternFill patternType="solid">
        <fgColor rgb="FFE2F0D9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111827"/>
      </top>
      <bottom/>
      <diagonal/>
    </border>
  </borders>
  <cellStyleXfs count="2">
    <xf numFmtId="0" fontId="0" fillId="0" borderId="0"/>
    <xf numFmtId="0" fontId="10" fillId="0" borderId="0"/>
  </cellStyleXfs>
  <cellXfs count="35">
    <xf numFmtId="0" fontId="0" fillId="0" borderId="0" xfId="0"/>
    <xf numFmtId="0" fontId="1" fillId="2" borderId="0" xfId="1" applyFont="1" applyFill="1" applyAlignment="1">
      <alignment horizontal="center" vertical="center" wrapText="1"/>
    </xf>
    <xf numFmtId="0" fontId="2" fillId="0" borderId="0" xfId="1" applyFont="1"/>
    <xf numFmtId="0" fontId="3" fillId="3" borderId="0" xfId="1" applyFont="1" applyFill="1" applyAlignment="1">
      <alignment vertical="center" wrapText="1"/>
    </xf>
    <xf numFmtId="0" fontId="4" fillId="4" borderId="0" xfId="1" applyFont="1" applyFill="1" applyAlignment="1">
      <alignment vertical="center" wrapText="1"/>
    </xf>
    <xf numFmtId="0" fontId="5" fillId="0" borderId="0" xfId="1" applyFont="1" applyAlignment="1">
      <alignment wrapText="1"/>
    </xf>
    <xf numFmtId="9" fontId="4" fillId="4" borderId="0" xfId="1" applyNumberFormat="1" applyFont="1" applyFill="1" applyAlignment="1">
      <alignment vertical="center" wrapText="1"/>
    </xf>
    <xf numFmtId="0" fontId="4" fillId="5" borderId="0" xfId="1" applyFont="1" applyFill="1" applyAlignment="1">
      <alignment vertical="center" wrapText="1"/>
    </xf>
    <xf numFmtId="164" fontId="4" fillId="5" borderId="0" xfId="1" applyNumberFormat="1" applyFont="1" applyFill="1" applyAlignment="1">
      <alignment vertical="center" wrapText="1"/>
    </xf>
    <xf numFmtId="164" fontId="4" fillId="4" borderId="0" xfId="1" applyNumberFormat="1" applyFont="1" applyFill="1" applyAlignment="1">
      <alignment vertical="center" wrapText="1"/>
    </xf>
    <xf numFmtId="0" fontId="2" fillId="0" borderId="0" xfId="1" applyFont="1" applyAlignment="1">
      <alignment wrapText="1"/>
    </xf>
    <xf numFmtId="165" fontId="4" fillId="5" borderId="0" xfId="1" applyNumberFormat="1" applyFont="1" applyFill="1" applyAlignment="1">
      <alignment vertical="center" wrapText="1"/>
    </xf>
    <xf numFmtId="9" fontId="4" fillId="5" borderId="0" xfId="1" applyNumberFormat="1" applyFont="1" applyFill="1" applyAlignment="1">
      <alignment vertical="center" wrapText="1"/>
    </xf>
    <xf numFmtId="0" fontId="1" fillId="8" borderId="0" xfId="1" applyFont="1" applyFill="1" applyAlignment="1">
      <alignment horizontal="center" vertical="center" wrapText="1"/>
    </xf>
    <xf numFmtId="0" fontId="7" fillId="9" borderId="0" xfId="1" applyFont="1" applyFill="1"/>
    <xf numFmtId="0" fontId="8" fillId="10" borderId="0" xfId="1" applyFont="1" applyFill="1" applyAlignment="1">
      <alignment horizontal="center" wrapText="1"/>
    </xf>
    <xf numFmtId="0" fontId="9" fillId="11" borderId="0" xfId="1" applyFont="1" applyFill="1"/>
    <xf numFmtId="49" fontId="4" fillId="4" borderId="0" xfId="1" applyNumberFormat="1" applyFont="1" applyFill="1" applyAlignment="1">
      <alignment vertical="center" wrapText="1"/>
    </xf>
    <xf numFmtId="0" fontId="1" fillId="2" borderId="0" xfId="1" applyFont="1" applyFill="1" applyAlignment="1">
      <alignment horizontal="center" vertical="center" wrapText="1"/>
    </xf>
    <xf numFmtId="0" fontId="3" fillId="6" borderId="0" xfId="1" applyFont="1" applyFill="1" applyAlignment="1">
      <alignment horizontal="left" vertical="center" wrapText="1"/>
    </xf>
    <xf numFmtId="0" fontId="6" fillId="0" borderId="0" xfId="1" applyFont="1"/>
    <xf numFmtId="0" fontId="4" fillId="5" borderId="0" xfId="1" applyFont="1" applyFill="1" applyAlignment="1">
      <alignment vertical="center" wrapText="1"/>
    </xf>
    <xf numFmtId="165" fontId="4" fillId="5" borderId="0" xfId="1" applyNumberFormat="1" applyFont="1" applyFill="1" applyAlignment="1">
      <alignment vertical="center" wrapText="1"/>
    </xf>
    <xf numFmtId="0" fontId="3" fillId="0" borderId="0" xfId="1" applyFont="1" applyAlignment="1">
      <alignment wrapText="1"/>
    </xf>
    <xf numFmtId="164" fontId="4" fillId="5" borderId="0" xfId="1" applyNumberFormat="1" applyFont="1" applyFill="1" applyAlignment="1">
      <alignment vertical="center" wrapText="1"/>
    </xf>
    <xf numFmtId="0" fontId="3" fillId="3" borderId="0" xfId="1" applyFont="1" applyFill="1" applyAlignment="1">
      <alignment vertical="center" wrapText="1"/>
    </xf>
    <xf numFmtId="0" fontId="3" fillId="12" borderId="1" xfId="1" applyFont="1" applyFill="1" applyBorder="1" applyAlignment="1">
      <alignment wrapText="1"/>
    </xf>
    <xf numFmtId="0" fontId="3" fillId="7" borderId="1" xfId="1" applyFont="1" applyFill="1" applyBorder="1" applyAlignment="1">
      <alignment wrapText="1"/>
    </xf>
    <xf numFmtId="0" fontId="0" fillId="13" borderId="0" xfId="0" applyFill="1"/>
    <xf numFmtId="0" fontId="2" fillId="13" borderId="0" xfId="1" applyFont="1" applyFill="1"/>
    <xf numFmtId="0" fontId="3" fillId="13" borderId="0" xfId="1" applyFont="1" applyFill="1" applyAlignment="1">
      <alignment vertical="center" wrapText="1"/>
    </xf>
    <xf numFmtId="164" fontId="3" fillId="13" borderId="0" xfId="1" applyNumberFormat="1" applyFont="1" applyFill="1" applyAlignment="1">
      <alignment vertical="center" wrapText="1"/>
    </xf>
    <xf numFmtId="0" fontId="3" fillId="13" borderId="0" xfId="1" applyFont="1" applyFill="1" applyAlignment="1">
      <alignment vertical="center" wrapText="1"/>
    </xf>
    <xf numFmtId="0" fontId="5" fillId="13" borderId="0" xfId="1" applyFont="1" applyFill="1" applyAlignment="1">
      <alignment wrapText="1"/>
    </xf>
    <xf numFmtId="0" fontId="11" fillId="2" borderId="0" xfId="1" applyFont="1" applyFill="1" applyAlignment="1">
      <alignment horizontal="center" vertical="center" wrapText="1"/>
    </xf>
  </cellXfs>
  <cellStyles count="2">
    <cellStyle name="Normal" xfId="1" xr:uid="{00000000-0005-0000-0000-000000000000}"/>
    <cellStyle name="Standard" xfId="0" builtinId="0"/>
  </cellStyles>
  <dxfs count="4">
    <dxf>
      <font>
        <b/>
      </font>
      <fill>
        <patternFill>
          <bgColor rgb="FFFFF2CC"/>
        </patternFill>
      </fill>
    </dxf>
    <dxf>
      <fill>
        <patternFill>
          <bgColor rgb="FFF4CCCC"/>
        </patternFill>
      </fill>
    </dxf>
    <dxf>
      <fill>
        <patternFill>
          <bgColor rgb="FFFFF2CC"/>
        </patternFill>
      </fill>
    </dxf>
    <dxf>
      <fill>
        <patternFill>
          <bgColor rgb="FFD9EAD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Belege" displayName="tblBelege" ref="A7:R37">
  <tableColumns count="18">
    <tableColumn id="1" xr3:uid="{00000000-0010-0000-0000-000001000000}" name="Quittungs-Nr."/>
    <tableColumn id="2" xr3:uid="{00000000-0010-0000-0000-000002000000}" name="Datum"/>
    <tableColumn id="3" xr3:uid="{00000000-0010-0000-0000-000003000000}" name="Ausstellungsort"/>
    <tableColumn id="4" xr3:uid="{00000000-0010-0000-0000-000004000000}" name="Empfänger / Firma"/>
    <tableColumn id="5" xr3:uid="{00000000-0010-0000-0000-000005000000}" name="Kontaktperson"/>
    <tableColumn id="6" xr3:uid="{00000000-0010-0000-0000-000006000000}" name="Straße"/>
    <tableColumn id="7" xr3:uid="{00000000-0010-0000-0000-000007000000}" name="PLZ"/>
    <tableColumn id="8" xr3:uid="{00000000-0010-0000-0000-000008000000}" name="Ort"/>
    <tableColumn id="9" xr3:uid="{00000000-0010-0000-0000-000009000000}" name="Zahlungsart"/>
    <tableColumn id="10" xr3:uid="{00000000-0010-0000-0000-00000A000000}" name="Zahlung erhalten am"/>
    <tableColumn id="11" xr3:uid="{00000000-0010-0000-0000-00000B000000}" name="Status"/>
    <tableColumn id="12" xr3:uid="{00000000-0010-0000-0000-00000C000000}" name="Währung"/>
    <tableColumn id="13" xr3:uid="{00000000-0010-0000-0000-00000D000000}" name="Betrag in Worten"/>
    <tableColumn id="14" xr3:uid="{00000000-0010-0000-0000-00000E000000}" name="Hinweis / Vermerk"/>
    <tableColumn id="15" xr3:uid="{00000000-0010-0000-0000-00000F000000}" name="Netto gesamt"/>
    <tableColumn id="16" xr3:uid="{00000000-0010-0000-0000-000010000000}" name="USt gesamt"/>
    <tableColumn id="17" xr3:uid="{00000000-0010-0000-0000-000011000000}" name="Brutto gesamt"/>
    <tableColumn id="18" xr3:uid="{00000000-0010-0000-0000-000012000000}" name="Prüfhilf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blPositionen" displayName="tblPositionen" ref="A42:J142">
  <tableColumns count="10">
    <tableColumn id="1" xr3:uid="{00000000-0010-0000-0100-000001000000}" name="Quittungs-Nr."/>
    <tableColumn id="2" xr3:uid="{00000000-0010-0000-0100-000002000000}" name="Pos."/>
    <tableColumn id="3" xr3:uid="{00000000-0010-0000-0100-000003000000}" name="Beschreibung"/>
    <tableColumn id="4" xr3:uid="{00000000-0010-0000-0100-000004000000}" name="Menge"/>
    <tableColumn id="5" xr3:uid="{00000000-0010-0000-0100-000005000000}" name="Einheit"/>
    <tableColumn id="6" xr3:uid="{00000000-0010-0000-0100-000006000000}" name="Einzelpreis netto"/>
    <tableColumn id="7" xr3:uid="{00000000-0010-0000-0100-000007000000}" name="USt-Satz"/>
    <tableColumn id="8" xr3:uid="{00000000-0010-0000-0100-000008000000}" name="Netto"/>
    <tableColumn id="9" xr3:uid="{00000000-0010-0000-0100-000009000000}" name="USt-Betrag"/>
    <tableColumn id="10" xr3:uid="{00000000-0010-0000-0100-00000A000000}" name="Brutt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4"/>
  <sheetViews>
    <sheetView tabSelected="1" workbookViewId="0">
      <selection activeCell="R1" sqref="R1:AE1048576"/>
    </sheetView>
  </sheetViews>
  <sheetFormatPr baseColWidth="10" defaultColWidth="9" defaultRowHeight="15" x14ac:dyDescent="0.25"/>
  <cols>
    <col min="1" max="1" width="11.25" bestFit="1" customWidth="1"/>
    <col min="2" max="2" width="30.75" bestFit="1" customWidth="1"/>
    <col min="3" max="3" width="5.875" bestFit="1" customWidth="1"/>
    <col min="4" max="4" width="10.375" bestFit="1" customWidth="1"/>
    <col min="5" max="5" width="13.375" bestFit="1" customWidth="1"/>
    <col min="6" max="6" width="11.625" bestFit="1" customWidth="1"/>
    <col min="7" max="7" width="6" bestFit="1" customWidth="1"/>
    <col min="8" max="8" width="7" bestFit="1" customWidth="1"/>
    <col min="9" max="31" width="9" style="28"/>
  </cols>
  <sheetData>
    <row r="1" spans="1:8" ht="21" customHeight="1" x14ac:dyDescent="0.25">
      <c r="A1" s="34" t="s">
        <v>0</v>
      </c>
      <c r="B1" s="34"/>
      <c r="C1" s="34"/>
      <c r="D1" s="34"/>
      <c r="E1" s="34"/>
      <c r="F1" s="34"/>
      <c r="G1" s="34"/>
      <c r="H1" s="34"/>
    </row>
    <row r="2" spans="1:8" s="28" customFormat="1" ht="21" customHeight="1" x14ac:dyDescent="0.25">
      <c r="A2" s="29"/>
      <c r="B2" s="29"/>
      <c r="C2" s="29"/>
      <c r="D2" s="29"/>
      <c r="E2" s="29"/>
      <c r="F2" s="29"/>
      <c r="G2" s="29"/>
      <c r="H2" s="29"/>
    </row>
    <row r="3" spans="1:8" ht="30" customHeight="1" x14ac:dyDescent="0.25">
      <c r="A3" s="3" t="s">
        <v>1</v>
      </c>
      <c r="B3" s="4" t="s">
        <v>2</v>
      </c>
      <c r="C3" s="2"/>
      <c r="D3" s="3" t="s">
        <v>3</v>
      </c>
      <c r="E3" s="11" t="str">
        <f ca="1">IF(DAY(TODAY())&lt;10,"0","")&amp;DAY(TODAY())&amp;"."&amp;IF(MONTH(TODAY())&lt;10,"0","")&amp;MONTH(TODAY())&amp;"."&amp;YEAR(TODAY())</f>
        <v>14.05.2026</v>
      </c>
      <c r="F3" s="3" t="s">
        <v>4</v>
      </c>
      <c r="G3" s="7" t="str">
        <f>IFERROR(INDEX(Daten!$K$8:$K$37,MATCH($B$3,Daten!$A$8:$A$37,0)),"")</f>
        <v>bezahlt</v>
      </c>
      <c r="H3" s="2"/>
    </row>
    <row r="4" spans="1:8" s="28" customFormat="1" ht="21" customHeight="1" x14ac:dyDescent="0.25">
      <c r="A4" s="29"/>
      <c r="B4" s="29"/>
      <c r="C4" s="29"/>
      <c r="D4" s="29"/>
      <c r="E4" s="29"/>
      <c r="F4" s="29"/>
      <c r="G4" s="29"/>
      <c r="H4" s="29"/>
    </row>
    <row r="5" spans="1:8" ht="21" customHeight="1" x14ac:dyDescent="0.25">
      <c r="A5" s="19" t="s">
        <v>5</v>
      </c>
      <c r="B5" s="19"/>
      <c r="C5" s="19"/>
      <c r="D5" s="19"/>
      <c r="E5" s="19"/>
      <c r="F5" s="19"/>
      <c r="G5" s="19"/>
      <c r="H5" s="19"/>
    </row>
    <row r="6" spans="1:8" s="28" customFormat="1" ht="21" customHeight="1" x14ac:dyDescent="0.25">
      <c r="A6" s="29"/>
      <c r="B6" s="29"/>
      <c r="C6" s="29"/>
      <c r="D6" s="29"/>
      <c r="E6" s="29"/>
      <c r="F6" s="29"/>
      <c r="G6" s="29"/>
      <c r="H6" s="29"/>
    </row>
    <row r="7" spans="1:8" ht="21" customHeight="1" x14ac:dyDescent="0.4">
      <c r="A7" s="20" t="s">
        <v>6</v>
      </c>
      <c r="B7" s="20"/>
      <c r="C7" s="20"/>
      <c r="D7" s="20"/>
      <c r="E7" s="3" t="s">
        <v>7</v>
      </c>
      <c r="F7" s="21" t="str">
        <f>$B$3</f>
        <v>Q-2026-001</v>
      </c>
      <c r="G7" s="21"/>
      <c r="H7" s="21"/>
    </row>
    <row r="8" spans="1:8" ht="30" customHeight="1" x14ac:dyDescent="0.25">
      <c r="A8" s="3" t="s">
        <v>8</v>
      </c>
      <c r="B8" s="22" t="str">
        <f>IFERROR(INDEX(Daten!$B$8:$B$37,MATCH($B$3,Daten!$A$8:$A$37,0)),"")</f>
        <v>08.05.2026</v>
      </c>
      <c r="C8" s="22"/>
      <c r="D8" s="3" t="s">
        <v>9</v>
      </c>
      <c r="E8" s="21" t="str">
        <f>IFERROR(INDEX(Daten!$C$8:$C$37,MATCH($B$3,Daten!$A$8:$A$37,0)),"")</f>
        <v>Oldenburg</v>
      </c>
      <c r="F8" s="21"/>
      <c r="G8" s="21"/>
      <c r="H8" s="21"/>
    </row>
    <row r="9" spans="1:8" s="28" customFormat="1" ht="21" customHeight="1" x14ac:dyDescent="0.25">
      <c r="A9" s="29"/>
      <c r="B9" s="29"/>
      <c r="C9" s="29"/>
      <c r="D9" s="29"/>
      <c r="E9" s="29"/>
      <c r="F9" s="29"/>
      <c r="G9" s="29"/>
      <c r="H9" s="29"/>
    </row>
    <row r="10" spans="1:8" ht="21" customHeight="1" x14ac:dyDescent="0.25">
      <c r="A10" s="19" t="s">
        <v>10</v>
      </c>
      <c r="B10" s="19"/>
      <c r="C10" s="19"/>
      <c r="D10" s="19"/>
      <c r="E10" s="19" t="s">
        <v>11</v>
      </c>
      <c r="F10" s="19"/>
      <c r="G10" s="19"/>
      <c r="H10" s="19"/>
    </row>
    <row r="11" spans="1:8" ht="21" customHeight="1" x14ac:dyDescent="0.25">
      <c r="A11" s="3" t="s">
        <v>12</v>
      </c>
      <c r="B11" s="21" t="str">
        <f>Einstellungen!$B$4</f>
        <v>Nordlicht Werkstattservice GmbH</v>
      </c>
      <c r="C11" s="21"/>
      <c r="D11" s="21"/>
      <c r="E11" s="3" t="s">
        <v>13</v>
      </c>
      <c r="F11" s="21" t="str">
        <f>IFERROR(INDEX(Daten!$D$8:$D$37,MATCH($B$3,Daten!$A$8:$A$37,0)),"")</f>
        <v>Hafenraum Studio GbR</v>
      </c>
      <c r="G11" s="21"/>
      <c r="H11" s="21"/>
    </row>
    <row r="12" spans="1:8" ht="21" customHeight="1" x14ac:dyDescent="0.25">
      <c r="A12" s="3" t="s">
        <v>14</v>
      </c>
      <c r="B12" s="21" t="str">
        <f>Einstellungen!$B$5&amp;", "&amp;Einstellungen!$B$6</f>
        <v>Hafenweg 14, 26122 Oldenburg</v>
      </c>
      <c r="C12" s="21"/>
      <c r="D12" s="21"/>
      <c r="E12" s="3" t="s">
        <v>15</v>
      </c>
      <c r="F12" s="21" t="str">
        <f>IFERROR(INDEX(Daten!$E$8:$E$37,MATCH($B$3,Daten!$A$8:$A$37,0)),"")</f>
        <v>Frau Lena Krüger</v>
      </c>
      <c r="G12" s="21"/>
      <c r="H12" s="21"/>
    </row>
    <row r="13" spans="1:8" ht="21" customHeight="1" x14ac:dyDescent="0.25">
      <c r="A13" s="3" t="s">
        <v>15</v>
      </c>
      <c r="B13" s="21" t="str">
        <f>Einstellungen!$B$7&amp;IF(Einstellungen!$B$8="","",", "&amp;Einstellungen!$B$8)</f>
        <v>+49 441 000000, kontakt@nordlicht-beispiel.de</v>
      </c>
      <c r="C13" s="21"/>
      <c r="D13" s="21"/>
      <c r="E13" s="3" t="s">
        <v>14</v>
      </c>
      <c r="F13" s="21" t="str">
        <f>IFERROR(INDEX(Daten!$F$8:$F$37,MATCH($B$3,Daten!$A$8:$A$37,0))&amp;", "&amp;INDEX(Daten!$G$8:$G$37,MATCH($B$3,Daten!$A$8:$A$37,0))&amp;" "&amp;INDEX(Daten!$H$8:$H$37,MATCH($B$3,Daten!$A$8:$A$37,0)),"")</f>
        <v>Marktstraße 18, 26122 Oldenburg</v>
      </c>
      <c r="G13" s="21"/>
      <c r="H13" s="21"/>
    </row>
    <row r="14" spans="1:8" ht="30" customHeight="1" x14ac:dyDescent="0.25">
      <c r="A14" s="3" t="s">
        <v>16</v>
      </c>
      <c r="B14" s="21" t="str">
        <f>"St.-Nr.: "&amp;Einstellungen!$B$9&amp;IF(Einstellungen!$B$10="",""," | USt-IdNr.: "&amp;Einstellungen!$B$10)</f>
        <v>St.-Nr.: 64/123/45678 | USt-IdNr.: DE123456789</v>
      </c>
      <c r="C14" s="21"/>
      <c r="D14" s="21"/>
      <c r="E14" s="3" t="s">
        <v>17</v>
      </c>
      <c r="F14" s="21" t="str">
        <f>IFERROR(INDEX(Daten!$I$8:$I$37,MATCH($B$3,Daten!$A$8:$A$37,0)),"")</f>
        <v>Bar</v>
      </c>
      <c r="G14" s="21"/>
      <c r="H14" s="21"/>
    </row>
    <row r="15" spans="1:8" s="28" customFormat="1" ht="21" customHeight="1" x14ac:dyDescent="0.25">
      <c r="A15" s="29"/>
      <c r="B15" s="29"/>
      <c r="C15" s="29"/>
      <c r="D15" s="29"/>
      <c r="E15" s="29"/>
      <c r="F15" s="29"/>
      <c r="G15" s="29"/>
      <c r="H15" s="29"/>
    </row>
    <row r="16" spans="1:8" ht="21" customHeight="1" x14ac:dyDescent="0.25">
      <c r="A16" s="23" t="s">
        <v>18</v>
      </c>
      <c r="B16" s="23"/>
      <c r="C16" s="23"/>
      <c r="D16" s="23"/>
      <c r="E16" s="23"/>
      <c r="F16" s="23"/>
      <c r="G16" s="23"/>
      <c r="H16" s="23"/>
    </row>
    <row r="17" spans="1:8" s="28" customFormat="1" ht="21" customHeight="1" x14ac:dyDescent="0.25">
      <c r="A17" s="29"/>
      <c r="B17" s="29"/>
      <c r="C17" s="29"/>
      <c r="D17" s="29"/>
      <c r="E17" s="29"/>
      <c r="F17" s="29"/>
      <c r="G17" s="29"/>
      <c r="H17" s="29"/>
    </row>
    <row r="18" spans="1:8" ht="27.95" customHeight="1" x14ac:dyDescent="0.25">
      <c r="A18" s="1" t="s">
        <v>19</v>
      </c>
      <c r="B18" s="1" t="s">
        <v>20</v>
      </c>
      <c r="C18" s="1" t="s">
        <v>21</v>
      </c>
      <c r="D18" s="1" t="s">
        <v>22</v>
      </c>
      <c r="E18" s="1" t="s">
        <v>23</v>
      </c>
      <c r="F18" s="1" t="s">
        <v>24</v>
      </c>
      <c r="G18" s="1" t="s">
        <v>25</v>
      </c>
      <c r="H18" s="1" t="s">
        <v>26</v>
      </c>
    </row>
    <row r="19" spans="1:8" ht="24" customHeight="1" x14ac:dyDescent="0.25">
      <c r="A19" s="7">
        <f>IFERROR(VLOOKUP($B$3&amp;"|1",Daten!$U$43:$AC$142,2,FALSE),"")</f>
        <v>1</v>
      </c>
      <c r="B19" s="7" t="str">
        <f>IFERROR(VLOOKUP($B$3&amp;"|1",Daten!$U$43:$AC$142,3,FALSE),"")</f>
        <v>Reinigung und Wartung Espressomaschine</v>
      </c>
      <c r="C19" s="7">
        <f>IFERROR(VLOOKUP($B$3&amp;"|1",Daten!$U$43:$AC$142,4,FALSE),"")</f>
        <v>1</v>
      </c>
      <c r="D19" s="7" t="str">
        <f>IFERROR(VLOOKUP($B$3&amp;"|1",Daten!$U$43:$AC$142,5,FALSE),"")</f>
        <v>Pauschale</v>
      </c>
      <c r="E19" s="8">
        <f>IFERROR(VLOOKUP($B$3&amp;"|1",Daten!$U$43:$AC$142,6,FALSE),"")</f>
        <v>220</v>
      </c>
      <c r="F19" s="8">
        <f>IFERROR(VLOOKUP($B$3&amp;"|1",Daten!$U$43:$AC$142,7,FALSE),"")</f>
        <v>220</v>
      </c>
      <c r="G19" s="12">
        <f>IFERROR(VLOOKUP($B$3&amp;"|1",Daten!$U$43:$AC$142,8,FALSE),"")</f>
        <v>0.19</v>
      </c>
      <c r="H19" s="8">
        <f>IFERROR(VLOOKUP($B$3&amp;"|1",Daten!$U$43:$AC$142,9,FALSE),"")</f>
        <v>261.8</v>
      </c>
    </row>
    <row r="20" spans="1:8" ht="24" customHeight="1" x14ac:dyDescent="0.25">
      <c r="A20" s="7">
        <f>IFERROR(VLOOKUP($B$3&amp;"|2",Daten!$U$43:$AC$142,2,FALSE),"")</f>
        <v>2</v>
      </c>
      <c r="B20" s="7" t="str">
        <f>IFERROR(VLOOKUP($B$3&amp;"|2",Daten!$U$43:$AC$142,3,FALSE),"")</f>
        <v>Ersatzdichtungen</v>
      </c>
      <c r="C20" s="7">
        <f>IFERROR(VLOOKUP($B$3&amp;"|2",Daten!$U$43:$AC$142,4,FALSE),"")</f>
        <v>2</v>
      </c>
      <c r="D20" s="7" t="str">
        <f>IFERROR(VLOOKUP($B$3&amp;"|2",Daten!$U$43:$AC$142,5,FALSE),"")</f>
        <v>Stk.</v>
      </c>
      <c r="E20" s="8">
        <f>IFERROR(VLOOKUP($B$3&amp;"|2",Daten!$U$43:$AC$142,6,FALSE),"")</f>
        <v>18.5</v>
      </c>
      <c r="F20" s="8">
        <f>IFERROR(VLOOKUP($B$3&amp;"|2",Daten!$U$43:$AC$142,7,FALSE),"")</f>
        <v>37</v>
      </c>
      <c r="G20" s="12">
        <f>IFERROR(VLOOKUP($B$3&amp;"|2",Daten!$U$43:$AC$142,8,FALSE),"")</f>
        <v>0.19</v>
      </c>
      <c r="H20" s="8">
        <f>IFERROR(VLOOKUP($B$3&amp;"|2",Daten!$U$43:$AC$142,9,FALSE),"")</f>
        <v>44.03</v>
      </c>
    </row>
    <row r="21" spans="1:8" ht="24" customHeight="1" x14ac:dyDescent="0.25">
      <c r="A21" s="7">
        <f>IFERROR(VLOOKUP($B$3&amp;"|3",Daten!$U$43:$AC$142,2,FALSE),"")</f>
        <v>3</v>
      </c>
      <c r="B21" s="7" t="str">
        <f>IFERROR(VLOOKUP($B$3&amp;"|3",Daten!$U$43:$AC$142,3,FALSE),"")</f>
        <v>Anfahrt im Stadtgebiet</v>
      </c>
      <c r="C21" s="7">
        <f>IFERROR(VLOOKUP($B$3&amp;"|3",Daten!$U$43:$AC$142,4,FALSE),"")</f>
        <v>1</v>
      </c>
      <c r="D21" s="7" t="str">
        <f>IFERROR(VLOOKUP($B$3&amp;"|3",Daten!$U$43:$AC$142,5,FALSE),"")</f>
        <v>Pauschale</v>
      </c>
      <c r="E21" s="8">
        <f>IFERROR(VLOOKUP($B$3&amp;"|3",Daten!$U$43:$AC$142,6,FALSE),"")</f>
        <v>35</v>
      </c>
      <c r="F21" s="8">
        <f>IFERROR(VLOOKUP($B$3&amp;"|3",Daten!$U$43:$AC$142,7,FALSE),"")</f>
        <v>35</v>
      </c>
      <c r="G21" s="12">
        <f>IFERROR(VLOOKUP($B$3&amp;"|3",Daten!$U$43:$AC$142,8,FALSE),"")</f>
        <v>0.19</v>
      </c>
      <c r="H21" s="8">
        <f>IFERROR(VLOOKUP($B$3&amp;"|3",Daten!$U$43:$AC$142,9,FALSE),"")</f>
        <v>41.65</v>
      </c>
    </row>
    <row r="22" spans="1:8" ht="24" customHeight="1" x14ac:dyDescent="0.25">
      <c r="A22" s="7" t="str">
        <f>IFERROR(VLOOKUP($B$3&amp;"|4",Daten!$U$43:$AC$142,2,FALSE),"")</f>
        <v/>
      </c>
      <c r="B22" s="7" t="str">
        <f>IFERROR(VLOOKUP($B$3&amp;"|4",Daten!$U$43:$AC$142,3,FALSE),"")</f>
        <v/>
      </c>
      <c r="C22" s="7" t="str">
        <f>IFERROR(VLOOKUP($B$3&amp;"|4",Daten!$U$43:$AC$142,4,FALSE),"")</f>
        <v/>
      </c>
      <c r="D22" s="7" t="str">
        <f>IFERROR(VLOOKUP($B$3&amp;"|4",Daten!$U$43:$AC$142,5,FALSE),"")</f>
        <v/>
      </c>
      <c r="E22" s="8" t="str">
        <f>IFERROR(VLOOKUP($B$3&amp;"|4",Daten!$U$43:$AC$142,6,FALSE),"")</f>
        <v/>
      </c>
      <c r="F22" s="8" t="str">
        <f>IFERROR(VLOOKUP($B$3&amp;"|4",Daten!$U$43:$AC$142,7,FALSE),"")</f>
        <v/>
      </c>
      <c r="G22" s="12" t="str">
        <f>IFERROR(VLOOKUP($B$3&amp;"|4",Daten!$U$43:$AC$142,8,FALSE),"")</f>
        <v/>
      </c>
      <c r="H22" s="8" t="str">
        <f>IFERROR(VLOOKUP($B$3&amp;"|4",Daten!$U$43:$AC$142,9,FALSE),"")</f>
        <v/>
      </c>
    </row>
    <row r="23" spans="1:8" ht="24" customHeight="1" x14ac:dyDescent="0.25">
      <c r="A23" s="7" t="str">
        <f>IFERROR(VLOOKUP($B$3&amp;"|5",Daten!$U$43:$AC$142,2,FALSE),"")</f>
        <v/>
      </c>
      <c r="B23" s="7" t="str">
        <f>IFERROR(VLOOKUP($B$3&amp;"|5",Daten!$U$43:$AC$142,3,FALSE),"")</f>
        <v/>
      </c>
      <c r="C23" s="7" t="str">
        <f>IFERROR(VLOOKUP($B$3&amp;"|5",Daten!$U$43:$AC$142,4,FALSE),"")</f>
        <v/>
      </c>
      <c r="D23" s="7" t="str">
        <f>IFERROR(VLOOKUP($B$3&amp;"|5",Daten!$U$43:$AC$142,5,FALSE),"")</f>
        <v/>
      </c>
      <c r="E23" s="8" t="str">
        <f>IFERROR(VLOOKUP($B$3&amp;"|5",Daten!$U$43:$AC$142,6,FALSE),"")</f>
        <v/>
      </c>
      <c r="F23" s="8" t="str">
        <f>IFERROR(VLOOKUP($B$3&amp;"|5",Daten!$U$43:$AC$142,7,FALSE),"")</f>
        <v/>
      </c>
      <c r="G23" s="12" t="str">
        <f>IFERROR(VLOOKUP($B$3&amp;"|5",Daten!$U$43:$AC$142,8,FALSE),"")</f>
        <v/>
      </c>
      <c r="H23" s="8" t="str">
        <f>IFERROR(VLOOKUP($B$3&amp;"|5",Daten!$U$43:$AC$142,9,FALSE),"")</f>
        <v/>
      </c>
    </row>
    <row r="24" spans="1:8" ht="24" customHeight="1" x14ac:dyDescent="0.25">
      <c r="A24" s="7" t="str">
        <f>IFERROR(VLOOKUP($B$3&amp;"|6",Daten!$U$43:$AC$142,2,FALSE),"")</f>
        <v/>
      </c>
      <c r="B24" s="7" t="str">
        <f>IFERROR(VLOOKUP($B$3&amp;"|6",Daten!$U$43:$AC$142,3,FALSE),"")</f>
        <v/>
      </c>
      <c r="C24" s="7" t="str">
        <f>IFERROR(VLOOKUP($B$3&amp;"|6",Daten!$U$43:$AC$142,4,FALSE),"")</f>
        <v/>
      </c>
      <c r="D24" s="7" t="str">
        <f>IFERROR(VLOOKUP($B$3&amp;"|6",Daten!$U$43:$AC$142,5,FALSE),"")</f>
        <v/>
      </c>
      <c r="E24" s="8" t="str">
        <f>IFERROR(VLOOKUP($B$3&amp;"|6",Daten!$U$43:$AC$142,6,FALSE),"")</f>
        <v/>
      </c>
      <c r="F24" s="8" t="str">
        <f>IFERROR(VLOOKUP($B$3&amp;"|6",Daten!$U$43:$AC$142,7,FALSE),"")</f>
        <v/>
      </c>
      <c r="G24" s="12" t="str">
        <f>IFERROR(VLOOKUP($B$3&amp;"|6",Daten!$U$43:$AC$142,8,FALSE),"")</f>
        <v/>
      </c>
      <c r="H24" s="8" t="str">
        <f>IFERROR(VLOOKUP($B$3&amp;"|6",Daten!$U$43:$AC$142,9,FALSE),"")</f>
        <v/>
      </c>
    </row>
    <row r="25" spans="1:8" ht="24" customHeight="1" x14ac:dyDescent="0.25">
      <c r="A25" s="7" t="str">
        <f>IFERROR(VLOOKUP($B$3&amp;"|7",Daten!$U$43:$AC$142,2,FALSE),"")</f>
        <v/>
      </c>
      <c r="B25" s="7" t="str">
        <f>IFERROR(VLOOKUP($B$3&amp;"|7",Daten!$U$43:$AC$142,3,FALSE),"")</f>
        <v/>
      </c>
      <c r="C25" s="7" t="str">
        <f>IFERROR(VLOOKUP($B$3&amp;"|7",Daten!$U$43:$AC$142,4,FALSE),"")</f>
        <v/>
      </c>
      <c r="D25" s="7" t="str">
        <f>IFERROR(VLOOKUP($B$3&amp;"|7",Daten!$U$43:$AC$142,5,FALSE),"")</f>
        <v/>
      </c>
      <c r="E25" s="8" t="str">
        <f>IFERROR(VLOOKUP($B$3&amp;"|7",Daten!$U$43:$AC$142,6,FALSE),"")</f>
        <v/>
      </c>
      <c r="F25" s="8" t="str">
        <f>IFERROR(VLOOKUP($B$3&amp;"|7",Daten!$U$43:$AC$142,7,FALSE),"")</f>
        <v/>
      </c>
      <c r="G25" s="12" t="str">
        <f>IFERROR(VLOOKUP($B$3&amp;"|7",Daten!$U$43:$AC$142,8,FALSE),"")</f>
        <v/>
      </c>
      <c r="H25" s="8" t="str">
        <f>IFERROR(VLOOKUP($B$3&amp;"|7",Daten!$U$43:$AC$142,9,FALSE),"")</f>
        <v/>
      </c>
    </row>
    <row r="26" spans="1:8" ht="24" customHeight="1" x14ac:dyDescent="0.25">
      <c r="A26" s="7" t="str">
        <f>IFERROR(VLOOKUP($B$3&amp;"|8",Daten!$U$43:$AC$142,2,FALSE),"")</f>
        <v/>
      </c>
      <c r="B26" s="7" t="str">
        <f>IFERROR(VLOOKUP($B$3&amp;"|8",Daten!$U$43:$AC$142,3,FALSE),"")</f>
        <v/>
      </c>
      <c r="C26" s="7" t="str">
        <f>IFERROR(VLOOKUP($B$3&amp;"|8",Daten!$U$43:$AC$142,4,FALSE),"")</f>
        <v/>
      </c>
      <c r="D26" s="7" t="str">
        <f>IFERROR(VLOOKUP($B$3&amp;"|8",Daten!$U$43:$AC$142,5,FALSE),"")</f>
        <v/>
      </c>
      <c r="E26" s="8" t="str">
        <f>IFERROR(VLOOKUP($B$3&amp;"|8",Daten!$U$43:$AC$142,6,FALSE),"")</f>
        <v/>
      </c>
      <c r="F26" s="8" t="str">
        <f>IFERROR(VLOOKUP($B$3&amp;"|8",Daten!$U$43:$AC$142,7,FALSE),"")</f>
        <v/>
      </c>
      <c r="G26" s="12" t="str">
        <f>IFERROR(VLOOKUP($B$3&amp;"|8",Daten!$U$43:$AC$142,8,FALSE),"")</f>
        <v/>
      </c>
      <c r="H26" s="8" t="str">
        <f>IFERROR(VLOOKUP($B$3&amp;"|8",Daten!$U$43:$AC$142,9,FALSE),"")</f>
        <v/>
      </c>
    </row>
    <row r="27" spans="1:8" s="28" customFormat="1" ht="21" customHeight="1" x14ac:dyDescent="0.25">
      <c r="A27" s="29"/>
      <c r="B27" s="29"/>
      <c r="C27" s="29"/>
      <c r="D27" s="29"/>
      <c r="E27" s="29"/>
      <c r="F27" s="29"/>
      <c r="G27" s="29"/>
      <c r="H27" s="29"/>
    </row>
    <row r="28" spans="1:8" ht="21" customHeight="1" x14ac:dyDescent="0.25">
      <c r="A28" s="25" t="s">
        <v>27</v>
      </c>
      <c r="B28" s="25"/>
      <c r="C28" s="22" t="str">
        <f>IFERROR(INDEX(Daten!$J$8:$J$37,MATCH($B$3,Daten!$A$8:$A$37,0)),"")</f>
        <v>08.05.2026</v>
      </c>
      <c r="D28" s="22"/>
      <c r="E28" s="29"/>
      <c r="F28" s="3" t="s">
        <v>28</v>
      </c>
      <c r="G28" s="24">
        <f>IFERROR(INDEX(Daten!$O$8:$O$37,MATCH($B$3,Daten!$A$8:$A$37,0)),"")</f>
        <v>292</v>
      </c>
      <c r="H28" s="21"/>
    </row>
    <row r="29" spans="1:8" ht="21" customHeight="1" x14ac:dyDescent="0.25">
      <c r="A29" s="25" t="s">
        <v>29</v>
      </c>
      <c r="B29" s="25"/>
      <c r="C29" s="21" t="str">
        <f>IFERROR(INDEX(Daten!$M$8:$M$37,MATCH($B$3,Daten!$A$8:$A$37,0)),"")</f>
        <v>dreihundertsiebenundvierzig Euro und achtundvierzig Cent</v>
      </c>
      <c r="D29" s="21"/>
      <c r="E29" s="29"/>
      <c r="F29" s="3" t="s">
        <v>30</v>
      </c>
      <c r="G29" s="24">
        <f>IFERROR(INDEX(Daten!$P$8:$P$37,MATCH($B$3,Daten!$A$8:$A$37,0)),"")</f>
        <v>55.48</v>
      </c>
      <c r="H29" s="21"/>
    </row>
    <row r="30" spans="1:8" s="28" customFormat="1" ht="21" customHeight="1" x14ac:dyDescent="0.25">
      <c r="A30" s="29"/>
      <c r="B30" s="29"/>
      <c r="C30" s="21"/>
      <c r="D30" s="21"/>
      <c r="E30" s="29"/>
      <c r="F30" s="30" t="s">
        <v>31</v>
      </c>
      <c r="G30" s="31">
        <f>IFERROR(INDEX(Daten!$Q$8:$Q$37,MATCH($B$3,Daten!$A$8:$A$37,0)),"")</f>
        <v>347.48</v>
      </c>
      <c r="H30" s="32"/>
    </row>
    <row r="31" spans="1:8" s="28" customFormat="1" ht="21" customHeight="1" x14ac:dyDescent="0.25">
      <c r="A31" s="29"/>
      <c r="B31" s="29"/>
      <c r="C31" s="29"/>
      <c r="D31" s="29"/>
      <c r="E31" s="29"/>
      <c r="F31" s="29"/>
      <c r="G31" s="29"/>
      <c r="H31" s="29"/>
    </row>
    <row r="32" spans="1:8" ht="21" customHeight="1" x14ac:dyDescent="0.25">
      <c r="A32" s="21" t="str">
        <f>IFERROR(INDEX(Daten!$N$8:$N$37,MATCH($B$3,Daten!$A$8:$A$37,0)),"")</f>
        <v>Betrag dankend erhalten.</v>
      </c>
      <c r="B32" s="21"/>
      <c r="C32" s="21"/>
      <c r="D32" s="21"/>
      <c r="E32" s="21"/>
      <c r="F32" s="21"/>
      <c r="G32" s="21"/>
      <c r="H32" s="21"/>
    </row>
    <row r="33" spans="1:8" s="28" customFormat="1" ht="21" customHeight="1" x14ac:dyDescent="0.25">
      <c r="A33" s="33" t="str">
        <f>IF(IFERROR(INDEX(Daten!$P$8:$P$37,MATCH($B$3,Daten!$A$8:$A$37,0)),0)=0,Einstellungen!$B$14,"")</f>
        <v/>
      </c>
      <c r="B33" s="33"/>
      <c r="C33" s="33"/>
      <c r="D33" s="33"/>
      <c r="E33" s="33"/>
      <c r="F33" s="33"/>
      <c r="G33" s="33"/>
      <c r="H33" s="33"/>
    </row>
    <row r="34" spans="1:8" s="28" customFormat="1" ht="21" customHeight="1" x14ac:dyDescent="0.25">
      <c r="A34" s="29"/>
      <c r="B34" s="29"/>
      <c r="C34" s="29"/>
      <c r="D34" s="29"/>
      <c r="E34" s="29"/>
      <c r="F34" s="29"/>
      <c r="G34" s="29"/>
      <c r="H34" s="29"/>
    </row>
    <row r="35" spans="1:8" ht="21" customHeight="1" x14ac:dyDescent="0.25">
      <c r="A35" s="25" t="s">
        <v>32</v>
      </c>
      <c r="B35" s="25"/>
      <c r="C35" s="25"/>
      <c r="D35" s="2"/>
      <c r="E35" s="25" t="s">
        <v>33</v>
      </c>
      <c r="F35" s="25"/>
      <c r="G35" s="25"/>
      <c r="H35" s="25"/>
    </row>
    <row r="36" spans="1:8" ht="21" customHeight="1" x14ac:dyDescent="0.25">
      <c r="A36" s="26" t="str">
        <f>IFERROR(INDEX(Daten!$C$8:$C$37,MATCH($B$3,Daten!$A$8:$A$37,0))&amp;", "&amp;INDEX(Daten!$J$8:$J$37,MATCH($B$3,Daten!$A$8:$A$37,0)),"")</f>
        <v>Oldenburg, 08.05.2026</v>
      </c>
      <c r="B36" s="26"/>
      <c r="C36" s="26"/>
      <c r="D36" s="2"/>
      <c r="E36" s="27"/>
      <c r="F36" s="27"/>
      <c r="G36" s="27"/>
      <c r="H36" s="27"/>
    </row>
    <row r="37" spans="1:8" s="28" customFormat="1" ht="21" customHeight="1" x14ac:dyDescent="0.25">
      <c r="A37" s="29"/>
      <c r="B37" s="29"/>
      <c r="C37" s="29"/>
      <c r="D37" s="29"/>
      <c r="E37" s="29"/>
      <c r="F37" s="29"/>
      <c r="G37" s="29"/>
      <c r="H37" s="29"/>
    </row>
    <row r="38" spans="1:8" s="28" customFormat="1" ht="27.95" customHeight="1" x14ac:dyDescent="0.25">
      <c r="A38" s="33" t="s">
        <v>34</v>
      </c>
      <c r="B38" s="33"/>
      <c r="C38" s="33"/>
      <c r="D38" s="33"/>
      <c r="E38" s="33"/>
      <c r="F38" s="33"/>
      <c r="G38" s="33"/>
      <c r="H38" s="33"/>
    </row>
    <row r="39" spans="1:8" s="28" customFormat="1" ht="21" customHeight="1" x14ac:dyDescent="0.25">
      <c r="A39" s="29"/>
      <c r="B39" s="29"/>
      <c r="C39" s="29"/>
      <c r="D39" s="29"/>
      <c r="E39" s="29"/>
      <c r="F39" s="29"/>
      <c r="G39" s="29"/>
      <c r="H39" s="29"/>
    </row>
    <row r="40" spans="1:8" s="28" customFormat="1" ht="21" customHeight="1" x14ac:dyDescent="0.25">
      <c r="A40" s="29"/>
      <c r="B40" s="29"/>
      <c r="C40" s="29"/>
      <c r="D40" s="29"/>
      <c r="E40" s="29"/>
      <c r="F40" s="29"/>
      <c r="G40" s="29"/>
      <c r="H40" s="29"/>
    </row>
    <row r="41" spans="1:8" s="28" customFormat="1" x14ac:dyDescent="0.25"/>
    <row r="42" spans="1:8" s="28" customFormat="1" x14ac:dyDescent="0.25"/>
    <row r="43" spans="1:8" s="28" customFormat="1" x14ac:dyDescent="0.25"/>
    <row r="44" spans="1:8" s="28" customFormat="1" x14ac:dyDescent="0.25"/>
    <row r="45" spans="1:8" s="28" customFormat="1" x14ac:dyDescent="0.25"/>
    <row r="46" spans="1:8" s="28" customFormat="1" x14ac:dyDescent="0.25"/>
    <row r="47" spans="1:8" s="28" customFormat="1" x14ac:dyDescent="0.25"/>
    <row r="48" spans="1:8" s="28" customFormat="1" x14ac:dyDescent="0.25"/>
    <row r="49" s="28" customFormat="1" x14ac:dyDescent="0.25"/>
    <row r="50" s="28" customFormat="1" x14ac:dyDescent="0.25"/>
    <row r="51" s="28" customFormat="1" x14ac:dyDescent="0.25"/>
    <row r="52" s="28" customFormat="1" x14ac:dyDescent="0.25"/>
    <row r="53" s="28" customFormat="1" x14ac:dyDescent="0.25"/>
    <row r="54" s="28" customFormat="1" x14ac:dyDescent="0.25"/>
    <row r="55" s="28" customFormat="1" x14ac:dyDescent="0.25"/>
    <row r="56" s="28" customFormat="1" x14ac:dyDescent="0.25"/>
    <row r="57" s="28" customFormat="1" x14ac:dyDescent="0.25"/>
    <row r="58" s="28" customFormat="1" x14ac:dyDescent="0.25"/>
    <row r="59" s="28" customFormat="1" x14ac:dyDescent="0.25"/>
    <row r="60" s="28" customFormat="1" x14ac:dyDescent="0.25"/>
    <row r="61" s="28" customFormat="1" x14ac:dyDescent="0.25"/>
    <row r="62" s="28" customFormat="1" x14ac:dyDescent="0.25"/>
    <row r="63" s="28" customFormat="1" x14ac:dyDescent="0.25"/>
    <row r="64" s="28" customFormat="1" x14ac:dyDescent="0.25"/>
    <row r="65" s="28" customFormat="1" x14ac:dyDescent="0.25"/>
    <row r="66" s="28" customFormat="1" x14ac:dyDescent="0.25"/>
    <row r="67" s="28" customFormat="1" x14ac:dyDescent="0.25"/>
    <row r="68" s="28" customFormat="1" x14ac:dyDescent="0.25"/>
    <row r="69" s="28" customFormat="1" x14ac:dyDescent="0.25"/>
    <row r="70" s="28" customFormat="1" x14ac:dyDescent="0.25"/>
    <row r="71" s="28" customFormat="1" x14ac:dyDescent="0.25"/>
    <row r="72" s="28" customFormat="1" x14ac:dyDescent="0.25"/>
    <row r="73" s="28" customFormat="1" x14ac:dyDescent="0.25"/>
    <row r="74" s="28" customFormat="1" x14ac:dyDescent="0.25"/>
    <row r="75" s="28" customFormat="1" x14ac:dyDescent="0.25"/>
    <row r="76" s="28" customFormat="1" x14ac:dyDescent="0.25"/>
    <row r="77" s="28" customFormat="1" x14ac:dyDescent="0.25"/>
    <row r="78" s="28" customFormat="1" x14ac:dyDescent="0.25"/>
    <row r="79" s="28" customFormat="1" x14ac:dyDescent="0.25"/>
    <row r="80" s="28" customFormat="1" x14ac:dyDescent="0.25"/>
    <row r="81" s="28" customFormat="1" x14ac:dyDescent="0.25"/>
    <row r="82" s="28" customFormat="1" x14ac:dyDescent="0.25"/>
    <row r="83" s="28" customFormat="1" x14ac:dyDescent="0.25"/>
    <row r="84" s="28" customFormat="1" x14ac:dyDescent="0.25"/>
  </sheetData>
  <mergeCells count="31">
    <mergeCell ref="A38:H38"/>
    <mergeCell ref="A32:H32"/>
    <mergeCell ref="A33:H33"/>
    <mergeCell ref="A35:C35"/>
    <mergeCell ref="E35:H35"/>
    <mergeCell ref="A36:C36"/>
    <mergeCell ref="E36:H36"/>
    <mergeCell ref="G28:H28"/>
    <mergeCell ref="G29:H29"/>
    <mergeCell ref="G30:H30"/>
    <mergeCell ref="A28:B28"/>
    <mergeCell ref="C28:D28"/>
    <mergeCell ref="A29:B29"/>
    <mergeCell ref="C29:D30"/>
    <mergeCell ref="B13:D13"/>
    <mergeCell ref="F13:H13"/>
    <mergeCell ref="B14:D14"/>
    <mergeCell ref="F14:H14"/>
    <mergeCell ref="A16:H16"/>
    <mergeCell ref="A10:D10"/>
    <mergeCell ref="E10:H10"/>
    <mergeCell ref="B11:D11"/>
    <mergeCell ref="F11:H11"/>
    <mergeCell ref="B12:D12"/>
    <mergeCell ref="F12:H12"/>
    <mergeCell ref="A1:H1"/>
    <mergeCell ref="A5:H5"/>
    <mergeCell ref="A7:D7"/>
    <mergeCell ref="F7:H7"/>
    <mergeCell ref="B8:C8"/>
    <mergeCell ref="E8:H8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xr:uid="{00000000-0002-0000-0000-000000000000}">
          <x14:formula1>
            <xm:f>Daten!$A$8:$A$37</xm:f>
          </x14:formula1>
          <xm:sqref>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160"/>
  <sheetViews>
    <sheetView workbookViewId="0"/>
  </sheetViews>
  <sheetFormatPr baseColWidth="10" defaultColWidth="9" defaultRowHeight="15" x14ac:dyDescent="0.25"/>
  <cols>
    <col min="1" max="1" width="16" customWidth="1"/>
    <col min="2" max="2" width="12" customWidth="1"/>
    <col min="3" max="3" width="16" customWidth="1"/>
    <col min="4" max="4" width="24" customWidth="1"/>
    <col min="5" max="6" width="20" customWidth="1"/>
    <col min="7" max="7" width="10" customWidth="1"/>
    <col min="8" max="9" width="16" customWidth="1"/>
    <col min="10" max="10" width="18" customWidth="1"/>
    <col min="11" max="11" width="13" customWidth="1"/>
    <col min="12" max="12" width="10" customWidth="1"/>
    <col min="13" max="13" width="34" customWidth="1"/>
    <col min="14" max="14" width="28" customWidth="1"/>
    <col min="15" max="17" width="13" customWidth="1"/>
    <col min="18" max="18" width="24" customWidth="1"/>
    <col min="21" max="29" width="10" customWidth="1"/>
  </cols>
  <sheetData>
    <row r="1" spans="1:18" ht="30" customHeight="1" x14ac:dyDescent="0.25">
      <c r="A1" s="18" t="s">
        <v>35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2" spans="1:18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27" x14ac:dyDescent="0.25">
      <c r="A3" s="3" t="s">
        <v>36</v>
      </c>
      <c r="B3" s="7" t="s">
        <v>37</v>
      </c>
      <c r="C3" s="2" t="s">
        <v>20</v>
      </c>
      <c r="D3" s="2"/>
      <c r="E3" s="3" t="s">
        <v>38</v>
      </c>
      <c r="F3" s="5" t="s">
        <v>39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67.5" x14ac:dyDescent="0.25">
      <c r="A4" s="3" t="s">
        <v>40</v>
      </c>
      <c r="B4" s="8">
        <f>COUNTIF(B8:B37,"?*")</f>
        <v>4</v>
      </c>
      <c r="C4" s="2" t="s">
        <v>41</v>
      </c>
      <c r="D4" s="2"/>
      <c r="E4" s="3" t="s">
        <v>42</v>
      </c>
      <c r="F4" s="5" t="s">
        <v>43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ht="40.5" x14ac:dyDescent="0.25">
      <c r="A5" s="3" t="s">
        <v>44</v>
      </c>
      <c r="B5" s="8">
        <f>SUMIF(K8:K37,"bezahlt",Q8:Q37)</f>
        <v>490.23</v>
      </c>
      <c r="C5" s="2" t="s">
        <v>45</v>
      </c>
      <c r="D5" s="2"/>
      <c r="E5" s="3" t="s">
        <v>46</v>
      </c>
      <c r="F5" s="5" t="s">
        <v>47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x14ac:dyDescent="0.25">
      <c r="A6" s="3" t="s">
        <v>48</v>
      </c>
      <c r="B6" s="8">
        <f>SUMIF(K8:K37,"offen",Q8:Q37)</f>
        <v>140</v>
      </c>
      <c r="C6" s="2" t="s">
        <v>49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 x14ac:dyDescent="0.25">
      <c r="A7" s="1" t="s">
        <v>1</v>
      </c>
      <c r="B7" s="1" t="s">
        <v>8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9</v>
      </c>
      <c r="I7" s="1" t="s">
        <v>17</v>
      </c>
      <c r="J7" s="1" t="s">
        <v>27</v>
      </c>
      <c r="K7" s="1" t="s">
        <v>4</v>
      </c>
      <c r="L7" s="1" t="s">
        <v>55</v>
      </c>
      <c r="M7" s="1" t="s">
        <v>29</v>
      </c>
      <c r="N7" s="1" t="s">
        <v>56</v>
      </c>
      <c r="O7" s="1" t="s">
        <v>28</v>
      </c>
      <c r="P7" s="1" t="s">
        <v>30</v>
      </c>
      <c r="Q7" s="1" t="s">
        <v>31</v>
      </c>
      <c r="R7" s="1" t="s">
        <v>57</v>
      </c>
    </row>
    <row r="8" spans="1:18" ht="27" x14ac:dyDescent="0.25">
      <c r="A8" s="7" t="str">
        <f>IF(B8="","",Einstellungen!$B$11&amp;"-"&amp;TEXT(ROW()-7,"000"))</f>
        <v>Q-2026-001</v>
      </c>
      <c r="B8" s="17" t="s">
        <v>58</v>
      </c>
      <c r="C8" s="4" t="s">
        <v>59</v>
      </c>
      <c r="D8" s="4" t="s">
        <v>60</v>
      </c>
      <c r="E8" s="4" t="s">
        <v>61</v>
      </c>
      <c r="F8" s="4" t="s">
        <v>62</v>
      </c>
      <c r="G8" s="4" t="s">
        <v>63</v>
      </c>
      <c r="H8" s="4" t="s">
        <v>59</v>
      </c>
      <c r="I8" s="4" t="s">
        <v>64</v>
      </c>
      <c r="J8" s="17" t="s">
        <v>58</v>
      </c>
      <c r="K8" s="4" t="s">
        <v>65</v>
      </c>
      <c r="L8" s="4" t="s">
        <v>66</v>
      </c>
      <c r="M8" s="4" t="s">
        <v>67</v>
      </c>
      <c r="N8" s="4" t="s">
        <v>68</v>
      </c>
      <c r="O8" s="8">
        <f t="shared" ref="O8:O37" si="0">IFERROR(SUMIFS($H$43:$H$142,$A$43:$A$142,A8),0)</f>
        <v>292</v>
      </c>
      <c r="P8" s="8">
        <f t="shared" ref="P8:P37" si="1">IFERROR(SUMIFS($I$43:$I$142,$A$43:$A$142,A8),0)</f>
        <v>55.48</v>
      </c>
      <c r="Q8" s="8">
        <f t="shared" ref="Q8:Q37" si="2">IFERROR(SUMIFS($J$43:$J$142,$A$43:$A$142,A8),0)</f>
        <v>347.48</v>
      </c>
      <c r="R8" s="7" t="str">
        <f t="shared" ref="R8:R37" si="3">IF(A8="","",IF(Q8&gt;250,"Vollständige Angaben prüfen","Kleinbetrag möglich"))</f>
        <v>Vollständige Angaben prüfen</v>
      </c>
    </row>
    <row r="9" spans="1:18" x14ac:dyDescent="0.25">
      <c r="A9" s="7" t="str">
        <f>IF(B9="","",Einstellungen!$B$11&amp;"-"&amp;TEXT(ROW()-7,"000"))</f>
        <v>Q-2026-002</v>
      </c>
      <c r="B9" s="17" t="s">
        <v>69</v>
      </c>
      <c r="C9" s="4" t="s">
        <v>70</v>
      </c>
      <c r="D9" s="4" t="s">
        <v>71</v>
      </c>
      <c r="E9" s="4" t="s">
        <v>72</v>
      </c>
      <c r="F9" s="4" t="s">
        <v>73</v>
      </c>
      <c r="G9" s="4" t="s">
        <v>74</v>
      </c>
      <c r="H9" s="4" t="s">
        <v>70</v>
      </c>
      <c r="I9" s="4" t="s">
        <v>75</v>
      </c>
      <c r="J9" s="17" t="s">
        <v>69</v>
      </c>
      <c r="K9" s="4" t="s">
        <v>65</v>
      </c>
      <c r="L9" s="4" t="s">
        <v>66</v>
      </c>
      <c r="M9" s="4" t="s">
        <v>76</v>
      </c>
      <c r="N9" s="4" t="s">
        <v>77</v>
      </c>
      <c r="O9" s="8">
        <f t="shared" si="0"/>
        <v>75</v>
      </c>
      <c r="P9" s="8">
        <f t="shared" si="1"/>
        <v>14.25</v>
      </c>
      <c r="Q9" s="8">
        <f t="shared" si="2"/>
        <v>89.25</v>
      </c>
      <c r="R9" s="7" t="str">
        <f t="shared" si="3"/>
        <v>Kleinbetrag möglich</v>
      </c>
    </row>
    <row r="10" spans="1:18" ht="27" x14ac:dyDescent="0.25">
      <c r="A10" s="7" t="str">
        <f>IF(B10="","",Einstellungen!$B$11&amp;"-"&amp;TEXT(ROW()-7,"000"))</f>
        <v>Q-2026-003</v>
      </c>
      <c r="B10" s="17" t="s">
        <v>78</v>
      </c>
      <c r="C10" s="4" t="s">
        <v>59</v>
      </c>
      <c r="D10" s="4" t="s">
        <v>79</v>
      </c>
      <c r="E10" s="4"/>
      <c r="F10" s="4" t="s">
        <v>80</v>
      </c>
      <c r="G10" s="4" t="s">
        <v>81</v>
      </c>
      <c r="H10" s="4" t="s">
        <v>59</v>
      </c>
      <c r="I10" s="4" t="s">
        <v>82</v>
      </c>
      <c r="J10" s="17" t="s">
        <v>83</v>
      </c>
      <c r="K10" s="4" t="s">
        <v>84</v>
      </c>
      <c r="L10" s="4" t="s">
        <v>66</v>
      </c>
      <c r="M10" s="4" t="s">
        <v>85</v>
      </c>
      <c r="N10" s="4" t="s">
        <v>86</v>
      </c>
      <c r="O10" s="8">
        <f t="shared" si="0"/>
        <v>140</v>
      </c>
      <c r="P10" s="8">
        <f t="shared" si="1"/>
        <v>0</v>
      </c>
      <c r="Q10" s="8">
        <f t="shared" si="2"/>
        <v>140</v>
      </c>
      <c r="R10" s="7" t="str">
        <f t="shared" si="3"/>
        <v>Kleinbetrag möglich</v>
      </c>
    </row>
    <row r="11" spans="1:18" x14ac:dyDescent="0.25">
      <c r="A11" s="7" t="str">
        <f>IF(B11="","",Einstellungen!$B$11&amp;"-"&amp;TEXT(ROW()-7,"000"))</f>
        <v>Q-2026-004</v>
      </c>
      <c r="B11" s="17" t="s">
        <v>83</v>
      </c>
      <c r="C11" s="4" t="s">
        <v>59</v>
      </c>
      <c r="D11" s="4" t="s">
        <v>87</v>
      </c>
      <c r="E11" s="4" t="s">
        <v>88</v>
      </c>
      <c r="F11" s="4" t="s">
        <v>89</v>
      </c>
      <c r="G11" s="4" t="s">
        <v>63</v>
      </c>
      <c r="H11" s="4" t="s">
        <v>59</v>
      </c>
      <c r="I11" s="4" t="s">
        <v>64</v>
      </c>
      <c r="J11" s="17" t="s">
        <v>83</v>
      </c>
      <c r="K11" s="4" t="s">
        <v>65</v>
      </c>
      <c r="L11" s="4" t="s">
        <v>66</v>
      </c>
      <c r="M11" s="4" t="s">
        <v>90</v>
      </c>
      <c r="N11" s="4" t="s">
        <v>68</v>
      </c>
      <c r="O11" s="8">
        <f t="shared" si="0"/>
        <v>50</v>
      </c>
      <c r="P11" s="8">
        <f t="shared" si="1"/>
        <v>3.5000000000000004</v>
      </c>
      <c r="Q11" s="8">
        <f t="shared" si="2"/>
        <v>53.5</v>
      </c>
      <c r="R11" s="7" t="str">
        <f t="shared" si="3"/>
        <v>Kleinbetrag möglich</v>
      </c>
    </row>
    <row r="12" spans="1:18" x14ac:dyDescent="0.25">
      <c r="A12" s="7" t="str">
        <f>IF(B12="","",Einstellungen!$B$11&amp;"-"&amp;TEXT(ROW()-7,"000"))</f>
        <v/>
      </c>
      <c r="B12" s="17"/>
      <c r="C12" s="4"/>
      <c r="D12" s="4"/>
      <c r="E12" s="4"/>
      <c r="F12" s="4"/>
      <c r="G12" s="4"/>
      <c r="H12" s="4"/>
      <c r="I12" s="4"/>
      <c r="J12" s="17"/>
      <c r="K12" s="4"/>
      <c r="L12" s="4"/>
      <c r="M12" s="4"/>
      <c r="N12" s="4"/>
      <c r="O12" s="8">
        <f t="shared" si="0"/>
        <v>0</v>
      </c>
      <c r="P12" s="8">
        <f t="shared" si="1"/>
        <v>0</v>
      </c>
      <c r="Q12" s="8">
        <f t="shared" si="2"/>
        <v>0</v>
      </c>
      <c r="R12" s="7" t="str">
        <f t="shared" si="3"/>
        <v/>
      </c>
    </row>
    <row r="13" spans="1:18" x14ac:dyDescent="0.25">
      <c r="A13" s="7" t="str">
        <f>IF(B13="","",Einstellungen!$B$11&amp;"-"&amp;TEXT(ROW()-7,"000"))</f>
        <v/>
      </c>
      <c r="B13" s="17"/>
      <c r="C13" s="4"/>
      <c r="D13" s="4"/>
      <c r="E13" s="4"/>
      <c r="F13" s="4"/>
      <c r="G13" s="4"/>
      <c r="H13" s="4"/>
      <c r="I13" s="4"/>
      <c r="J13" s="17"/>
      <c r="K13" s="4"/>
      <c r="L13" s="4"/>
      <c r="M13" s="4"/>
      <c r="N13" s="4"/>
      <c r="O13" s="8">
        <f t="shared" si="0"/>
        <v>0</v>
      </c>
      <c r="P13" s="8">
        <f t="shared" si="1"/>
        <v>0</v>
      </c>
      <c r="Q13" s="8">
        <f t="shared" si="2"/>
        <v>0</v>
      </c>
      <c r="R13" s="7" t="str">
        <f t="shared" si="3"/>
        <v/>
      </c>
    </row>
    <row r="14" spans="1:18" x14ac:dyDescent="0.25">
      <c r="A14" s="7" t="str">
        <f>IF(B14="","",Einstellungen!$B$11&amp;"-"&amp;TEXT(ROW()-7,"000"))</f>
        <v/>
      </c>
      <c r="B14" s="17"/>
      <c r="C14" s="4"/>
      <c r="D14" s="4"/>
      <c r="E14" s="4"/>
      <c r="F14" s="4"/>
      <c r="G14" s="4"/>
      <c r="H14" s="4"/>
      <c r="I14" s="4"/>
      <c r="J14" s="17"/>
      <c r="K14" s="4"/>
      <c r="L14" s="4"/>
      <c r="M14" s="4"/>
      <c r="N14" s="4"/>
      <c r="O14" s="8">
        <f t="shared" si="0"/>
        <v>0</v>
      </c>
      <c r="P14" s="8">
        <f t="shared" si="1"/>
        <v>0</v>
      </c>
      <c r="Q14" s="8">
        <f t="shared" si="2"/>
        <v>0</v>
      </c>
      <c r="R14" s="7" t="str">
        <f t="shared" si="3"/>
        <v/>
      </c>
    </row>
    <row r="15" spans="1:18" x14ac:dyDescent="0.25">
      <c r="A15" s="7" t="str">
        <f>IF(B15="","",Einstellungen!$B$11&amp;"-"&amp;TEXT(ROW()-7,"000"))</f>
        <v/>
      </c>
      <c r="B15" s="17"/>
      <c r="C15" s="4"/>
      <c r="D15" s="4"/>
      <c r="E15" s="4"/>
      <c r="F15" s="4"/>
      <c r="G15" s="4"/>
      <c r="H15" s="4"/>
      <c r="I15" s="4"/>
      <c r="J15" s="17"/>
      <c r="K15" s="4"/>
      <c r="L15" s="4"/>
      <c r="M15" s="4"/>
      <c r="N15" s="4"/>
      <c r="O15" s="8">
        <f t="shared" si="0"/>
        <v>0</v>
      </c>
      <c r="P15" s="8">
        <f t="shared" si="1"/>
        <v>0</v>
      </c>
      <c r="Q15" s="8">
        <f t="shared" si="2"/>
        <v>0</v>
      </c>
      <c r="R15" s="7" t="str">
        <f t="shared" si="3"/>
        <v/>
      </c>
    </row>
    <row r="16" spans="1:18" x14ac:dyDescent="0.25">
      <c r="A16" s="7" t="str">
        <f>IF(B16="","",Einstellungen!$B$11&amp;"-"&amp;TEXT(ROW()-7,"000"))</f>
        <v/>
      </c>
      <c r="B16" s="17"/>
      <c r="C16" s="4"/>
      <c r="D16" s="4"/>
      <c r="E16" s="4"/>
      <c r="F16" s="4"/>
      <c r="G16" s="4"/>
      <c r="H16" s="4"/>
      <c r="I16" s="4"/>
      <c r="J16" s="17"/>
      <c r="K16" s="4"/>
      <c r="L16" s="4"/>
      <c r="M16" s="4"/>
      <c r="N16" s="4"/>
      <c r="O16" s="8">
        <f t="shared" si="0"/>
        <v>0</v>
      </c>
      <c r="P16" s="8">
        <f t="shared" si="1"/>
        <v>0</v>
      </c>
      <c r="Q16" s="8">
        <f t="shared" si="2"/>
        <v>0</v>
      </c>
      <c r="R16" s="7" t="str">
        <f t="shared" si="3"/>
        <v/>
      </c>
    </row>
    <row r="17" spans="1:18" x14ac:dyDescent="0.25">
      <c r="A17" s="7" t="str">
        <f>IF(B17="","",Einstellungen!$B$11&amp;"-"&amp;TEXT(ROW()-7,"000"))</f>
        <v/>
      </c>
      <c r="B17" s="17"/>
      <c r="C17" s="4"/>
      <c r="D17" s="4"/>
      <c r="E17" s="4"/>
      <c r="F17" s="4"/>
      <c r="G17" s="4"/>
      <c r="H17" s="4"/>
      <c r="I17" s="4"/>
      <c r="J17" s="17"/>
      <c r="K17" s="4"/>
      <c r="L17" s="4"/>
      <c r="M17" s="4"/>
      <c r="N17" s="4"/>
      <c r="O17" s="8">
        <f t="shared" si="0"/>
        <v>0</v>
      </c>
      <c r="P17" s="8">
        <f t="shared" si="1"/>
        <v>0</v>
      </c>
      <c r="Q17" s="8">
        <f t="shared" si="2"/>
        <v>0</v>
      </c>
      <c r="R17" s="7" t="str">
        <f t="shared" si="3"/>
        <v/>
      </c>
    </row>
    <row r="18" spans="1:18" x14ac:dyDescent="0.25">
      <c r="A18" s="7" t="str">
        <f>IF(B18="","",Einstellungen!$B$11&amp;"-"&amp;TEXT(ROW()-7,"000"))</f>
        <v/>
      </c>
      <c r="B18" s="17"/>
      <c r="C18" s="4"/>
      <c r="D18" s="4"/>
      <c r="E18" s="4"/>
      <c r="F18" s="4"/>
      <c r="G18" s="4"/>
      <c r="H18" s="4"/>
      <c r="I18" s="4"/>
      <c r="J18" s="17"/>
      <c r="K18" s="4"/>
      <c r="L18" s="4"/>
      <c r="M18" s="4"/>
      <c r="N18" s="4"/>
      <c r="O18" s="8">
        <f t="shared" si="0"/>
        <v>0</v>
      </c>
      <c r="P18" s="8">
        <f t="shared" si="1"/>
        <v>0</v>
      </c>
      <c r="Q18" s="8">
        <f t="shared" si="2"/>
        <v>0</v>
      </c>
      <c r="R18" s="7" t="str">
        <f t="shared" si="3"/>
        <v/>
      </c>
    </row>
    <row r="19" spans="1:18" x14ac:dyDescent="0.25">
      <c r="A19" s="7" t="str">
        <f>IF(B19="","",Einstellungen!$B$11&amp;"-"&amp;TEXT(ROW()-7,"000"))</f>
        <v/>
      </c>
      <c r="B19" s="17"/>
      <c r="C19" s="4"/>
      <c r="D19" s="4"/>
      <c r="E19" s="4"/>
      <c r="F19" s="4"/>
      <c r="G19" s="4"/>
      <c r="H19" s="4"/>
      <c r="I19" s="4"/>
      <c r="J19" s="17"/>
      <c r="K19" s="4"/>
      <c r="L19" s="4"/>
      <c r="M19" s="4"/>
      <c r="N19" s="4"/>
      <c r="O19" s="8">
        <f t="shared" si="0"/>
        <v>0</v>
      </c>
      <c r="P19" s="8">
        <f t="shared" si="1"/>
        <v>0</v>
      </c>
      <c r="Q19" s="8">
        <f t="shared" si="2"/>
        <v>0</v>
      </c>
      <c r="R19" s="7" t="str">
        <f t="shared" si="3"/>
        <v/>
      </c>
    </row>
    <row r="20" spans="1:18" x14ac:dyDescent="0.25">
      <c r="A20" s="7" t="str">
        <f>IF(B20="","",Einstellungen!$B$11&amp;"-"&amp;TEXT(ROW()-7,"000"))</f>
        <v/>
      </c>
      <c r="B20" s="17"/>
      <c r="C20" s="4"/>
      <c r="D20" s="4"/>
      <c r="E20" s="4"/>
      <c r="F20" s="4"/>
      <c r="G20" s="4"/>
      <c r="H20" s="4"/>
      <c r="I20" s="4"/>
      <c r="J20" s="17"/>
      <c r="K20" s="4"/>
      <c r="L20" s="4"/>
      <c r="M20" s="4"/>
      <c r="N20" s="4"/>
      <c r="O20" s="8">
        <f t="shared" si="0"/>
        <v>0</v>
      </c>
      <c r="P20" s="8">
        <f t="shared" si="1"/>
        <v>0</v>
      </c>
      <c r="Q20" s="8">
        <f t="shared" si="2"/>
        <v>0</v>
      </c>
      <c r="R20" s="7" t="str">
        <f t="shared" si="3"/>
        <v/>
      </c>
    </row>
    <row r="21" spans="1:18" x14ac:dyDescent="0.25">
      <c r="A21" s="7" t="str">
        <f>IF(B21="","",Einstellungen!$B$11&amp;"-"&amp;TEXT(ROW()-7,"000"))</f>
        <v/>
      </c>
      <c r="B21" s="17"/>
      <c r="C21" s="4"/>
      <c r="D21" s="4"/>
      <c r="E21" s="4"/>
      <c r="F21" s="4"/>
      <c r="G21" s="4"/>
      <c r="H21" s="4"/>
      <c r="I21" s="4"/>
      <c r="J21" s="17"/>
      <c r="K21" s="4"/>
      <c r="L21" s="4"/>
      <c r="M21" s="4"/>
      <c r="N21" s="4"/>
      <c r="O21" s="8">
        <f t="shared" si="0"/>
        <v>0</v>
      </c>
      <c r="P21" s="8">
        <f t="shared" si="1"/>
        <v>0</v>
      </c>
      <c r="Q21" s="8">
        <f t="shared" si="2"/>
        <v>0</v>
      </c>
      <c r="R21" s="7" t="str">
        <f t="shared" si="3"/>
        <v/>
      </c>
    </row>
    <row r="22" spans="1:18" x14ac:dyDescent="0.25">
      <c r="A22" s="7" t="str">
        <f>IF(B22="","",Einstellungen!$B$11&amp;"-"&amp;TEXT(ROW()-7,"000"))</f>
        <v/>
      </c>
      <c r="B22" s="17"/>
      <c r="C22" s="4"/>
      <c r="D22" s="4"/>
      <c r="E22" s="4"/>
      <c r="F22" s="4"/>
      <c r="G22" s="4"/>
      <c r="H22" s="4"/>
      <c r="I22" s="4"/>
      <c r="J22" s="17"/>
      <c r="K22" s="4"/>
      <c r="L22" s="4"/>
      <c r="M22" s="4"/>
      <c r="N22" s="4"/>
      <c r="O22" s="8">
        <f t="shared" si="0"/>
        <v>0</v>
      </c>
      <c r="P22" s="8">
        <f t="shared" si="1"/>
        <v>0</v>
      </c>
      <c r="Q22" s="8">
        <f t="shared" si="2"/>
        <v>0</v>
      </c>
      <c r="R22" s="7" t="str">
        <f t="shared" si="3"/>
        <v/>
      </c>
    </row>
    <row r="23" spans="1:18" x14ac:dyDescent="0.25">
      <c r="A23" s="7" t="str">
        <f>IF(B23="","",Einstellungen!$B$11&amp;"-"&amp;TEXT(ROW()-7,"000"))</f>
        <v/>
      </c>
      <c r="B23" s="17"/>
      <c r="C23" s="4"/>
      <c r="D23" s="4"/>
      <c r="E23" s="4"/>
      <c r="F23" s="4"/>
      <c r="G23" s="4"/>
      <c r="H23" s="4"/>
      <c r="I23" s="4"/>
      <c r="J23" s="17"/>
      <c r="K23" s="4"/>
      <c r="L23" s="4"/>
      <c r="M23" s="4"/>
      <c r="N23" s="4"/>
      <c r="O23" s="8">
        <f t="shared" si="0"/>
        <v>0</v>
      </c>
      <c r="P23" s="8">
        <f t="shared" si="1"/>
        <v>0</v>
      </c>
      <c r="Q23" s="8">
        <f t="shared" si="2"/>
        <v>0</v>
      </c>
      <c r="R23" s="7" t="str">
        <f t="shared" si="3"/>
        <v/>
      </c>
    </row>
    <row r="24" spans="1:18" x14ac:dyDescent="0.25">
      <c r="A24" s="7" t="str">
        <f>IF(B24="","",Einstellungen!$B$11&amp;"-"&amp;TEXT(ROW()-7,"000"))</f>
        <v/>
      </c>
      <c r="B24" s="17"/>
      <c r="C24" s="4"/>
      <c r="D24" s="4"/>
      <c r="E24" s="4"/>
      <c r="F24" s="4"/>
      <c r="G24" s="4"/>
      <c r="H24" s="4"/>
      <c r="I24" s="4"/>
      <c r="J24" s="17"/>
      <c r="K24" s="4"/>
      <c r="L24" s="4"/>
      <c r="M24" s="4"/>
      <c r="N24" s="4"/>
      <c r="O24" s="8">
        <f t="shared" si="0"/>
        <v>0</v>
      </c>
      <c r="P24" s="8">
        <f t="shared" si="1"/>
        <v>0</v>
      </c>
      <c r="Q24" s="8">
        <f t="shared" si="2"/>
        <v>0</v>
      </c>
      <c r="R24" s="7" t="str">
        <f t="shared" si="3"/>
        <v/>
      </c>
    </row>
    <row r="25" spans="1:18" x14ac:dyDescent="0.25">
      <c r="A25" s="7" t="str">
        <f>IF(B25="","",Einstellungen!$B$11&amp;"-"&amp;TEXT(ROW()-7,"000"))</f>
        <v/>
      </c>
      <c r="B25" s="17"/>
      <c r="C25" s="4"/>
      <c r="D25" s="4"/>
      <c r="E25" s="4"/>
      <c r="F25" s="4"/>
      <c r="G25" s="4"/>
      <c r="H25" s="4"/>
      <c r="I25" s="4"/>
      <c r="J25" s="17"/>
      <c r="K25" s="4"/>
      <c r="L25" s="4"/>
      <c r="M25" s="4"/>
      <c r="N25" s="4"/>
      <c r="O25" s="8">
        <f t="shared" si="0"/>
        <v>0</v>
      </c>
      <c r="P25" s="8">
        <f t="shared" si="1"/>
        <v>0</v>
      </c>
      <c r="Q25" s="8">
        <f t="shared" si="2"/>
        <v>0</v>
      </c>
      <c r="R25" s="7" t="str">
        <f t="shared" si="3"/>
        <v/>
      </c>
    </row>
    <row r="26" spans="1:18" x14ac:dyDescent="0.25">
      <c r="A26" s="7" t="str">
        <f>IF(B26="","",Einstellungen!$B$11&amp;"-"&amp;TEXT(ROW()-7,"000"))</f>
        <v/>
      </c>
      <c r="B26" s="17"/>
      <c r="C26" s="4"/>
      <c r="D26" s="4"/>
      <c r="E26" s="4"/>
      <c r="F26" s="4"/>
      <c r="G26" s="4"/>
      <c r="H26" s="4"/>
      <c r="I26" s="4"/>
      <c r="J26" s="17"/>
      <c r="K26" s="4"/>
      <c r="L26" s="4"/>
      <c r="M26" s="4"/>
      <c r="N26" s="4"/>
      <c r="O26" s="8">
        <f t="shared" si="0"/>
        <v>0</v>
      </c>
      <c r="P26" s="8">
        <f t="shared" si="1"/>
        <v>0</v>
      </c>
      <c r="Q26" s="8">
        <f t="shared" si="2"/>
        <v>0</v>
      </c>
      <c r="R26" s="7" t="str">
        <f t="shared" si="3"/>
        <v/>
      </c>
    </row>
    <row r="27" spans="1:18" x14ac:dyDescent="0.25">
      <c r="A27" s="7" t="str">
        <f>IF(B27="","",Einstellungen!$B$11&amp;"-"&amp;TEXT(ROW()-7,"000"))</f>
        <v/>
      </c>
      <c r="B27" s="17"/>
      <c r="C27" s="4"/>
      <c r="D27" s="4"/>
      <c r="E27" s="4"/>
      <c r="F27" s="4"/>
      <c r="G27" s="4"/>
      <c r="H27" s="4"/>
      <c r="I27" s="4"/>
      <c r="J27" s="17"/>
      <c r="K27" s="4"/>
      <c r="L27" s="4"/>
      <c r="M27" s="4"/>
      <c r="N27" s="4"/>
      <c r="O27" s="8">
        <f t="shared" si="0"/>
        <v>0</v>
      </c>
      <c r="P27" s="8">
        <f t="shared" si="1"/>
        <v>0</v>
      </c>
      <c r="Q27" s="8">
        <f t="shared" si="2"/>
        <v>0</v>
      </c>
      <c r="R27" s="7" t="str">
        <f t="shared" si="3"/>
        <v/>
      </c>
    </row>
    <row r="28" spans="1:18" x14ac:dyDescent="0.25">
      <c r="A28" s="7" t="str">
        <f>IF(B28="","",Einstellungen!$B$11&amp;"-"&amp;TEXT(ROW()-7,"000"))</f>
        <v/>
      </c>
      <c r="B28" s="17"/>
      <c r="C28" s="4"/>
      <c r="D28" s="4"/>
      <c r="E28" s="4"/>
      <c r="F28" s="4"/>
      <c r="G28" s="4"/>
      <c r="H28" s="4"/>
      <c r="I28" s="4"/>
      <c r="J28" s="17"/>
      <c r="K28" s="4"/>
      <c r="L28" s="4"/>
      <c r="M28" s="4"/>
      <c r="N28" s="4"/>
      <c r="O28" s="8">
        <f t="shared" si="0"/>
        <v>0</v>
      </c>
      <c r="P28" s="8">
        <f t="shared" si="1"/>
        <v>0</v>
      </c>
      <c r="Q28" s="8">
        <f t="shared" si="2"/>
        <v>0</v>
      </c>
      <c r="R28" s="7" t="str">
        <f t="shared" si="3"/>
        <v/>
      </c>
    </row>
    <row r="29" spans="1:18" x14ac:dyDescent="0.25">
      <c r="A29" s="7" t="str">
        <f>IF(B29="","",Einstellungen!$B$11&amp;"-"&amp;TEXT(ROW()-7,"000"))</f>
        <v/>
      </c>
      <c r="B29" s="17"/>
      <c r="C29" s="4"/>
      <c r="D29" s="4"/>
      <c r="E29" s="4"/>
      <c r="F29" s="4"/>
      <c r="G29" s="4"/>
      <c r="H29" s="4"/>
      <c r="I29" s="4"/>
      <c r="J29" s="17"/>
      <c r="K29" s="4"/>
      <c r="L29" s="4"/>
      <c r="M29" s="4"/>
      <c r="N29" s="4"/>
      <c r="O29" s="8">
        <f t="shared" si="0"/>
        <v>0</v>
      </c>
      <c r="P29" s="8">
        <f t="shared" si="1"/>
        <v>0</v>
      </c>
      <c r="Q29" s="8">
        <f t="shared" si="2"/>
        <v>0</v>
      </c>
      <c r="R29" s="7" t="str">
        <f t="shared" si="3"/>
        <v/>
      </c>
    </row>
    <row r="30" spans="1:18" x14ac:dyDescent="0.25">
      <c r="A30" s="7" t="str">
        <f>IF(B30="","",Einstellungen!$B$11&amp;"-"&amp;TEXT(ROW()-7,"000"))</f>
        <v/>
      </c>
      <c r="B30" s="17"/>
      <c r="C30" s="4"/>
      <c r="D30" s="4"/>
      <c r="E30" s="4"/>
      <c r="F30" s="4"/>
      <c r="G30" s="4"/>
      <c r="H30" s="4"/>
      <c r="I30" s="4"/>
      <c r="J30" s="17"/>
      <c r="K30" s="4"/>
      <c r="L30" s="4"/>
      <c r="M30" s="4"/>
      <c r="N30" s="4"/>
      <c r="O30" s="8">
        <f t="shared" si="0"/>
        <v>0</v>
      </c>
      <c r="P30" s="8">
        <f t="shared" si="1"/>
        <v>0</v>
      </c>
      <c r="Q30" s="8">
        <f t="shared" si="2"/>
        <v>0</v>
      </c>
      <c r="R30" s="7" t="str">
        <f t="shared" si="3"/>
        <v/>
      </c>
    </row>
    <row r="31" spans="1:18" x14ac:dyDescent="0.25">
      <c r="A31" s="7" t="str">
        <f>IF(B31="","",Einstellungen!$B$11&amp;"-"&amp;TEXT(ROW()-7,"000"))</f>
        <v/>
      </c>
      <c r="B31" s="17"/>
      <c r="C31" s="4"/>
      <c r="D31" s="4"/>
      <c r="E31" s="4"/>
      <c r="F31" s="4"/>
      <c r="G31" s="4"/>
      <c r="H31" s="4"/>
      <c r="I31" s="4"/>
      <c r="J31" s="17"/>
      <c r="K31" s="4"/>
      <c r="L31" s="4"/>
      <c r="M31" s="4"/>
      <c r="N31" s="4"/>
      <c r="O31" s="8">
        <f t="shared" si="0"/>
        <v>0</v>
      </c>
      <c r="P31" s="8">
        <f t="shared" si="1"/>
        <v>0</v>
      </c>
      <c r="Q31" s="8">
        <f t="shared" si="2"/>
        <v>0</v>
      </c>
      <c r="R31" s="7" t="str">
        <f t="shared" si="3"/>
        <v/>
      </c>
    </row>
    <row r="32" spans="1:18" x14ac:dyDescent="0.25">
      <c r="A32" s="7" t="str">
        <f>IF(B32="","",Einstellungen!$B$11&amp;"-"&amp;TEXT(ROW()-7,"000"))</f>
        <v/>
      </c>
      <c r="B32" s="17"/>
      <c r="C32" s="4"/>
      <c r="D32" s="4"/>
      <c r="E32" s="4"/>
      <c r="F32" s="4"/>
      <c r="G32" s="4"/>
      <c r="H32" s="4"/>
      <c r="I32" s="4"/>
      <c r="J32" s="17"/>
      <c r="K32" s="4"/>
      <c r="L32" s="4"/>
      <c r="M32" s="4"/>
      <c r="N32" s="4"/>
      <c r="O32" s="8">
        <f t="shared" si="0"/>
        <v>0</v>
      </c>
      <c r="P32" s="8">
        <f t="shared" si="1"/>
        <v>0</v>
      </c>
      <c r="Q32" s="8">
        <f t="shared" si="2"/>
        <v>0</v>
      </c>
      <c r="R32" s="7" t="str">
        <f t="shared" si="3"/>
        <v/>
      </c>
    </row>
    <row r="33" spans="1:29" x14ac:dyDescent="0.25">
      <c r="A33" s="7" t="str">
        <f>IF(B33="","",Einstellungen!$B$11&amp;"-"&amp;TEXT(ROW()-7,"000"))</f>
        <v/>
      </c>
      <c r="B33" s="17"/>
      <c r="C33" s="4"/>
      <c r="D33" s="4"/>
      <c r="E33" s="4"/>
      <c r="F33" s="4"/>
      <c r="G33" s="4"/>
      <c r="H33" s="4"/>
      <c r="I33" s="4"/>
      <c r="J33" s="17"/>
      <c r="K33" s="4"/>
      <c r="L33" s="4"/>
      <c r="M33" s="4"/>
      <c r="N33" s="4"/>
      <c r="O33" s="8">
        <f t="shared" si="0"/>
        <v>0</v>
      </c>
      <c r="P33" s="8">
        <f t="shared" si="1"/>
        <v>0</v>
      </c>
      <c r="Q33" s="8">
        <f t="shared" si="2"/>
        <v>0</v>
      </c>
      <c r="R33" s="7" t="str">
        <f t="shared" si="3"/>
        <v/>
      </c>
    </row>
    <row r="34" spans="1:29" x14ac:dyDescent="0.25">
      <c r="A34" s="7" t="str">
        <f>IF(B34="","",Einstellungen!$B$11&amp;"-"&amp;TEXT(ROW()-7,"000"))</f>
        <v/>
      </c>
      <c r="B34" s="17"/>
      <c r="C34" s="4"/>
      <c r="D34" s="4"/>
      <c r="E34" s="4"/>
      <c r="F34" s="4"/>
      <c r="G34" s="4"/>
      <c r="H34" s="4"/>
      <c r="I34" s="4"/>
      <c r="J34" s="17"/>
      <c r="K34" s="4"/>
      <c r="L34" s="4"/>
      <c r="M34" s="4"/>
      <c r="N34" s="4"/>
      <c r="O34" s="8">
        <f t="shared" si="0"/>
        <v>0</v>
      </c>
      <c r="P34" s="8">
        <f t="shared" si="1"/>
        <v>0</v>
      </c>
      <c r="Q34" s="8">
        <f t="shared" si="2"/>
        <v>0</v>
      </c>
      <c r="R34" s="7" t="str">
        <f t="shared" si="3"/>
        <v/>
      </c>
    </row>
    <row r="35" spans="1:29" x14ac:dyDescent="0.25">
      <c r="A35" s="7" t="str">
        <f>IF(B35="","",Einstellungen!$B$11&amp;"-"&amp;TEXT(ROW()-7,"000"))</f>
        <v/>
      </c>
      <c r="B35" s="17"/>
      <c r="C35" s="4"/>
      <c r="D35" s="4"/>
      <c r="E35" s="4"/>
      <c r="F35" s="4"/>
      <c r="G35" s="4"/>
      <c r="H35" s="4"/>
      <c r="I35" s="4"/>
      <c r="J35" s="17"/>
      <c r="K35" s="4"/>
      <c r="L35" s="4"/>
      <c r="M35" s="4"/>
      <c r="N35" s="4"/>
      <c r="O35" s="8">
        <f t="shared" si="0"/>
        <v>0</v>
      </c>
      <c r="P35" s="8">
        <f t="shared" si="1"/>
        <v>0</v>
      </c>
      <c r="Q35" s="8">
        <f t="shared" si="2"/>
        <v>0</v>
      </c>
      <c r="R35" s="7" t="str">
        <f t="shared" si="3"/>
        <v/>
      </c>
    </row>
    <row r="36" spans="1:29" x14ac:dyDescent="0.25">
      <c r="A36" s="7" t="str">
        <f>IF(B36="","",Einstellungen!$B$11&amp;"-"&amp;TEXT(ROW()-7,"000"))</f>
        <v/>
      </c>
      <c r="B36" s="17"/>
      <c r="C36" s="4"/>
      <c r="D36" s="4"/>
      <c r="E36" s="4"/>
      <c r="F36" s="4"/>
      <c r="G36" s="4"/>
      <c r="H36" s="4"/>
      <c r="I36" s="4"/>
      <c r="J36" s="17"/>
      <c r="K36" s="4"/>
      <c r="L36" s="4"/>
      <c r="M36" s="4"/>
      <c r="N36" s="4"/>
      <c r="O36" s="8">
        <f t="shared" si="0"/>
        <v>0</v>
      </c>
      <c r="P36" s="8">
        <f t="shared" si="1"/>
        <v>0</v>
      </c>
      <c r="Q36" s="8">
        <f t="shared" si="2"/>
        <v>0</v>
      </c>
      <c r="R36" s="7" t="str">
        <f t="shared" si="3"/>
        <v/>
      </c>
    </row>
    <row r="37" spans="1:29" x14ac:dyDescent="0.25">
      <c r="A37" s="7" t="str">
        <f>IF(B37="","",Einstellungen!$B$11&amp;"-"&amp;TEXT(ROW()-7,"000"))</f>
        <v/>
      </c>
      <c r="B37" s="17"/>
      <c r="C37" s="4"/>
      <c r="D37" s="4"/>
      <c r="E37" s="4"/>
      <c r="F37" s="4"/>
      <c r="G37" s="4"/>
      <c r="H37" s="4"/>
      <c r="I37" s="4"/>
      <c r="J37" s="17"/>
      <c r="K37" s="4"/>
      <c r="L37" s="4"/>
      <c r="M37" s="4"/>
      <c r="N37" s="4"/>
      <c r="O37" s="8">
        <f t="shared" si="0"/>
        <v>0</v>
      </c>
      <c r="P37" s="8">
        <f t="shared" si="1"/>
        <v>0</v>
      </c>
      <c r="Q37" s="8">
        <f t="shared" si="2"/>
        <v>0</v>
      </c>
      <c r="R37" s="7" t="str">
        <f t="shared" si="3"/>
        <v/>
      </c>
    </row>
    <row r="38" spans="1:29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</row>
    <row r="39" spans="1:29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</row>
    <row r="40" spans="1:29" x14ac:dyDescent="0.25">
      <c r="A40" s="19" t="s">
        <v>91</v>
      </c>
      <c r="B40" s="19"/>
      <c r="C40" s="19"/>
      <c r="D40" s="19"/>
      <c r="E40" s="19"/>
      <c r="F40" s="19"/>
      <c r="G40" s="19"/>
      <c r="H40" s="19"/>
      <c r="I40" s="19"/>
      <c r="J40" s="19"/>
      <c r="K40" s="10"/>
      <c r="L40" s="10"/>
      <c r="M40" s="10"/>
      <c r="N40" s="10"/>
      <c r="O40" s="10"/>
      <c r="P40" s="10"/>
      <c r="Q40" s="10"/>
      <c r="R40" s="10"/>
    </row>
    <row r="41" spans="1:29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</row>
    <row r="42" spans="1:29" ht="23.25" x14ac:dyDescent="0.25">
      <c r="A42" s="1" t="s">
        <v>1</v>
      </c>
      <c r="B42" s="1" t="s">
        <v>19</v>
      </c>
      <c r="C42" s="1" t="s">
        <v>20</v>
      </c>
      <c r="D42" s="1" t="s">
        <v>21</v>
      </c>
      <c r="E42" s="1" t="s">
        <v>22</v>
      </c>
      <c r="F42" s="1" t="s">
        <v>23</v>
      </c>
      <c r="G42" s="1" t="s">
        <v>92</v>
      </c>
      <c r="H42" s="1" t="s">
        <v>24</v>
      </c>
      <c r="I42" s="1" t="s">
        <v>93</v>
      </c>
      <c r="J42" s="1" t="s">
        <v>26</v>
      </c>
      <c r="K42" s="13" t="s">
        <v>94</v>
      </c>
      <c r="L42" s="10"/>
      <c r="M42" s="10"/>
      <c r="N42" s="10"/>
      <c r="O42" s="10"/>
      <c r="P42" s="10"/>
      <c r="Q42" s="10"/>
      <c r="R42" s="10"/>
      <c r="U42" s="15" t="s">
        <v>94</v>
      </c>
      <c r="V42" s="15" t="s">
        <v>19</v>
      </c>
      <c r="W42" s="15" t="s">
        <v>20</v>
      </c>
      <c r="X42" s="15" t="s">
        <v>21</v>
      </c>
      <c r="Y42" s="15" t="s">
        <v>22</v>
      </c>
      <c r="Z42" s="15" t="s">
        <v>23</v>
      </c>
      <c r="AA42" s="15" t="s">
        <v>24</v>
      </c>
      <c r="AB42" s="15" t="s">
        <v>25</v>
      </c>
      <c r="AC42" s="15" t="s">
        <v>26</v>
      </c>
    </row>
    <row r="43" spans="1:29" ht="40.5" x14ac:dyDescent="0.25">
      <c r="A43" s="4" t="s">
        <v>2</v>
      </c>
      <c r="B43" s="4">
        <v>1</v>
      </c>
      <c r="C43" s="4" t="s">
        <v>95</v>
      </c>
      <c r="D43" s="4">
        <v>1</v>
      </c>
      <c r="E43" s="4" t="s">
        <v>96</v>
      </c>
      <c r="F43" s="9">
        <v>220</v>
      </c>
      <c r="G43" s="6">
        <v>0.19</v>
      </c>
      <c r="H43" s="8">
        <f t="shared" ref="H43:H74" si="4">IFERROR(D43*F43,"")</f>
        <v>220</v>
      </c>
      <c r="I43" s="8">
        <f t="shared" ref="I43:I74" si="5">IFERROR(H43*G43,"")</f>
        <v>41.8</v>
      </c>
      <c r="J43" s="8">
        <f t="shared" ref="J43:J74" si="6">IFERROR(H43+I43,"")</f>
        <v>261.8</v>
      </c>
      <c r="K43" s="14" t="str">
        <f t="shared" ref="K43:K74" si="7">IF(A43="","",A43&amp;"|"&amp;B43)</f>
        <v>Q-2026-001|1</v>
      </c>
      <c r="L43" s="10"/>
      <c r="M43" s="10"/>
      <c r="N43" s="10"/>
      <c r="O43" s="10"/>
      <c r="P43" s="10"/>
      <c r="Q43" s="10"/>
      <c r="R43" s="10"/>
      <c r="U43" s="16" t="str">
        <f t="shared" ref="U43:U74" si="8">IF(A43="","",A43&amp;"|"&amp;B43)</f>
        <v>Q-2026-001|1</v>
      </c>
      <c r="V43" s="16">
        <f t="shared" ref="V43:V74" si="9">B43</f>
        <v>1</v>
      </c>
      <c r="W43" s="16" t="str">
        <f t="shared" ref="W43:W74" si="10">C43</f>
        <v>Reinigung und Wartung Espressomaschine</v>
      </c>
      <c r="X43" s="16">
        <f t="shared" ref="X43:X74" si="11">D43</f>
        <v>1</v>
      </c>
      <c r="Y43" s="16" t="str">
        <f t="shared" ref="Y43:Y74" si="12">E43</f>
        <v>Pauschale</v>
      </c>
      <c r="Z43" s="16">
        <f t="shared" ref="Z43:Z74" si="13">F43</f>
        <v>220</v>
      </c>
      <c r="AA43" s="16">
        <f t="shared" ref="AA43:AA74" si="14">H43</f>
        <v>220</v>
      </c>
      <c r="AB43" s="16">
        <f t="shared" ref="AB43:AB74" si="15">G43</f>
        <v>0.19</v>
      </c>
      <c r="AC43" s="16">
        <f t="shared" ref="AC43:AC74" si="16">J43</f>
        <v>261.8</v>
      </c>
    </row>
    <row r="44" spans="1:29" x14ac:dyDescent="0.25">
      <c r="A44" s="4" t="s">
        <v>2</v>
      </c>
      <c r="B44" s="4">
        <v>2</v>
      </c>
      <c r="C44" s="4" t="s">
        <v>97</v>
      </c>
      <c r="D44" s="4">
        <v>2</v>
      </c>
      <c r="E44" s="4" t="s">
        <v>98</v>
      </c>
      <c r="F44" s="9">
        <v>18.5</v>
      </c>
      <c r="G44" s="6">
        <v>0.19</v>
      </c>
      <c r="H44" s="8">
        <f t="shared" si="4"/>
        <v>37</v>
      </c>
      <c r="I44" s="8">
        <f t="shared" si="5"/>
        <v>7.03</v>
      </c>
      <c r="J44" s="8">
        <f t="shared" si="6"/>
        <v>44.03</v>
      </c>
      <c r="K44" s="14" t="str">
        <f t="shared" si="7"/>
        <v>Q-2026-001|2</v>
      </c>
      <c r="L44" s="10"/>
      <c r="M44" s="10"/>
      <c r="N44" s="10"/>
      <c r="O44" s="10"/>
      <c r="P44" s="10"/>
      <c r="Q44" s="10"/>
      <c r="R44" s="10"/>
      <c r="U44" s="16" t="str">
        <f t="shared" si="8"/>
        <v>Q-2026-001|2</v>
      </c>
      <c r="V44" s="16">
        <f t="shared" si="9"/>
        <v>2</v>
      </c>
      <c r="W44" s="16" t="str">
        <f t="shared" si="10"/>
        <v>Ersatzdichtungen</v>
      </c>
      <c r="X44" s="16">
        <f t="shared" si="11"/>
        <v>2</v>
      </c>
      <c r="Y44" s="16" t="str">
        <f t="shared" si="12"/>
        <v>Stk.</v>
      </c>
      <c r="Z44" s="16">
        <f t="shared" si="13"/>
        <v>18.5</v>
      </c>
      <c r="AA44" s="16">
        <f t="shared" si="14"/>
        <v>37</v>
      </c>
      <c r="AB44" s="16">
        <f t="shared" si="15"/>
        <v>0.19</v>
      </c>
      <c r="AC44" s="16">
        <f t="shared" si="16"/>
        <v>44.03</v>
      </c>
    </row>
    <row r="45" spans="1:29" ht="27" x14ac:dyDescent="0.25">
      <c r="A45" s="4" t="s">
        <v>2</v>
      </c>
      <c r="B45" s="4">
        <v>3</v>
      </c>
      <c r="C45" s="4" t="s">
        <v>99</v>
      </c>
      <c r="D45" s="4">
        <v>1</v>
      </c>
      <c r="E45" s="4" t="s">
        <v>96</v>
      </c>
      <c r="F45" s="9">
        <v>35</v>
      </c>
      <c r="G45" s="6">
        <v>0.19</v>
      </c>
      <c r="H45" s="8">
        <f t="shared" si="4"/>
        <v>35</v>
      </c>
      <c r="I45" s="8">
        <f t="shared" si="5"/>
        <v>6.65</v>
      </c>
      <c r="J45" s="8">
        <f t="shared" si="6"/>
        <v>41.65</v>
      </c>
      <c r="K45" s="14" t="str">
        <f t="shared" si="7"/>
        <v>Q-2026-001|3</v>
      </c>
      <c r="L45" s="10"/>
      <c r="M45" s="10"/>
      <c r="N45" s="10"/>
      <c r="O45" s="10"/>
      <c r="P45" s="10"/>
      <c r="Q45" s="10"/>
      <c r="R45" s="10"/>
      <c r="U45" s="16" t="str">
        <f t="shared" si="8"/>
        <v>Q-2026-001|3</v>
      </c>
      <c r="V45" s="16">
        <f t="shared" si="9"/>
        <v>3</v>
      </c>
      <c r="W45" s="16" t="str">
        <f t="shared" si="10"/>
        <v>Anfahrt im Stadtgebiet</v>
      </c>
      <c r="X45" s="16">
        <f t="shared" si="11"/>
        <v>1</v>
      </c>
      <c r="Y45" s="16" t="str">
        <f t="shared" si="12"/>
        <v>Pauschale</v>
      </c>
      <c r="Z45" s="16">
        <f t="shared" si="13"/>
        <v>35</v>
      </c>
      <c r="AA45" s="16">
        <f t="shared" si="14"/>
        <v>35</v>
      </c>
      <c r="AB45" s="16">
        <f t="shared" si="15"/>
        <v>0.19</v>
      </c>
      <c r="AC45" s="16">
        <f t="shared" si="16"/>
        <v>41.65</v>
      </c>
    </row>
    <row r="46" spans="1:29" ht="27" x14ac:dyDescent="0.25">
      <c r="A46" s="4" t="s">
        <v>100</v>
      </c>
      <c r="B46" s="4">
        <v>1</v>
      </c>
      <c r="C46" s="4" t="s">
        <v>101</v>
      </c>
      <c r="D46" s="4">
        <v>1</v>
      </c>
      <c r="E46" s="4" t="s">
        <v>102</v>
      </c>
      <c r="F46" s="9">
        <v>75</v>
      </c>
      <c r="G46" s="6">
        <v>0.19</v>
      </c>
      <c r="H46" s="8">
        <f t="shared" si="4"/>
        <v>75</v>
      </c>
      <c r="I46" s="8">
        <f t="shared" si="5"/>
        <v>14.25</v>
      </c>
      <c r="J46" s="8">
        <f t="shared" si="6"/>
        <v>89.25</v>
      </c>
      <c r="K46" s="14" t="str">
        <f t="shared" si="7"/>
        <v>Q-2026-002|1</v>
      </c>
      <c r="L46" s="10"/>
      <c r="M46" s="10"/>
      <c r="N46" s="10"/>
      <c r="O46" s="10"/>
      <c r="P46" s="10"/>
      <c r="Q46" s="10"/>
      <c r="R46" s="10"/>
      <c r="U46" s="16" t="str">
        <f t="shared" si="8"/>
        <v>Q-2026-002|1</v>
      </c>
      <c r="V46" s="16">
        <f t="shared" si="9"/>
        <v>1</v>
      </c>
      <c r="W46" s="16" t="str">
        <f t="shared" si="10"/>
        <v>Beamer-Verleih Tagespauschale</v>
      </c>
      <c r="X46" s="16">
        <f t="shared" si="11"/>
        <v>1</v>
      </c>
      <c r="Y46" s="16" t="str">
        <f t="shared" si="12"/>
        <v>Tag</v>
      </c>
      <c r="Z46" s="16">
        <f t="shared" si="13"/>
        <v>75</v>
      </c>
      <c r="AA46" s="16">
        <f t="shared" si="14"/>
        <v>75</v>
      </c>
      <c r="AB46" s="16">
        <f t="shared" si="15"/>
        <v>0.19</v>
      </c>
      <c r="AC46" s="16">
        <f t="shared" si="16"/>
        <v>89.25</v>
      </c>
    </row>
    <row r="47" spans="1:29" ht="27" x14ac:dyDescent="0.25">
      <c r="A47" s="4" t="s">
        <v>103</v>
      </c>
      <c r="B47" s="4">
        <v>1</v>
      </c>
      <c r="C47" s="4" t="s">
        <v>104</v>
      </c>
      <c r="D47" s="4">
        <v>1</v>
      </c>
      <c r="E47" s="4" t="s">
        <v>98</v>
      </c>
      <c r="F47" s="9">
        <v>140</v>
      </c>
      <c r="G47" s="6">
        <v>0</v>
      </c>
      <c r="H47" s="8">
        <f t="shared" si="4"/>
        <v>140</v>
      </c>
      <c r="I47" s="8">
        <f t="shared" si="5"/>
        <v>0</v>
      </c>
      <c r="J47" s="8">
        <f t="shared" si="6"/>
        <v>140</v>
      </c>
      <c r="K47" s="14" t="str">
        <f t="shared" si="7"/>
        <v>Q-2026-003|1</v>
      </c>
      <c r="L47" s="10"/>
      <c r="M47" s="10"/>
      <c r="N47" s="10"/>
      <c r="O47" s="10"/>
      <c r="P47" s="10"/>
      <c r="Q47" s="10"/>
      <c r="R47" s="10"/>
      <c r="U47" s="16" t="str">
        <f t="shared" si="8"/>
        <v>Q-2026-003|1</v>
      </c>
      <c r="V47" s="16">
        <f t="shared" si="9"/>
        <v>1</v>
      </c>
      <c r="W47" s="16" t="str">
        <f t="shared" si="10"/>
        <v>Gebrauchte Kaffeemaschine</v>
      </c>
      <c r="X47" s="16">
        <f t="shared" si="11"/>
        <v>1</v>
      </c>
      <c r="Y47" s="16" t="str">
        <f t="shared" si="12"/>
        <v>Stk.</v>
      </c>
      <c r="Z47" s="16">
        <f t="shared" si="13"/>
        <v>140</v>
      </c>
      <c r="AA47" s="16">
        <f t="shared" si="14"/>
        <v>140</v>
      </c>
      <c r="AB47" s="16">
        <f t="shared" si="15"/>
        <v>0</v>
      </c>
      <c r="AC47" s="16">
        <f t="shared" si="16"/>
        <v>140</v>
      </c>
    </row>
    <row r="48" spans="1:29" ht="27" x14ac:dyDescent="0.25">
      <c r="A48" s="4" t="s">
        <v>105</v>
      </c>
      <c r="B48" s="4">
        <v>1</v>
      </c>
      <c r="C48" s="4" t="s">
        <v>106</v>
      </c>
      <c r="D48" s="4">
        <v>1</v>
      </c>
      <c r="E48" s="4" t="s">
        <v>98</v>
      </c>
      <c r="F48" s="9">
        <v>50</v>
      </c>
      <c r="G48" s="6">
        <v>7.0000000000000007E-2</v>
      </c>
      <c r="H48" s="8">
        <f t="shared" si="4"/>
        <v>50</v>
      </c>
      <c r="I48" s="8">
        <f t="shared" si="5"/>
        <v>3.5000000000000004</v>
      </c>
      <c r="J48" s="8">
        <f t="shared" si="6"/>
        <v>53.5</v>
      </c>
      <c r="K48" s="14" t="str">
        <f t="shared" si="7"/>
        <v>Q-2026-004|1</v>
      </c>
      <c r="L48" s="10"/>
      <c r="M48" s="10"/>
      <c r="N48" s="10"/>
      <c r="O48" s="10"/>
      <c r="P48" s="10"/>
      <c r="Q48" s="10"/>
      <c r="R48" s="10"/>
      <c r="U48" s="16" t="str">
        <f t="shared" si="8"/>
        <v>Q-2026-004|1</v>
      </c>
      <c r="V48" s="16">
        <f t="shared" si="9"/>
        <v>1</v>
      </c>
      <c r="W48" s="16" t="str">
        <f t="shared" si="10"/>
        <v>Fachbuch zur Büroorganisation</v>
      </c>
      <c r="X48" s="16">
        <f t="shared" si="11"/>
        <v>1</v>
      </c>
      <c r="Y48" s="16" t="str">
        <f t="shared" si="12"/>
        <v>Stk.</v>
      </c>
      <c r="Z48" s="16">
        <f t="shared" si="13"/>
        <v>50</v>
      </c>
      <c r="AA48" s="16">
        <f t="shared" si="14"/>
        <v>50</v>
      </c>
      <c r="AB48" s="16">
        <f t="shared" si="15"/>
        <v>7.0000000000000007E-2</v>
      </c>
      <c r="AC48" s="16">
        <f t="shared" si="16"/>
        <v>53.5</v>
      </c>
    </row>
    <row r="49" spans="1:29" x14ac:dyDescent="0.25">
      <c r="A49" s="4"/>
      <c r="B49" s="4"/>
      <c r="C49" s="4"/>
      <c r="D49" s="4"/>
      <c r="E49" s="4"/>
      <c r="F49" s="9"/>
      <c r="G49" s="6"/>
      <c r="H49" s="8">
        <f t="shared" si="4"/>
        <v>0</v>
      </c>
      <c r="I49" s="8">
        <f t="shared" si="5"/>
        <v>0</v>
      </c>
      <c r="J49" s="8">
        <f t="shared" si="6"/>
        <v>0</v>
      </c>
      <c r="K49" s="14" t="str">
        <f t="shared" si="7"/>
        <v/>
      </c>
      <c r="L49" s="10"/>
      <c r="M49" s="10"/>
      <c r="N49" s="10"/>
      <c r="O49" s="10"/>
      <c r="P49" s="10"/>
      <c r="Q49" s="10"/>
      <c r="R49" s="10"/>
      <c r="U49" s="16" t="str">
        <f t="shared" si="8"/>
        <v/>
      </c>
      <c r="V49" s="16">
        <f t="shared" si="9"/>
        <v>0</v>
      </c>
      <c r="W49" s="16">
        <f t="shared" si="10"/>
        <v>0</v>
      </c>
      <c r="X49" s="16">
        <f t="shared" si="11"/>
        <v>0</v>
      </c>
      <c r="Y49" s="16">
        <f t="shared" si="12"/>
        <v>0</v>
      </c>
      <c r="Z49" s="16">
        <f t="shared" si="13"/>
        <v>0</v>
      </c>
      <c r="AA49" s="16">
        <f t="shared" si="14"/>
        <v>0</v>
      </c>
      <c r="AB49" s="16">
        <f t="shared" si="15"/>
        <v>0</v>
      </c>
      <c r="AC49" s="16">
        <f t="shared" si="16"/>
        <v>0</v>
      </c>
    </row>
    <row r="50" spans="1:29" x14ac:dyDescent="0.25">
      <c r="A50" s="4"/>
      <c r="B50" s="4"/>
      <c r="C50" s="4"/>
      <c r="D50" s="4"/>
      <c r="E50" s="4"/>
      <c r="F50" s="9"/>
      <c r="G50" s="6"/>
      <c r="H50" s="8">
        <f t="shared" si="4"/>
        <v>0</v>
      </c>
      <c r="I50" s="8">
        <f t="shared" si="5"/>
        <v>0</v>
      </c>
      <c r="J50" s="8">
        <f t="shared" si="6"/>
        <v>0</v>
      </c>
      <c r="K50" s="14" t="str">
        <f t="shared" si="7"/>
        <v/>
      </c>
      <c r="L50" s="10"/>
      <c r="M50" s="10"/>
      <c r="N50" s="10"/>
      <c r="O50" s="10"/>
      <c r="P50" s="10"/>
      <c r="Q50" s="10"/>
      <c r="R50" s="10"/>
      <c r="U50" s="16" t="str">
        <f t="shared" si="8"/>
        <v/>
      </c>
      <c r="V50" s="16">
        <f t="shared" si="9"/>
        <v>0</v>
      </c>
      <c r="W50" s="16">
        <f t="shared" si="10"/>
        <v>0</v>
      </c>
      <c r="X50" s="16">
        <f t="shared" si="11"/>
        <v>0</v>
      </c>
      <c r="Y50" s="16">
        <f t="shared" si="12"/>
        <v>0</v>
      </c>
      <c r="Z50" s="16">
        <f t="shared" si="13"/>
        <v>0</v>
      </c>
      <c r="AA50" s="16">
        <f t="shared" si="14"/>
        <v>0</v>
      </c>
      <c r="AB50" s="16">
        <f t="shared" si="15"/>
        <v>0</v>
      </c>
      <c r="AC50" s="16">
        <f t="shared" si="16"/>
        <v>0</v>
      </c>
    </row>
    <row r="51" spans="1:29" x14ac:dyDescent="0.25">
      <c r="A51" s="4"/>
      <c r="B51" s="4"/>
      <c r="C51" s="4"/>
      <c r="D51" s="4"/>
      <c r="E51" s="4"/>
      <c r="F51" s="9"/>
      <c r="G51" s="6"/>
      <c r="H51" s="8">
        <f t="shared" si="4"/>
        <v>0</v>
      </c>
      <c r="I51" s="8">
        <f t="shared" si="5"/>
        <v>0</v>
      </c>
      <c r="J51" s="8">
        <f t="shared" si="6"/>
        <v>0</v>
      </c>
      <c r="K51" s="14" t="str">
        <f t="shared" si="7"/>
        <v/>
      </c>
      <c r="L51" s="10"/>
      <c r="M51" s="10"/>
      <c r="N51" s="10"/>
      <c r="O51" s="10"/>
      <c r="P51" s="10"/>
      <c r="Q51" s="10"/>
      <c r="R51" s="10"/>
      <c r="U51" s="16" t="str">
        <f t="shared" si="8"/>
        <v/>
      </c>
      <c r="V51" s="16">
        <f t="shared" si="9"/>
        <v>0</v>
      </c>
      <c r="W51" s="16">
        <f t="shared" si="10"/>
        <v>0</v>
      </c>
      <c r="X51" s="16">
        <f t="shared" si="11"/>
        <v>0</v>
      </c>
      <c r="Y51" s="16">
        <f t="shared" si="12"/>
        <v>0</v>
      </c>
      <c r="Z51" s="16">
        <f t="shared" si="13"/>
        <v>0</v>
      </c>
      <c r="AA51" s="16">
        <f t="shared" si="14"/>
        <v>0</v>
      </c>
      <c r="AB51" s="16">
        <f t="shared" si="15"/>
        <v>0</v>
      </c>
      <c r="AC51" s="16">
        <f t="shared" si="16"/>
        <v>0</v>
      </c>
    </row>
    <row r="52" spans="1:29" x14ac:dyDescent="0.25">
      <c r="A52" s="4"/>
      <c r="B52" s="4"/>
      <c r="C52" s="4"/>
      <c r="D52" s="4"/>
      <c r="E52" s="4"/>
      <c r="F52" s="9"/>
      <c r="G52" s="6"/>
      <c r="H52" s="8">
        <f t="shared" si="4"/>
        <v>0</v>
      </c>
      <c r="I52" s="8">
        <f t="shared" si="5"/>
        <v>0</v>
      </c>
      <c r="J52" s="8">
        <f t="shared" si="6"/>
        <v>0</v>
      </c>
      <c r="K52" s="14" t="str">
        <f t="shared" si="7"/>
        <v/>
      </c>
      <c r="L52" s="10"/>
      <c r="M52" s="10"/>
      <c r="N52" s="10"/>
      <c r="O52" s="10"/>
      <c r="P52" s="10"/>
      <c r="Q52" s="10"/>
      <c r="R52" s="10"/>
      <c r="U52" s="16" t="str">
        <f t="shared" si="8"/>
        <v/>
      </c>
      <c r="V52" s="16">
        <f t="shared" si="9"/>
        <v>0</v>
      </c>
      <c r="W52" s="16">
        <f t="shared" si="10"/>
        <v>0</v>
      </c>
      <c r="X52" s="16">
        <f t="shared" si="11"/>
        <v>0</v>
      </c>
      <c r="Y52" s="16">
        <f t="shared" si="12"/>
        <v>0</v>
      </c>
      <c r="Z52" s="16">
        <f t="shared" si="13"/>
        <v>0</v>
      </c>
      <c r="AA52" s="16">
        <f t="shared" si="14"/>
        <v>0</v>
      </c>
      <c r="AB52" s="16">
        <f t="shared" si="15"/>
        <v>0</v>
      </c>
      <c r="AC52" s="16">
        <f t="shared" si="16"/>
        <v>0</v>
      </c>
    </row>
    <row r="53" spans="1:29" x14ac:dyDescent="0.25">
      <c r="A53" s="4"/>
      <c r="B53" s="4"/>
      <c r="C53" s="4"/>
      <c r="D53" s="4"/>
      <c r="E53" s="4"/>
      <c r="F53" s="9"/>
      <c r="G53" s="6"/>
      <c r="H53" s="8">
        <f t="shared" si="4"/>
        <v>0</v>
      </c>
      <c r="I53" s="8">
        <f t="shared" si="5"/>
        <v>0</v>
      </c>
      <c r="J53" s="8">
        <f t="shared" si="6"/>
        <v>0</v>
      </c>
      <c r="K53" s="14" t="str">
        <f t="shared" si="7"/>
        <v/>
      </c>
      <c r="L53" s="10"/>
      <c r="M53" s="10"/>
      <c r="N53" s="10"/>
      <c r="O53" s="10"/>
      <c r="P53" s="10"/>
      <c r="Q53" s="10"/>
      <c r="R53" s="10"/>
      <c r="U53" s="16" t="str">
        <f t="shared" si="8"/>
        <v/>
      </c>
      <c r="V53" s="16">
        <f t="shared" si="9"/>
        <v>0</v>
      </c>
      <c r="W53" s="16">
        <f t="shared" si="10"/>
        <v>0</v>
      </c>
      <c r="X53" s="16">
        <f t="shared" si="11"/>
        <v>0</v>
      </c>
      <c r="Y53" s="16">
        <f t="shared" si="12"/>
        <v>0</v>
      </c>
      <c r="Z53" s="16">
        <f t="shared" si="13"/>
        <v>0</v>
      </c>
      <c r="AA53" s="16">
        <f t="shared" si="14"/>
        <v>0</v>
      </c>
      <c r="AB53" s="16">
        <f t="shared" si="15"/>
        <v>0</v>
      </c>
      <c r="AC53" s="16">
        <f t="shared" si="16"/>
        <v>0</v>
      </c>
    </row>
    <row r="54" spans="1:29" x14ac:dyDescent="0.25">
      <c r="A54" s="4"/>
      <c r="B54" s="4"/>
      <c r="C54" s="4"/>
      <c r="D54" s="4"/>
      <c r="E54" s="4"/>
      <c r="F54" s="9"/>
      <c r="G54" s="6"/>
      <c r="H54" s="8">
        <f t="shared" si="4"/>
        <v>0</v>
      </c>
      <c r="I54" s="8">
        <f t="shared" si="5"/>
        <v>0</v>
      </c>
      <c r="J54" s="8">
        <f t="shared" si="6"/>
        <v>0</v>
      </c>
      <c r="K54" s="14" t="str">
        <f t="shared" si="7"/>
        <v/>
      </c>
      <c r="L54" s="10"/>
      <c r="M54" s="10"/>
      <c r="N54" s="10"/>
      <c r="O54" s="10"/>
      <c r="P54" s="10"/>
      <c r="Q54" s="10"/>
      <c r="R54" s="10"/>
      <c r="U54" s="16" t="str">
        <f t="shared" si="8"/>
        <v/>
      </c>
      <c r="V54" s="16">
        <f t="shared" si="9"/>
        <v>0</v>
      </c>
      <c r="W54" s="16">
        <f t="shared" si="10"/>
        <v>0</v>
      </c>
      <c r="X54" s="16">
        <f t="shared" si="11"/>
        <v>0</v>
      </c>
      <c r="Y54" s="16">
        <f t="shared" si="12"/>
        <v>0</v>
      </c>
      <c r="Z54" s="16">
        <f t="shared" si="13"/>
        <v>0</v>
      </c>
      <c r="AA54" s="16">
        <f t="shared" si="14"/>
        <v>0</v>
      </c>
      <c r="AB54" s="16">
        <f t="shared" si="15"/>
        <v>0</v>
      </c>
      <c r="AC54" s="16">
        <f t="shared" si="16"/>
        <v>0</v>
      </c>
    </row>
    <row r="55" spans="1:29" x14ac:dyDescent="0.25">
      <c r="A55" s="4"/>
      <c r="B55" s="4"/>
      <c r="C55" s="4"/>
      <c r="D55" s="4"/>
      <c r="E55" s="4"/>
      <c r="F55" s="9"/>
      <c r="G55" s="6"/>
      <c r="H55" s="8">
        <f t="shared" si="4"/>
        <v>0</v>
      </c>
      <c r="I55" s="8">
        <f t="shared" si="5"/>
        <v>0</v>
      </c>
      <c r="J55" s="8">
        <f t="shared" si="6"/>
        <v>0</v>
      </c>
      <c r="K55" s="14" t="str">
        <f t="shared" si="7"/>
        <v/>
      </c>
      <c r="L55" s="10"/>
      <c r="M55" s="10"/>
      <c r="N55" s="10"/>
      <c r="O55" s="10"/>
      <c r="P55" s="10"/>
      <c r="Q55" s="10"/>
      <c r="R55" s="10"/>
      <c r="U55" s="16" t="str">
        <f t="shared" si="8"/>
        <v/>
      </c>
      <c r="V55" s="16">
        <f t="shared" si="9"/>
        <v>0</v>
      </c>
      <c r="W55" s="16">
        <f t="shared" si="10"/>
        <v>0</v>
      </c>
      <c r="X55" s="16">
        <f t="shared" si="11"/>
        <v>0</v>
      </c>
      <c r="Y55" s="16">
        <f t="shared" si="12"/>
        <v>0</v>
      </c>
      <c r="Z55" s="16">
        <f t="shared" si="13"/>
        <v>0</v>
      </c>
      <c r="AA55" s="16">
        <f t="shared" si="14"/>
        <v>0</v>
      </c>
      <c r="AB55" s="16">
        <f t="shared" si="15"/>
        <v>0</v>
      </c>
      <c r="AC55" s="16">
        <f t="shared" si="16"/>
        <v>0</v>
      </c>
    </row>
    <row r="56" spans="1:29" x14ac:dyDescent="0.25">
      <c r="A56" s="4"/>
      <c r="B56" s="4"/>
      <c r="C56" s="4"/>
      <c r="D56" s="4"/>
      <c r="E56" s="4"/>
      <c r="F56" s="9"/>
      <c r="G56" s="6"/>
      <c r="H56" s="8">
        <f t="shared" si="4"/>
        <v>0</v>
      </c>
      <c r="I56" s="8">
        <f t="shared" si="5"/>
        <v>0</v>
      </c>
      <c r="J56" s="8">
        <f t="shared" si="6"/>
        <v>0</v>
      </c>
      <c r="K56" s="14" t="str">
        <f t="shared" si="7"/>
        <v/>
      </c>
      <c r="L56" s="10"/>
      <c r="M56" s="10"/>
      <c r="N56" s="10"/>
      <c r="O56" s="10"/>
      <c r="P56" s="10"/>
      <c r="Q56" s="10"/>
      <c r="R56" s="10"/>
      <c r="U56" s="16" t="str">
        <f t="shared" si="8"/>
        <v/>
      </c>
      <c r="V56" s="16">
        <f t="shared" si="9"/>
        <v>0</v>
      </c>
      <c r="W56" s="16">
        <f t="shared" si="10"/>
        <v>0</v>
      </c>
      <c r="X56" s="16">
        <f t="shared" si="11"/>
        <v>0</v>
      </c>
      <c r="Y56" s="16">
        <f t="shared" si="12"/>
        <v>0</v>
      </c>
      <c r="Z56" s="16">
        <f t="shared" si="13"/>
        <v>0</v>
      </c>
      <c r="AA56" s="16">
        <f t="shared" si="14"/>
        <v>0</v>
      </c>
      <c r="AB56" s="16">
        <f t="shared" si="15"/>
        <v>0</v>
      </c>
      <c r="AC56" s="16">
        <f t="shared" si="16"/>
        <v>0</v>
      </c>
    </row>
    <row r="57" spans="1:29" x14ac:dyDescent="0.25">
      <c r="A57" s="4"/>
      <c r="B57" s="4"/>
      <c r="C57" s="4"/>
      <c r="D57" s="4"/>
      <c r="E57" s="4"/>
      <c r="F57" s="9"/>
      <c r="G57" s="6"/>
      <c r="H57" s="8">
        <f t="shared" si="4"/>
        <v>0</v>
      </c>
      <c r="I57" s="8">
        <f t="shared" si="5"/>
        <v>0</v>
      </c>
      <c r="J57" s="8">
        <f t="shared" si="6"/>
        <v>0</v>
      </c>
      <c r="K57" s="14" t="str">
        <f t="shared" si="7"/>
        <v/>
      </c>
      <c r="L57" s="10"/>
      <c r="M57" s="10"/>
      <c r="N57" s="10"/>
      <c r="O57" s="10"/>
      <c r="P57" s="10"/>
      <c r="Q57" s="10"/>
      <c r="R57" s="10"/>
      <c r="U57" s="16" t="str">
        <f t="shared" si="8"/>
        <v/>
      </c>
      <c r="V57" s="16">
        <f t="shared" si="9"/>
        <v>0</v>
      </c>
      <c r="W57" s="16">
        <f t="shared" si="10"/>
        <v>0</v>
      </c>
      <c r="X57" s="16">
        <f t="shared" si="11"/>
        <v>0</v>
      </c>
      <c r="Y57" s="16">
        <f t="shared" si="12"/>
        <v>0</v>
      </c>
      <c r="Z57" s="16">
        <f t="shared" si="13"/>
        <v>0</v>
      </c>
      <c r="AA57" s="16">
        <f t="shared" si="14"/>
        <v>0</v>
      </c>
      <c r="AB57" s="16">
        <f t="shared" si="15"/>
        <v>0</v>
      </c>
      <c r="AC57" s="16">
        <f t="shared" si="16"/>
        <v>0</v>
      </c>
    </row>
    <row r="58" spans="1:29" x14ac:dyDescent="0.25">
      <c r="A58" s="4"/>
      <c r="B58" s="4"/>
      <c r="C58" s="4"/>
      <c r="D58" s="4"/>
      <c r="E58" s="4"/>
      <c r="F58" s="9"/>
      <c r="G58" s="6"/>
      <c r="H58" s="8">
        <f t="shared" si="4"/>
        <v>0</v>
      </c>
      <c r="I58" s="8">
        <f t="shared" si="5"/>
        <v>0</v>
      </c>
      <c r="J58" s="8">
        <f t="shared" si="6"/>
        <v>0</v>
      </c>
      <c r="K58" s="14" t="str">
        <f t="shared" si="7"/>
        <v/>
      </c>
      <c r="L58" s="10"/>
      <c r="M58" s="10"/>
      <c r="N58" s="10"/>
      <c r="O58" s="10"/>
      <c r="P58" s="10"/>
      <c r="Q58" s="10"/>
      <c r="R58" s="10"/>
      <c r="U58" s="16" t="str">
        <f t="shared" si="8"/>
        <v/>
      </c>
      <c r="V58" s="16">
        <f t="shared" si="9"/>
        <v>0</v>
      </c>
      <c r="W58" s="16">
        <f t="shared" si="10"/>
        <v>0</v>
      </c>
      <c r="X58" s="16">
        <f t="shared" si="11"/>
        <v>0</v>
      </c>
      <c r="Y58" s="16">
        <f t="shared" si="12"/>
        <v>0</v>
      </c>
      <c r="Z58" s="16">
        <f t="shared" si="13"/>
        <v>0</v>
      </c>
      <c r="AA58" s="16">
        <f t="shared" si="14"/>
        <v>0</v>
      </c>
      <c r="AB58" s="16">
        <f t="shared" si="15"/>
        <v>0</v>
      </c>
      <c r="AC58" s="16">
        <f t="shared" si="16"/>
        <v>0</v>
      </c>
    </row>
    <row r="59" spans="1:29" x14ac:dyDescent="0.25">
      <c r="A59" s="4"/>
      <c r="B59" s="4"/>
      <c r="C59" s="4"/>
      <c r="D59" s="4"/>
      <c r="E59" s="4"/>
      <c r="F59" s="9"/>
      <c r="G59" s="6"/>
      <c r="H59" s="8">
        <f t="shared" si="4"/>
        <v>0</v>
      </c>
      <c r="I59" s="8">
        <f t="shared" si="5"/>
        <v>0</v>
      </c>
      <c r="J59" s="8">
        <f t="shared" si="6"/>
        <v>0</v>
      </c>
      <c r="K59" s="14" t="str">
        <f t="shared" si="7"/>
        <v/>
      </c>
      <c r="L59" s="10"/>
      <c r="M59" s="10"/>
      <c r="N59" s="10"/>
      <c r="O59" s="10"/>
      <c r="P59" s="10"/>
      <c r="Q59" s="10"/>
      <c r="R59" s="10"/>
      <c r="U59" s="16" t="str">
        <f t="shared" si="8"/>
        <v/>
      </c>
      <c r="V59" s="16">
        <f t="shared" si="9"/>
        <v>0</v>
      </c>
      <c r="W59" s="16">
        <f t="shared" si="10"/>
        <v>0</v>
      </c>
      <c r="X59" s="16">
        <f t="shared" si="11"/>
        <v>0</v>
      </c>
      <c r="Y59" s="16">
        <f t="shared" si="12"/>
        <v>0</v>
      </c>
      <c r="Z59" s="16">
        <f t="shared" si="13"/>
        <v>0</v>
      </c>
      <c r="AA59" s="16">
        <f t="shared" si="14"/>
        <v>0</v>
      </c>
      <c r="AB59" s="16">
        <f t="shared" si="15"/>
        <v>0</v>
      </c>
      <c r="AC59" s="16">
        <f t="shared" si="16"/>
        <v>0</v>
      </c>
    </row>
    <row r="60" spans="1:29" x14ac:dyDescent="0.25">
      <c r="A60" s="4"/>
      <c r="B60" s="4"/>
      <c r="C60" s="4"/>
      <c r="D60" s="4"/>
      <c r="E60" s="4"/>
      <c r="F60" s="9"/>
      <c r="G60" s="6"/>
      <c r="H60" s="8">
        <f t="shared" si="4"/>
        <v>0</v>
      </c>
      <c r="I60" s="8">
        <f t="shared" si="5"/>
        <v>0</v>
      </c>
      <c r="J60" s="8">
        <f t="shared" si="6"/>
        <v>0</v>
      </c>
      <c r="K60" s="14" t="str">
        <f t="shared" si="7"/>
        <v/>
      </c>
      <c r="L60" s="10"/>
      <c r="M60" s="10"/>
      <c r="N60" s="10"/>
      <c r="O60" s="10"/>
      <c r="P60" s="10"/>
      <c r="Q60" s="10"/>
      <c r="R60" s="10"/>
      <c r="U60" s="16" t="str">
        <f t="shared" si="8"/>
        <v/>
      </c>
      <c r="V60" s="16">
        <f t="shared" si="9"/>
        <v>0</v>
      </c>
      <c r="W60" s="16">
        <f t="shared" si="10"/>
        <v>0</v>
      </c>
      <c r="X60" s="16">
        <f t="shared" si="11"/>
        <v>0</v>
      </c>
      <c r="Y60" s="16">
        <f t="shared" si="12"/>
        <v>0</v>
      </c>
      <c r="Z60" s="16">
        <f t="shared" si="13"/>
        <v>0</v>
      </c>
      <c r="AA60" s="16">
        <f t="shared" si="14"/>
        <v>0</v>
      </c>
      <c r="AB60" s="16">
        <f t="shared" si="15"/>
        <v>0</v>
      </c>
      <c r="AC60" s="16">
        <f t="shared" si="16"/>
        <v>0</v>
      </c>
    </row>
    <row r="61" spans="1:29" x14ac:dyDescent="0.25">
      <c r="A61" s="4"/>
      <c r="B61" s="4"/>
      <c r="C61" s="4"/>
      <c r="D61" s="4"/>
      <c r="E61" s="4"/>
      <c r="F61" s="9"/>
      <c r="G61" s="6"/>
      <c r="H61" s="8">
        <f t="shared" si="4"/>
        <v>0</v>
      </c>
      <c r="I61" s="8">
        <f t="shared" si="5"/>
        <v>0</v>
      </c>
      <c r="J61" s="8">
        <f t="shared" si="6"/>
        <v>0</v>
      </c>
      <c r="K61" s="14" t="str">
        <f t="shared" si="7"/>
        <v/>
      </c>
      <c r="L61" s="10"/>
      <c r="M61" s="10"/>
      <c r="N61" s="10"/>
      <c r="O61" s="10"/>
      <c r="P61" s="10"/>
      <c r="Q61" s="10"/>
      <c r="R61" s="10"/>
      <c r="U61" s="16" t="str">
        <f t="shared" si="8"/>
        <v/>
      </c>
      <c r="V61" s="16">
        <f t="shared" si="9"/>
        <v>0</v>
      </c>
      <c r="W61" s="16">
        <f t="shared" si="10"/>
        <v>0</v>
      </c>
      <c r="X61" s="16">
        <f t="shared" si="11"/>
        <v>0</v>
      </c>
      <c r="Y61" s="16">
        <f t="shared" si="12"/>
        <v>0</v>
      </c>
      <c r="Z61" s="16">
        <f t="shared" si="13"/>
        <v>0</v>
      </c>
      <c r="AA61" s="16">
        <f t="shared" si="14"/>
        <v>0</v>
      </c>
      <c r="AB61" s="16">
        <f t="shared" si="15"/>
        <v>0</v>
      </c>
      <c r="AC61" s="16">
        <f t="shared" si="16"/>
        <v>0</v>
      </c>
    </row>
    <row r="62" spans="1:29" x14ac:dyDescent="0.25">
      <c r="A62" s="4"/>
      <c r="B62" s="4"/>
      <c r="C62" s="4"/>
      <c r="D62" s="4"/>
      <c r="E62" s="4"/>
      <c r="F62" s="9"/>
      <c r="G62" s="6"/>
      <c r="H62" s="8">
        <f t="shared" si="4"/>
        <v>0</v>
      </c>
      <c r="I62" s="8">
        <f t="shared" si="5"/>
        <v>0</v>
      </c>
      <c r="J62" s="8">
        <f t="shared" si="6"/>
        <v>0</v>
      </c>
      <c r="K62" s="14" t="str">
        <f t="shared" si="7"/>
        <v/>
      </c>
      <c r="L62" s="10"/>
      <c r="M62" s="10"/>
      <c r="N62" s="10"/>
      <c r="O62" s="10"/>
      <c r="P62" s="10"/>
      <c r="Q62" s="10"/>
      <c r="R62" s="10"/>
      <c r="U62" s="16" t="str">
        <f t="shared" si="8"/>
        <v/>
      </c>
      <c r="V62" s="16">
        <f t="shared" si="9"/>
        <v>0</v>
      </c>
      <c r="W62" s="16">
        <f t="shared" si="10"/>
        <v>0</v>
      </c>
      <c r="X62" s="16">
        <f t="shared" si="11"/>
        <v>0</v>
      </c>
      <c r="Y62" s="16">
        <f t="shared" si="12"/>
        <v>0</v>
      </c>
      <c r="Z62" s="16">
        <f t="shared" si="13"/>
        <v>0</v>
      </c>
      <c r="AA62" s="16">
        <f t="shared" si="14"/>
        <v>0</v>
      </c>
      <c r="AB62" s="16">
        <f t="shared" si="15"/>
        <v>0</v>
      </c>
      <c r="AC62" s="16">
        <f t="shared" si="16"/>
        <v>0</v>
      </c>
    </row>
    <row r="63" spans="1:29" x14ac:dyDescent="0.25">
      <c r="A63" s="4"/>
      <c r="B63" s="4"/>
      <c r="C63" s="4"/>
      <c r="D63" s="4"/>
      <c r="E63" s="4"/>
      <c r="F63" s="9"/>
      <c r="G63" s="6"/>
      <c r="H63" s="8">
        <f t="shared" si="4"/>
        <v>0</v>
      </c>
      <c r="I63" s="8">
        <f t="shared" si="5"/>
        <v>0</v>
      </c>
      <c r="J63" s="8">
        <f t="shared" si="6"/>
        <v>0</v>
      </c>
      <c r="K63" s="14" t="str">
        <f t="shared" si="7"/>
        <v/>
      </c>
      <c r="L63" s="10"/>
      <c r="M63" s="10"/>
      <c r="N63" s="10"/>
      <c r="O63" s="10"/>
      <c r="P63" s="10"/>
      <c r="Q63" s="10"/>
      <c r="R63" s="10"/>
      <c r="U63" s="16" t="str">
        <f t="shared" si="8"/>
        <v/>
      </c>
      <c r="V63" s="16">
        <f t="shared" si="9"/>
        <v>0</v>
      </c>
      <c r="W63" s="16">
        <f t="shared" si="10"/>
        <v>0</v>
      </c>
      <c r="X63" s="16">
        <f t="shared" si="11"/>
        <v>0</v>
      </c>
      <c r="Y63" s="16">
        <f t="shared" si="12"/>
        <v>0</v>
      </c>
      <c r="Z63" s="16">
        <f t="shared" si="13"/>
        <v>0</v>
      </c>
      <c r="AA63" s="16">
        <f t="shared" si="14"/>
        <v>0</v>
      </c>
      <c r="AB63" s="16">
        <f t="shared" si="15"/>
        <v>0</v>
      </c>
      <c r="AC63" s="16">
        <f t="shared" si="16"/>
        <v>0</v>
      </c>
    </row>
    <row r="64" spans="1:29" x14ac:dyDescent="0.25">
      <c r="A64" s="4"/>
      <c r="B64" s="4"/>
      <c r="C64" s="4"/>
      <c r="D64" s="4"/>
      <c r="E64" s="4"/>
      <c r="F64" s="9"/>
      <c r="G64" s="6"/>
      <c r="H64" s="8">
        <f t="shared" si="4"/>
        <v>0</v>
      </c>
      <c r="I64" s="8">
        <f t="shared" si="5"/>
        <v>0</v>
      </c>
      <c r="J64" s="8">
        <f t="shared" si="6"/>
        <v>0</v>
      </c>
      <c r="K64" s="14" t="str">
        <f t="shared" si="7"/>
        <v/>
      </c>
      <c r="L64" s="10"/>
      <c r="M64" s="10"/>
      <c r="N64" s="10"/>
      <c r="O64" s="10"/>
      <c r="P64" s="10"/>
      <c r="Q64" s="10"/>
      <c r="R64" s="10"/>
      <c r="U64" s="16" t="str">
        <f t="shared" si="8"/>
        <v/>
      </c>
      <c r="V64" s="16">
        <f t="shared" si="9"/>
        <v>0</v>
      </c>
      <c r="W64" s="16">
        <f t="shared" si="10"/>
        <v>0</v>
      </c>
      <c r="X64" s="16">
        <f t="shared" si="11"/>
        <v>0</v>
      </c>
      <c r="Y64" s="16">
        <f t="shared" si="12"/>
        <v>0</v>
      </c>
      <c r="Z64" s="16">
        <f t="shared" si="13"/>
        <v>0</v>
      </c>
      <c r="AA64" s="16">
        <f t="shared" si="14"/>
        <v>0</v>
      </c>
      <c r="AB64" s="16">
        <f t="shared" si="15"/>
        <v>0</v>
      </c>
      <c r="AC64" s="16">
        <f t="shared" si="16"/>
        <v>0</v>
      </c>
    </row>
    <row r="65" spans="1:29" x14ac:dyDescent="0.25">
      <c r="A65" s="4"/>
      <c r="B65" s="4"/>
      <c r="C65" s="4"/>
      <c r="D65" s="4"/>
      <c r="E65" s="4"/>
      <c r="F65" s="9"/>
      <c r="G65" s="6"/>
      <c r="H65" s="8">
        <f t="shared" si="4"/>
        <v>0</v>
      </c>
      <c r="I65" s="8">
        <f t="shared" si="5"/>
        <v>0</v>
      </c>
      <c r="J65" s="8">
        <f t="shared" si="6"/>
        <v>0</v>
      </c>
      <c r="K65" s="14" t="str">
        <f t="shared" si="7"/>
        <v/>
      </c>
      <c r="L65" s="10"/>
      <c r="M65" s="10"/>
      <c r="N65" s="10"/>
      <c r="O65" s="10"/>
      <c r="P65" s="10"/>
      <c r="Q65" s="10"/>
      <c r="R65" s="10"/>
      <c r="U65" s="16" t="str">
        <f t="shared" si="8"/>
        <v/>
      </c>
      <c r="V65" s="16">
        <f t="shared" si="9"/>
        <v>0</v>
      </c>
      <c r="W65" s="16">
        <f t="shared" si="10"/>
        <v>0</v>
      </c>
      <c r="X65" s="16">
        <f t="shared" si="11"/>
        <v>0</v>
      </c>
      <c r="Y65" s="16">
        <f t="shared" si="12"/>
        <v>0</v>
      </c>
      <c r="Z65" s="16">
        <f t="shared" si="13"/>
        <v>0</v>
      </c>
      <c r="AA65" s="16">
        <f t="shared" si="14"/>
        <v>0</v>
      </c>
      <c r="AB65" s="16">
        <f t="shared" si="15"/>
        <v>0</v>
      </c>
      <c r="AC65" s="16">
        <f t="shared" si="16"/>
        <v>0</v>
      </c>
    </row>
    <row r="66" spans="1:29" x14ac:dyDescent="0.25">
      <c r="A66" s="4"/>
      <c r="B66" s="4"/>
      <c r="C66" s="4"/>
      <c r="D66" s="4"/>
      <c r="E66" s="4"/>
      <c r="F66" s="9"/>
      <c r="G66" s="6"/>
      <c r="H66" s="8">
        <f t="shared" si="4"/>
        <v>0</v>
      </c>
      <c r="I66" s="8">
        <f t="shared" si="5"/>
        <v>0</v>
      </c>
      <c r="J66" s="8">
        <f t="shared" si="6"/>
        <v>0</v>
      </c>
      <c r="K66" s="14" t="str">
        <f t="shared" si="7"/>
        <v/>
      </c>
      <c r="L66" s="10"/>
      <c r="M66" s="10"/>
      <c r="N66" s="10"/>
      <c r="O66" s="10"/>
      <c r="P66" s="10"/>
      <c r="Q66" s="10"/>
      <c r="R66" s="10"/>
      <c r="U66" s="16" t="str">
        <f t="shared" si="8"/>
        <v/>
      </c>
      <c r="V66" s="16">
        <f t="shared" si="9"/>
        <v>0</v>
      </c>
      <c r="W66" s="16">
        <f t="shared" si="10"/>
        <v>0</v>
      </c>
      <c r="X66" s="16">
        <f t="shared" si="11"/>
        <v>0</v>
      </c>
      <c r="Y66" s="16">
        <f t="shared" si="12"/>
        <v>0</v>
      </c>
      <c r="Z66" s="16">
        <f t="shared" si="13"/>
        <v>0</v>
      </c>
      <c r="AA66" s="16">
        <f t="shared" si="14"/>
        <v>0</v>
      </c>
      <c r="AB66" s="16">
        <f t="shared" si="15"/>
        <v>0</v>
      </c>
      <c r="AC66" s="16">
        <f t="shared" si="16"/>
        <v>0</v>
      </c>
    </row>
    <row r="67" spans="1:29" x14ac:dyDescent="0.25">
      <c r="A67" s="4"/>
      <c r="B67" s="4"/>
      <c r="C67" s="4"/>
      <c r="D67" s="4"/>
      <c r="E67" s="4"/>
      <c r="F67" s="9"/>
      <c r="G67" s="6"/>
      <c r="H67" s="8">
        <f t="shared" si="4"/>
        <v>0</v>
      </c>
      <c r="I67" s="8">
        <f t="shared" si="5"/>
        <v>0</v>
      </c>
      <c r="J67" s="8">
        <f t="shared" si="6"/>
        <v>0</v>
      </c>
      <c r="K67" s="14" t="str">
        <f t="shared" si="7"/>
        <v/>
      </c>
      <c r="L67" s="10"/>
      <c r="M67" s="10"/>
      <c r="N67" s="10"/>
      <c r="O67" s="10"/>
      <c r="P67" s="10"/>
      <c r="Q67" s="10"/>
      <c r="R67" s="10"/>
      <c r="U67" s="16" t="str">
        <f t="shared" si="8"/>
        <v/>
      </c>
      <c r="V67" s="16">
        <f t="shared" si="9"/>
        <v>0</v>
      </c>
      <c r="W67" s="16">
        <f t="shared" si="10"/>
        <v>0</v>
      </c>
      <c r="X67" s="16">
        <f t="shared" si="11"/>
        <v>0</v>
      </c>
      <c r="Y67" s="16">
        <f t="shared" si="12"/>
        <v>0</v>
      </c>
      <c r="Z67" s="16">
        <f t="shared" si="13"/>
        <v>0</v>
      </c>
      <c r="AA67" s="16">
        <f t="shared" si="14"/>
        <v>0</v>
      </c>
      <c r="AB67" s="16">
        <f t="shared" si="15"/>
        <v>0</v>
      </c>
      <c r="AC67" s="16">
        <f t="shared" si="16"/>
        <v>0</v>
      </c>
    </row>
    <row r="68" spans="1:29" x14ac:dyDescent="0.25">
      <c r="A68" s="4"/>
      <c r="B68" s="4"/>
      <c r="C68" s="4"/>
      <c r="D68" s="4"/>
      <c r="E68" s="4"/>
      <c r="F68" s="9"/>
      <c r="G68" s="6"/>
      <c r="H68" s="8">
        <f t="shared" si="4"/>
        <v>0</v>
      </c>
      <c r="I68" s="8">
        <f t="shared" si="5"/>
        <v>0</v>
      </c>
      <c r="J68" s="8">
        <f t="shared" si="6"/>
        <v>0</v>
      </c>
      <c r="K68" s="14" t="str">
        <f t="shared" si="7"/>
        <v/>
      </c>
      <c r="L68" s="10"/>
      <c r="M68" s="10"/>
      <c r="N68" s="10"/>
      <c r="O68" s="10"/>
      <c r="P68" s="10"/>
      <c r="Q68" s="10"/>
      <c r="R68" s="10"/>
      <c r="U68" s="16" t="str">
        <f t="shared" si="8"/>
        <v/>
      </c>
      <c r="V68" s="16">
        <f t="shared" si="9"/>
        <v>0</v>
      </c>
      <c r="W68" s="16">
        <f t="shared" si="10"/>
        <v>0</v>
      </c>
      <c r="X68" s="16">
        <f t="shared" si="11"/>
        <v>0</v>
      </c>
      <c r="Y68" s="16">
        <f t="shared" si="12"/>
        <v>0</v>
      </c>
      <c r="Z68" s="16">
        <f t="shared" si="13"/>
        <v>0</v>
      </c>
      <c r="AA68" s="16">
        <f t="shared" si="14"/>
        <v>0</v>
      </c>
      <c r="AB68" s="16">
        <f t="shared" si="15"/>
        <v>0</v>
      </c>
      <c r="AC68" s="16">
        <f t="shared" si="16"/>
        <v>0</v>
      </c>
    </row>
    <row r="69" spans="1:29" x14ac:dyDescent="0.25">
      <c r="A69" s="4"/>
      <c r="B69" s="4"/>
      <c r="C69" s="4"/>
      <c r="D69" s="4"/>
      <c r="E69" s="4"/>
      <c r="F69" s="9"/>
      <c r="G69" s="6"/>
      <c r="H69" s="8">
        <f t="shared" si="4"/>
        <v>0</v>
      </c>
      <c r="I69" s="8">
        <f t="shared" si="5"/>
        <v>0</v>
      </c>
      <c r="J69" s="8">
        <f t="shared" si="6"/>
        <v>0</v>
      </c>
      <c r="K69" s="14" t="str">
        <f t="shared" si="7"/>
        <v/>
      </c>
      <c r="L69" s="10"/>
      <c r="M69" s="10"/>
      <c r="N69" s="10"/>
      <c r="O69" s="10"/>
      <c r="P69" s="10"/>
      <c r="Q69" s="10"/>
      <c r="R69" s="10"/>
      <c r="U69" s="16" t="str">
        <f t="shared" si="8"/>
        <v/>
      </c>
      <c r="V69" s="16">
        <f t="shared" si="9"/>
        <v>0</v>
      </c>
      <c r="W69" s="16">
        <f t="shared" si="10"/>
        <v>0</v>
      </c>
      <c r="X69" s="16">
        <f t="shared" si="11"/>
        <v>0</v>
      </c>
      <c r="Y69" s="16">
        <f t="shared" si="12"/>
        <v>0</v>
      </c>
      <c r="Z69" s="16">
        <f t="shared" si="13"/>
        <v>0</v>
      </c>
      <c r="AA69" s="16">
        <f t="shared" si="14"/>
        <v>0</v>
      </c>
      <c r="AB69" s="16">
        <f t="shared" si="15"/>
        <v>0</v>
      </c>
      <c r="AC69" s="16">
        <f t="shared" si="16"/>
        <v>0</v>
      </c>
    </row>
    <row r="70" spans="1:29" x14ac:dyDescent="0.25">
      <c r="A70" s="4"/>
      <c r="B70" s="4"/>
      <c r="C70" s="4"/>
      <c r="D70" s="4"/>
      <c r="E70" s="4"/>
      <c r="F70" s="9"/>
      <c r="G70" s="6"/>
      <c r="H70" s="8">
        <f t="shared" si="4"/>
        <v>0</v>
      </c>
      <c r="I70" s="8">
        <f t="shared" si="5"/>
        <v>0</v>
      </c>
      <c r="J70" s="8">
        <f t="shared" si="6"/>
        <v>0</v>
      </c>
      <c r="K70" s="14" t="str">
        <f t="shared" si="7"/>
        <v/>
      </c>
      <c r="L70" s="10"/>
      <c r="M70" s="10"/>
      <c r="N70" s="10"/>
      <c r="O70" s="10"/>
      <c r="P70" s="10"/>
      <c r="Q70" s="10"/>
      <c r="R70" s="10"/>
      <c r="U70" s="16" t="str">
        <f t="shared" si="8"/>
        <v/>
      </c>
      <c r="V70" s="16">
        <f t="shared" si="9"/>
        <v>0</v>
      </c>
      <c r="W70" s="16">
        <f t="shared" si="10"/>
        <v>0</v>
      </c>
      <c r="X70" s="16">
        <f t="shared" si="11"/>
        <v>0</v>
      </c>
      <c r="Y70" s="16">
        <f t="shared" si="12"/>
        <v>0</v>
      </c>
      <c r="Z70" s="16">
        <f t="shared" si="13"/>
        <v>0</v>
      </c>
      <c r="AA70" s="16">
        <f t="shared" si="14"/>
        <v>0</v>
      </c>
      <c r="AB70" s="16">
        <f t="shared" si="15"/>
        <v>0</v>
      </c>
      <c r="AC70" s="16">
        <f t="shared" si="16"/>
        <v>0</v>
      </c>
    </row>
    <row r="71" spans="1:29" x14ac:dyDescent="0.25">
      <c r="A71" s="4"/>
      <c r="B71" s="4"/>
      <c r="C71" s="4"/>
      <c r="D71" s="4"/>
      <c r="E71" s="4"/>
      <c r="F71" s="9"/>
      <c r="G71" s="6"/>
      <c r="H71" s="8">
        <f t="shared" si="4"/>
        <v>0</v>
      </c>
      <c r="I71" s="8">
        <f t="shared" si="5"/>
        <v>0</v>
      </c>
      <c r="J71" s="8">
        <f t="shared" si="6"/>
        <v>0</v>
      </c>
      <c r="K71" s="14" t="str">
        <f t="shared" si="7"/>
        <v/>
      </c>
      <c r="L71" s="10"/>
      <c r="M71" s="10"/>
      <c r="N71" s="10"/>
      <c r="O71" s="10"/>
      <c r="P71" s="10"/>
      <c r="Q71" s="10"/>
      <c r="R71" s="10"/>
      <c r="U71" s="16" t="str">
        <f t="shared" si="8"/>
        <v/>
      </c>
      <c r="V71" s="16">
        <f t="shared" si="9"/>
        <v>0</v>
      </c>
      <c r="W71" s="16">
        <f t="shared" si="10"/>
        <v>0</v>
      </c>
      <c r="X71" s="16">
        <f t="shared" si="11"/>
        <v>0</v>
      </c>
      <c r="Y71" s="16">
        <f t="shared" si="12"/>
        <v>0</v>
      </c>
      <c r="Z71" s="16">
        <f t="shared" si="13"/>
        <v>0</v>
      </c>
      <c r="AA71" s="16">
        <f t="shared" si="14"/>
        <v>0</v>
      </c>
      <c r="AB71" s="16">
        <f t="shared" si="15"/>
        <v>0</v>
      </c>
      <c r="AC71" s="16">
        <f t="shared" si="16"/>
        <v>0</v>
      </c>
    </row>
    <row r="72" spans="1:29" x14ac:dyDescent="0.25">
      <c r="A72" s="4"/>
      <c r="B72" s="4"/>
      <c r="C72" s="4"/>
      <c r="D72" s="4"/>
      <c r="E72" s="4"/>
      <c r="F72" s="9"/>
      <c r="G72" s="6"/>
      <c r="H72" s="8">
        <f t="shared" si="4"/>
        <v>0</v>
      </c>
      <c r="I72" s="8">
        <f t="shared" si="5"/>
        <v>0</v>
      </c>
      <c r="J72" s="8">
        <f t="shared" si="6"/>
        <v>0</v>
      </c>
      <c r="K72" s="14" t="str">
        <f t="shared" si="7"/>
        <v/>
      </c>
      <c r="L72" s="10"/>
      <c r="M72" s="10"/>
      <c r="N72" s="10"/>
      <c r="O72" s="10"/>
      <c r="P72" s="10"/>
      <c r="Q72" s="10"/>
      <c r="R72" s="10"/>
      <c r="U72" s="16" t="str">
        <f t="shared" si="8"/>
        <v/>
      </c>
      <c r="V72" s="16">
        <f t="shared" si="9"/>
        <v>0</v>
      </c>
      <c r="W72" s="16">
        <f t="shared" si="10"/>
        <v>0</v>
      </c>
      <c r="X72" s="16">
        <f t="shared" si="11"/>
        <v>0</v>
      </c>
      <c r="Y72" s="16">
        <f t="shared" si="12"/>
        <v>0</v>
      </c>
      <c r="Z72" s="16">
        <f t="shared" si="13"/>
        <v>0</v>
      </c>
      <c r="AA72" s="16">
        <f t="shared" si="14"/>
        <v>0</v>
      </c>
      <c r="AB72" s="16">
        <f t="shared" si="15"/>
        <v>0</v>
      </c>
      <c r="AC72" s="16">
        <f t="shared" si="16"/>
        <v>0</v>
      </c>
    </row>
    <row r="73" spans="1:29" x14ac:dyDescent="0.25">
      <c r="A73" s="4"/>
      <c r="B73" s="4"/>
      <c r="C73" s="4"/>
      <c r="D73" s="4"/>
      <c r="E73" s="4"/>
      <c r="F73" s="9"/>
      <c r="G73" s="6"/>
      <c r="H73" s="8">
        <f t="shared" si="4"/>
        <v>0</v>
      </c>
      <c r="I73" s="8">
        <f t="shared" si="5"/>
        <v>0</v>
      </c>
      <c r="J73" s="8">
        <f t="shared" si="6"/>
        <v>0</v>
      </c>
      <c r="K73" s="14" t="str">
        <f t="shared" si="7"/>
        <v/>
      </c>
      <c r="L73" s="10"/>
      <c r="M73" s="10"/>
      <c r="N73" s="10"/>
      <c r="O73" s="10"/>
      <c r="P73" s="10"/>
      <c r="Q73" s="10"/>
      <c r="R73" s="10"/>
      <c r="U73" s="16" t="str">
        <f t="shared" si="8"/>
        <v/>
      </c>
      <c r="V73" s="16">
        <f t="shared" si="9"/>
        <v>0</v>
      </c>
      <c r="W73" s="16">
        <f t="shared" si="10"/>
        <v>0</v>
      </c>
      <c r="X73" s="16">
        <f t="shared" si="11"/>
        <v>0</v>
      </c>
      <c r="Y73" s="16">
        <f t="shared" si="12"/>
        <v>0</v>
      </c>
      <c r="Z73" s="16">
        <f t="shared" si="13"/>
        <v>0</v>
      </c>
      <c r="AA73" s="16">
        <f t="shared" si="14"/>
        <v>0</v>
      </c>
      <c r="AB73" s="16">
        <f t="shared" si="15"/>
        <v>0</v>
      </c>
      <c r="AC73" s="16">
        <f t="shared" si="16"/>
        <v>0</v>
      </c>
    </row>
    <row r="74" spans="1:29" x14ac:dyDescent="0.25">
      <c r="A74" s="4"/>
      <c r="B74" s="4"/>
      <c r="C74" s="4"/>
      <c r="D74" s="4"/>
      <c r="E74" s="4"/>
      <c r="F74" s="9"/>
      <c r="G74" s="6"/>
      <c r="H74" s="8">
        <f t="shared" si="4"/>
        <v>0</v>
      </c>
      <c r="I74" s="8">
        <f t="shared" si="5"/>
        <v>0</v>
      </c>
      <c r="J74" s="8">
        <f t="shared" si="6"/>
        <v>0</v>
      </c>
      <c r="K74" s="14" t="str">
        <f t="shared" si="7"/>
        <v/>
      </c>
      <c r="L74" s="10"/>
      <c r="M74" s="10"/>
      <c r="N74" s="10"/>
      <c r="O74" s="10"/>
      <c r="P74" s="10"/>
      <c r="Q74" s="10"/>
      <c r="R74" s="10"/>
      <c r="U74" s="16" t="str">
        <f t="shared" si="8"/>
        <v/>
      </c>
      <c r="V74" s="16">
        <f t="shared" si="9"/>
        <v>0</v>
      </c>
      <c r="W74" s="16">
        <f t="shared" si="10"/>
        <v>0</v>
      </c>
      <c r="X74" s="16">
        <f t="shared" si="11"/>
        <v>0</v>
      </c>
      <c r="Y74" s="16">
        <f t="shared" si="12"/>
        <v>0</v>
      </c>
      <c r="Z74" s="16">
        <f t="shared" si="13"/>
        <v>0</v>
      </c>
      <c r="AA74" s="16">
        <f t="shared" si="14"/>
        <v>0</v>
      </c>
      <c r="AB74" s="16">
        <f t="shared" si="15"/>
        <v>0</v>
      </c>
      <c r="AC74" s="16">
        <f t="shared" si="16"/>
        <v>0</v>
      </c>
    </row>
    <row r="75" spans="1:29" x14ac:dyDescent="0.25">
      <c r="A75" s="4"/>
      <c r="B75" s="4"/>
      <c r="C75" s="4"/>
      <c r="D75" s="4"/>
      <c r="E75" s="4"/>
      <c r="F75" s="9"/>
      <c r="G75" s="6"/>
      <c r="H75" s="8">
        <f t="shared" ref="H75:H106" si="17">IFERROR(D75*F75,"")</f>
        <v>0</v>
      </c>
      <c r="I75" s="8">
        <f t="shared" ref="I75:I106" si="18">IFERROR(H75*G75,"")</f>
        <v>0</v>
      </c>
      <c r="J75" s="8">
        <f t="shared" ref="J75:J106" si="19">IFERROR(H75+I75,"")</f>
        <v>0</v>
      </c>
      <c r="K75" s="14" t="str">
        <f t="shared" ref="K75:K106" si="20">IF(A75="","",A75&amp;"|"&amp;B75)</f>
        <v/>
      </c>
      <c r="L75" s="10"/>
      <c r="M75" s="10"/>
      <c r="N75" s="10"/>
      <c r="O75" s="10"/>
      <c r="P75" s="10"/>
      <c r="Q75" s="10"/>
      <c r="R75" s="10"/>
      <c r="U75" s="16" t="str">
        <f t="shared" ref="U75:U106" si="21">IF(A75="","",A75&amp;"|"&amp;B75)</f>
        <v/>
      </c>
      <c r="V75" s="16">
        <f t="shared" ref="V75:V106" si="22">B75</f>
        <v>0</v>
      </c>
      <c r="W75" s="16">
        <f t="shared" ref="W75:W106" si="23">C75</f>
        <v>0</v>
      </c>
      <c r="X75" s="16">
        <f t="shared" ref="X75:X106" si="24">D75</f>
        <v>0</v>
      </c>
      <c r="Y75" s="16">
        <f t="shared" ref="Y75:Y106" si="25">E75</f>
        <v>0</v>
      </c>
      <c r="Z75" s="16">
        <f t="shared" ref="Z75:Z106" si="26">F75</f>
        <v>0</v>
      </c>
      <c r="AA75" s="16">
        <f t="shared" ref="AA75:AA106" si="27">H75</f>
        <v>0</v>
      </c>
      <c r="AB75" s="16">
        <f t="shared" ref="AB75:AB106" si="28">G75</f>
        <v>0</v>
      </c>
      <c r="AC75" s="16">
        <f t="shared" ref="AC75:AC106" si="29">J75</f>
        <v>0</v>
      </c>
    </row>
    <row r="76" spans="1:29" x14ac:dyDescent="0.25">
      <c r="A76" s="4"/>
      <c r="B76" s="4"/>
      <c r="C76" s="4"/>
      <c r="D76" s="4"/>
      <c r="E76" s="4"/>
      <c r="F76" s="9"/>
      <c r="G76" s="6"/>
      <c r="H76" s="8">
        <f t="shared" si="17"/>
        <v>0</v>
      </c>
      <c r="I76" s="8">
        <f t="shared" si="18"/>
        <v>0</v>
      </c>
      <c r="J76" s="8">
        <f t="shared" si="19"/>
        <v>0</v>
      </c>
      <c r="K76" s="14" t="str">
        <f t="shared" si="20"/>
        <v/>
      </c>
      <c r="L76" s="10"/>
      <c r="M76" s="10"/>
      <c r="N76" s="10"/>
      <c r="O76" s="10"/>
      <c r="P76" s="10"/>
      <c r="Q76" s="10"/>
      <c r="R76" s="10"/>
      <c r="U76" s="16" t="str">
        <f t="shared" si="21"/>
        <v/>
      </c>
      <c r="V76" s="16">
        <f t="shared" si="22"/>
        <v>0</v>
      </c>
      <c r="W76" s="16">
        <f t="shared" si="23"/>
        <v>0</v>
      </c>
      <c r="X76" s="16">
        <f t="shared" si="24"/>
        <v>0</v>
      </c>
      <c r="Y76" s="16">
        <f t="shared" si="25"/>
        <v>0</v>
      </c>
      <c r="Z76" s="16">
        <f t="shared" si="26"/>
        <v>0</v>
      </c>
      <c r="AA76" s="16">
        <f t="shared" si="27"/>
        <v>0</v>
      </c>
      <c r="AB76" s="16">
        <f t="shared" si="28"/>
        <v>0</v>
      </c>
      <c r="AC76" s="16">
        <f t="shared" si="29"/>
        <v>0</v>
      </c>
    </row>
    <row r="77" spans="1:29" x14ac:dyDescent="0.25">
      <c r="A77" s="4"/>
      <c r="B77" s="4"/>
      <c r="C77" s="4"/>
      <c r="D77" s="4"/>
      <c r="E77" s="4"/>
      <c r="F77" s="9"/>
      <c r="G77" s="6"/>
      <c r="H77" s="8">
        <f t="shared" si="17"/>
        <v>0</v>
      </c>
      <c r="I77" s="8">
        <f t="shared" si="18"/>
        <v>0</v>
      </c>
      <c r="J77" s="8">
        <f t="shared" si="19"/>
        <v>0</v>
      </c>
      <c r="K77" s="14" t="str">
        <f t="shared" si="20"/>
        <v/>
      </c>
      <c r="L77" s="10"/>
      <c r="M77" s="10"/>
      <c r="N77" s="10"/>
      <c r="O77" s="10"/>
      <c r="P77" s="10"/>
      <c r="Q77" s="10"/>
      <c r="R77" s="10"/>
      <c r="U77" s="16" t="str">
        <f t="shared" si="21"/>
        <v/>
      </c>
      <c r="V77" s="16">
        <f t="shared" si="22"/>
        <v>0</v>
      </c>
      <c r="W77" s="16">
        <f t="shared" si="23"/>
        <v>0</v>
      </c>
      <c r="X77" s="16">
        <f t="shared" si="24"/>
        <v>0</v>
      </c>
      <c r="Y77" s="16">
        <f t="shared" si="25"/>
        <v>0</v>
      </c>
      <c r="Z77" s="16">
        <f t="shared" si="26"/>
        <v>0</v>
      </c>
      <c r="AA77" s="16">
        <f t="shared" si="27"/>
        <v>0</v>
      </c>
      <c r="AB77" s="16">
        <f t="shared" si="28"/>
        <v>0</v>
      </c>
      <c r="AC77" s="16">
        <f t="shared" si="29"/>
        <v>0</v>
      </c>
    </row>
    <row r="78" spans="1:29" x14ac:dyDescent="0.25">
      <c r="A78" s="4"/>
      <c r="B78" s="4"/>
      <c r="C78" s="4"/>
      <c r="D78" s="4"/>
      <c r="E78" s="4"/>
      <c r="F78" s="9"/>
      <c r="G78" s="6"/>
      <c r="H78" s="8">
        <f t="shared" si="17"/>
        <v>0</v>
      </c>
      <c r="I78" s="8">
        <f t="shared" si="18"/>
        <v>0</v>
      </c>
      <c r="J78" s="8">
        <f t="shared" si="19"/>
        <v>0</v>
      </c>
      <c r="K78" s="14" t="str">
        <f t="shared" si="20"/>
        <v/>
      </c>
      <c r="L78" s="10"/>
      <c r="M78" s="10"/>
      <c r="N78" s="10"/>
      <c r="O78" s="10"/>
      <c r="P78" s="10"/>
      <c r="Q78" s="10"/>
      <c r="R78" s="10"/>
      <c r="U78" s="16" t="str">
        <f t="shared" si="21"/>
        <v/>
      </c>
      <c r="V78" s="16">
        <f t="shared" si="22"/>
        <v>0</v>
      </c>
      <c r="W78" s="16">
        <f t="shared" si="23"/>
        <v>0</v>
      </c>
      <c r="X78" s="16">
        <f t="shared" si="24"/>
        <v>0</v>
      </c>
      <c r="Y78" s="16">
        <f t="shared" si="25"/>
        <v>0</v>
      </c>
      <c r="Z78" s="16">
        <f t="shared" si="26"/>
        <v>0</v>
      </c>
      <c r="AA78" s="16">
        <f t="shared" si="27"/>
        <v>0</v>
      </c>
      <c r="AB78" s="16">
        <f t="shared" si="28"/>
        <v>0</v>
      </c>
      <c r="AC78" s="16">
        <f t="shared" si="29"/>
        <v>0</v>
      </c>
    </row>
    <row r="79" spans="1:29" x14ac:dyDescent="0.25">
      <c r="A79" s="4"/>
      <c r="B79" s="4"/>
      <c r="C79" s="4"/>
      <c r="D79" s="4"/>
      <c r="E79" s="4"/>
      <c r="F79" s="9"/>
      <c r="G79" s="6"/>
      <c r="H79" s="8">
        <f t="shared" si="17"/>
        <v>0</v>
      </c>
      <c r="I79" s="8">
        <f t="shared" si="18"/>
        <v>0</v>
      </c>
      <c r="J79" s="8">
        <f t="shared" si="19"/>
        <v>0</v>
      </c>
      <c r="K79" s="14" t="str">
        <f t="shared" si="20"/>
        <v/>
      </c>
      <c r="L79" s="10"/>
      <c r="M79" s="10"/>
      <c r="N79" s="10"/>
      <c r="O79" s="10"/>
      <c r="P79" s="10"/>
      <c r="Q79" s="10"/>
      <c r="R79" s="10"/>
      <c r="U79" s="16" t="str">
        <f t="shared" si="21"/>
        <v/>
      </c>
      <c r="V79" s="16">
        <f t="shared" si="22"/>
        <v>0</v>
      </c>
      <c r="W79" s="16">
        <f t="shared" si="23"/>
        <v>0</v>
      </c>
      <c r="X79" s="16">
        <f t="shared" si="24"/>
        <v>0</v>
      </c>
      <c r="Y79" s="16">
        <f t="shared" si="25"/>
        <v>0</v>
      </c>
      <c r="Z79" s="16">
        <f t="shared" si="26"/>
        <v>0</v>
      </c>
      <c r="AA79" s="16">
        <f t="shared" si="27"/>
        <v>0</v>
      </c>
      <c r="AB79" s="16">
        <f t="shared" si="28"/>
        <v>0</v>
      </c>
      <c r="AC79" s="16">
        <f t="shared" si="29"/>
        <v>0</v>
      </c>
    </row>
    <row r="80" spans="1:29" x14ac:dyDescent="0.25">
      <c r="A80" s="4"/>
      <c r="B80" s="4"/>
      <c r="C80" s="4"/>
      <c r="D80" s="4"/>
      <c r="E80" s="4"/>
      <c r="F80" s="9"/>
      <c r="G80" s="6"/>
      <c r="H80" s="8">
        <f t="shared" si="17"/>
        <v>0</v>
      </c>
      <c r="I80" s="8">
        <f t="shared" si="18"/>
        <v>0</v>
      </c>
      <c r="J80" s="8">
        <f t="shared" si="19"/>
        <v>0</v>
      </c>
      <c r="K80" s="14" t="str">
        <f t="shared" si="20"/>
        <v/>
      </c>
      <c r="L80" s="10"/>
      <c r="M80" s="10"/>
      <c r="N80" s="10"/>
      <c r="O80" s="10"/>
      <c r="P80" s="10"/>
      <c r="Q80" s="10"/>
      <c r="R80" s="10"/>
      <c r="U80" s="16" t="str">
        <f t="shared" si="21"/>
        <v/>
      </c>
      <c r="V80" s="16">
        <f t="shared" si="22"/>
        <v>0</v>
      </c>
      <c r="W80" s="16">
        <f t="shared" si="23"/>
        <v>0</v>
      </c>
      <c r="X80" s="16">
        <f t="shared" si="24"/>
        <v>0</v>
      </c>
      <c r="Y80" s="16">
        <f t="shared" si="25"/>
        <v>0</v>
      </c>
      <c r="Z80" s="16">
        <f t="shared" si="26"/>
        <v>0</v>
      </c>
      <c r="AA80" s="16">
        <f t="shared" si="27"/>
        <v>0</v>
      </c>
      <c r="AB80" s="16">
        <f t="shared" si="28"/>
        <v>0</v>
      </c>
      <c r="AC80" s="16">
        <f t="shared" si="29"/>
        <v>0</v>
      </c>
    </row>
    <row r="81" spans="1:29" x14ac:dyDescent="0.25">
      <c r="A81" s="4"/>
      <c r="B81" s="4"/>
      <c r="C81" s="4"/>
      <c r="D81" s="4"/>
      <c r="E81" s="4"/>
      <c r="F81" s="9"/>
      <c r="G81" s="6"/>
      <c r="H81" s="8">
        <f t="shared" si="17"/>
        <v>0</v>
      </c>
      <c r="I81" s="8">
        <f t="shared" si="18"/>
        <v>0</v>
      </c>
      <c r="J81" s="8">
        <f t="shared" si="19"/>
        <v>0</v>
      </c>
      <c r="K81" s="14" t="str">
        <f t="shared" si="20"/>
        <v/>
      </c>
      <c r="L81" s="10"/>
      <c r="M81" s="10"/>
      <c r="N81" s="10"/>
      <c r="O81" s="10"/>
      <c r="P81" s="10"/>
      <c r="Q81" s="10"/>
      <c r="R81" s="10"/>
      <c r="U81" s="16" t="str">
        <f t="shared" si="21"/>
        <v/>
      </c>
      <c r="V81" s="16">
        <f t="shared" si="22"/>
        <v>0</v>
      </c>
      <c r="W81" s="16">
        <f t="shared" si="23"/>
        <v>0</v>
      </c>
      <c r="X81" s="16">
        <f t="shared" si="24"/>
        <v>0</v>
      </c>
      <c r="Y81" s="16">
        <f t="shared" si="25"/>
        <v>0</v>
      </c>
      <c r="Z81" s="16">
        <f t="shared" si="26"/>
        <v>0</v>
      </c>
      <c r="AA81" s="16">
        <f t="shared" si="27"/>
        <v>0</v>
      </c>
      <c r="AB81" s="16">
        <f t="shared" si="28"/>
        <v>0</v>
      </c>
      <c r="AC81" s="16">
        <f t="shared" si="29"/>
        <v>0</v>
      </c>
    </row>
    <row r="82" spans="1:29" x14ac:dyDescent="0.25">
      <c r="A82" s="4"/>
      <c r="B82" s="4"/>
      <c r="C82" s="4"/>
      <c r="D82" s="4"/>
      <c r="E82" s="4"/>
      <c r="F82" s="9"/>
      <c r="G82" s="6"/>
      <c r="H82" s="8">
        <f t="shared" si="17"/>
        <v>0</v>
      </c>
      <c r="I82" s="8">
        <f t="shared" si="18"/>
        <v>0</v>
      </c>
      <c r="J82" s="8">
        <f t="shared" si="19"/>
        <v>0</v>
      </c>
      <c r="K82" s="14" t="str">
        <f t="shared" si="20"/>
        <v/>
      </c>
      <c r="L82" s="10"/>
      <c r="M82" s="10"/>
      <c r="N82" s="10"/>
      <c r="O82" s="10"/>
      <c r="P82" s="10"/>
      <c r="Q82" s="10"/>
      <c r="R82" s="10"/>
      <c r="U82" s="16" t="str">
        <f t="shared" si="21"/>
        <v/>
      </c>
      <c r="V82" s="16">
        <f t="shared" si="22"/>
        <v>0</v>
      </c>
      <c r="W82" s="16">
        <f t="shared" si="23"/>
        <v>0</v>
      </c>
      <c r="X82" s="16">
        <f t="shared" si="24"/>
        <v>0</v>
      </c>
      <c r="Y82" s="16">
        <f t="shared" si="25"/>
        <v>0</v>
      </c>
      <c r="Z82" s="16">
        <f t="shared" si="26"/>
        <v>0</v>
      </c>
      <c r="AA82" s="16">
        <f t="shared" si="27"/>
        <v>0</v>
      </c>
      <c r="AB82" s="16">
        <f t="shared" si="28"/>
        <v>0</v>
      </c>
      <c r="AC82" s="16">
        <f t="shared" si="29"/>
        <v>0</v>
      </c>
    </row>
    <row r="83" spans="1:29" x14ac:dyDescent="0.25">
      <c r="A83" s="4"/>
      <c r="B83" s="4"/>
      <c r="C83" s="4"/>
      <c r="D83" s="4"/>
      <c r="E83" s="4"/>
      <c r="F83" s="9"/>
      <c r="G83" s="6"/>
      <c r="H83" s="8">
        <f t="shared" si="17"/>
        <v>0</v>
      </c>
      <c r="I83" s="8">
        <f t="shared" si="18"/>
        <v>0</v>
      </c>
      <c r="J83" s="8">
        <f t="shared" si="19"/>
        <v>0</v>
      </c>
      <c r="K83" s="14" t="str">
        <f t="shared" si="20"/>
        <v/>
      </c>
      <c r="L83" s="10"/>
      <c r="M83" s="10"/>
      <c r="N83" s="10"/>
      <c r="O83" s="10"/>
      <c r="P83" s="10"/>
      <c r="Q83" s="10"/>
      <c r="R83" s="10"/>
      <c r="U83" s="16" t="str">
        <f t="shared" si="21"/>
        <v/>
      </c>
      <c r="V83" s="16">
        <f t="shared" si="22"/>
        <v>0</v>
      </c>
      <c r="W83" s="16">
        <f t="shared" si="23"/>
        <v>0</v>
      </c>
      <c r="X83" s="16">
        <f t="shared" si="24"/>
        <v>0</v>
      </c>
      <c r="Y83" s="16">
        <f t="shared" si="25"/>
        <v>0</v>
      </c>
      <c r="Z83" s="16">
        <f t="shared" si="26"/>
        <v>0</v>
      </c>
      <c r="AA83" s="16">
        <f t="shared" si="27"/>
        <v>0</v>
      </c>
      <c r="AB83" s="16">
        <f t="shared" si="28"/>
        <v>0</v>
      </c>
      <c r="AC83" s="16">
        <f t="shared" si="29"/>
        <v>0</v>
      </c>
    </row>
    <row r="84" spans="1:29" x14ac:dyDescent="0.25">
      <c r="A84" s="4"/>
      <c r="B84" s="4"/>
      <c r="C84" s="4"/>
      <c r="D84" s="4"/>
      <c r="E84" s="4"/>
      <c r="F84" s="9"/>
      <c r="G84" s="6"/>
      <c r="H84" s="8">
        <f t="shared" si="17"/>
        <v>0</v>
      </c>
      <c r="I84" s="8">
        <f t="shared" si="18"/>
        <v>0</v>
      </c>
      <c r="J84" s="8">
        <f t="shared" si="19"/>
        <v>0</v>
      </c>
      <c r="K84" s="14" t="str">
        <f t="shared" si="20"/>
        <v/>
      </c>
      <c r="L84" s="10"/>
      <c r="M84" s="10"/>
      <c r="N84" s="10"/>
      <c r="O84" s="10"/>
      <c r="P84" s="10"/>
      <c r="Q84" s="10"/>
      <c r="R84" s="10"/>
      <c r="U84" s="16" t="str">
        <f t="shared" si="21"/>
        <v/>
      </c>
      <c r="V84" s="16">
        <f t="shared" si="22"/>
        <v>0</v>
      </c>
      <c r="W84" s="16">
        <f t="shared" si="23"/>
        <v>0</v>
      </c>
      <c r="X84" s="16">
        <f t="shared" si="24"/>
        <v>0</v>
      </c>
      <c r="Y84" s="16">
        <f t="shared" si="25"/>
        <v>0</v>
      </c>
      <c r="Z84" s="16">
        <f t="shared" si="26"/>
        <v>0</v>
      </c>
      <c r="AA84" s="16">
        <f t="shared" si="27"/>
        <v>0</v>
      </c>
      <c r="AB84" s="16">
        <f t="shared" si="28"/>
        <v>0</v>
      </c>
      <c r="AC84" s="16">
        <f t="shared" si="29"/>
        <v>0</v>
      </c>
    </row>
    <row r="85" spans="1:29" x14ac:dyDescent="0.25">
      <c r="A85" s="4"/>
      <c r="B85" s="4"/>
      <c r="C85" s="4"/>
      <c r="D85" s="4"/>
      <c r="E85" s="4"/>
      <c r="F85" s="9"/>
      <c r="G85" s="6"/>
      <c r="H85" s="8">
        <f t="shared" si="17"/>
        <v>0</v>
      </c>
      <c r="I85" s="8">
        <f t="shared" si="18"/>
        <v>0</v>
      </c>
      <c r="J85" s="8">
        <f t="shared" si="19"/>
        <v>0</v>
      </c>
      <c r="K85" s="14" t="str">
        <f t="shared" si="20"/>
        <v/>
      </c>
      <c r="L85" s="10"/>
      <c r="M85" s="10"/>
      <c r="N85" s="10"/>
      <c r="O85" s="10"/>
      <c r="P85" s="10"/>
      <c r="Q85" s="10"/>
      <c r="R85" s="10"/>
      <c r="U85" s="16" t="str">
        <f t="shared" si="21"/>
        <v/>
      </c>
      <c r="V85" s="16">
        <f t="shared" si="22"/>
        <v>0</v>
      </c>
      <c r="W85" s="16">
        <f t="shared" si="23"/>
        <v>0</v>
      </c>
      <c r="X85" s="16">
        <f t="shared" si="24"/>
        <v>0</v>
      </c>
      <c r="Y85" s="16">
        <f t="shared" si="25"/>
        <v>0</v>
      </c>
      <c r="Z85" s="16">
        <f t="shared" si="26"/>
        <v>0</v>
      </c>
      <c r="AA85" s="16">
        <f t="shared" si="27"/>
        <v>0</v>
      </c>
      <c r="AB85" s="16">
        <f t="shared" si="28"/>
        <v>0</v>
      </c>
      <c r="AC85" s="16">
        <f t="shared" si="29"/>
        <v>0</v>
      </c>
    </row>
    <row r="86" spans="1:29" x14ac:dyDescent="0.25">
      <c r="A86" s="4"/>
      <c r="B86" s="4"/>
      <c r="C86" s="4"/>
      <c r="D86" s="4"/>
      <c r="E86" s="4"/>
      <c r="F86" s="9"/>
      <c r="G86" s="6"/>
      <c r="H86" s="8">
        <f t="shared" si="17"/>
        <v>0</v>
      </c>
      <c r="I86" s="8">
        <f t="shared" si="18"/>
        <v>0</v>
      </c>
      <c r="J86" s="8">
        <f t="shared" si="19"/>
        <v>0</v>
      </c>
      <c r="K86" s="14" t="str">
        <f t="shared" si="20"/>
        <v/>
      </c>
      <c r="L86" s="10"/>
      <c r="M86" s="10"/>
      <c r="N86" s="10"/>
      <c r="O86" s="10"/>
      <c r="P86" s="10"/>
      <c r="Q86" s="10"/>
      <c r="R86" s="10"/>
      <c r="U86" s="16" t="str">
        <f t="shared" si="21"/>
        <v/>
      </c>
      <c r="V86" s="16">
        <f t="shared" si="22"/>
        <v>0</v>
      </c>
      <c r="W86" s="16">
        <f t="shared" si="23"/>
        <v>0</v>
      </c>
      <c r="X86" s="16">
        <f t="shared" si="24"/>
        <v>0</v>
      </c>
      <c r="Y86" s="16">
        <f t="shared" si="25"/>
        <v>0</v>
      </c>
      <c r="Z86" s="16">
        <f t="shared" si="26"/>
        <v>0</v>
      </c>
      <c r="AA86" s="16">
        <f t="shared" si="27"/>
        <v>0</v>
      </c>
      <c r="AB86" s="16">
        <f t="shared" si="28"/>
        <v>0</v>
      </c>
      <c r="AC86" s="16">
        <f t="shared" si="29"/>
        <v>0</v>
      </c>
    </row>
    <row r="87" spans="1:29" x14ac:dyDescent="0.25">
      <c r="A87" s="4"/>
      <c r="B87" s="4"/>
      <c r="C87" s="4"/>
      <c r="D87" s="4"/>
      <c r="E87" s="4"/>
      <c r="F87" s="9"/>
      <c r="G87" s="6"/>
      <c r="H87" s="8">
        <f t="shared" si="17"/>
        <v>0</v>
      </c>
      <c r="I87" s="8">
        <f t="shared" si="18"/>
        <v>0</v>
      </c>
      <c r="J87" s="8">
        <f t="shared" si="19"/>
        <v>0</v>
      </c>
      <c r="K87" s="14" t="str">
        <f t="shared" si="20"/>
        <v/>
      </c>
      <c r="L87" s="10"/>
      <c r="M87" s="10"/>
      <c r="N87" s="10"/>
      <c r="O87" s="10"/>
      <c r="P87" s="10"/>
      <c r="Q87" s="10"/>
      <c r="R87" s="10"/>
      <c r="U87" s="16" t="str">
        <f t="shared" si="21"/>
        <v/>
      </c>
      <c r="V87" s="16">
        <f t="shared" si="22"/>
        <v>0</v>
      </c>
      <c r="W87" s="16">
        <f t="shared" si="23"/>
        <v>0</v>
      </c>
      <c r="X87" s="16">
        <f t="shared" si="24"/>
        <v>0</v>
      </c>
      <c r="Y87" s="16">
        <f t="shared" si="25"/>
        <v>0</v>
      </c>
      <c r="Z87" s="16">
        <f t="shared" si="26"/>
        <v>0</v>
      </c>
      <c r="AA87" s="16">
        <f t="shared" si="27"/>
        <v>0</v>
      </c>
      <c r="AB87" s="16">
        <f t="shared" si="28"/>
        <v>0</v>
      </c>
      <c r="AC87" s="16">
        <f t="shared" si="29"/>
        <v>0</v>
      </c>
    </row>
    <row r="88" spans="1:29" x14ac:dyDescent="0.25">
      <c r="A88" s="4"/>
      <c r="B88" s="4"/>
      <c r="C88" s="4"/>
      <c r="D88" s="4"/>
      <c r="E88" s="4"/>
      <c r="F88" s="9"/>
      <c r="G88" s="6"/>
      <c r="H88" s="8">
        <f t="shared" si="17"/>
        <v>0</v>
      </c>
      <c r="I88" s="8">
        <f t="shared" si="18"/>
        <v>0</v>
      </c>
      <c r="J88" s="8">
        <f t="shared" si="19"/>
        <v>0</v>
      </c>
      <c r="K88" s="14" t="str">
        <f t="shared" si="20"/>
        <v/>
      </c>
      <c r="L88" s="10"/>
      <c r="M88" s="10"/>
      <c r="N88" s="10"/>
      <c r="O88" s="10"/>
      <c r="P88" s="10"/>
      <c r="Q88" s="10"/>
      <c r="R88" s="10"/>
      <c r="U88" s="16" t="str">
        <f t="shared" si="21"/>
        <v/>
      </c>
      <c r="V88" s="16">
        <f t="shared" si="22"/>
        <v>0</v>
      </c>
      <c r="W88" s="16">
        <f t="shared" si="23"/>
        <v>0</v>
      </c>
      <c r="X88" s="16">
        <f t="shared" si="24"/>
        <v>0</v>
      </c>
      <c r="Y88" s="16">
        <f t="shared" si="25"/>
        <v>0</v>
      </c>
      <c r="Z88" s="16">
        <f t="shared" si="26"/>
        <v>0</v>
      </c>
      <c r="AA88" s="16">
        <f t="shared" si="27"/>
        <v>0</v>
      </c>
      <c r="AB88" s="16">
        <f t="shared" si="28"/>
        <v>0</v>
      </c>
      <c r="AC88" s="16">
        <f t="shared" si="29"/>
        <v>0</v>
      </c>
    </row>
    <row r="89" spans="1:29" x14ac:dyDescent="0.25">
      <c r="A89" s="4"/>
      <c r="B89" s="4"/>
      <c r="C89" s="4"/>
      <c r="D89" s="4"/>
      <c r="E89" s="4"/>
      <c r="F89" s="9"/>
      <c r="G89" s="6"/>
      <c r="H89" s="8">
        <f t="shared" si="17"/>
        <v>0</v>
      </c>
      <c r="I89" s="8">
        <f t="shared" si="18"/>
        <v>0</v>
      </c>
      <c r="J89" s="8">
        <f t="shared" si="19"/>
        <v>0</v>
      </c>
      <c r="K89" s="14" t="str">
        <f t="shared" si="20"/>
        <v/>
      </c>
      <c r="L89" s="10"/>
      <c r="M89" s="10"/>
      <c r="N89" s="10"/>
      <c r="O89" s="10"/>
      <c r="P89" s="10"/>
      <c r="Q89" s="10"/>
      <c r="R89" s="10"/>
      <c r="U89" s="16" t="str">
        <f t="shared" si="21"/>
        <v/>
      </c>
      <c r="V89" s="16">
        <f t="shared" si="22"/>
        <v>0</v>
      </c>
      <c r="W89" s="16">
        <f t="shared" si="23"/>
        <v>0</v>
      </c>
      <c r="X89" s="16">
        <f t="shared" si="24"/>
        <v>0</v>
      </c>
      <c r="Y89" s="16">
        <f t="shared" si="25"/>
        <v>0</v>
      </c>
      <c r="Z89" s="16">
        <f t="shared" si="26"/>
        <v>0</v>
      </c>
      <c r="AA89" s="16">
        <f t="shared" si="27"/>
        <v>0</v>
      </c>
      <c r="AB89" s="16">
        <f t="shared" si="28"/>
        <v>0</v>
      </c>
      <c r="AC89" s="16">
        <f t="shared" si="29"/>
        <v>0</v>
      </c>
    </row>
    <row r="90" spans="1:29" x14ac:dyDescent="0.25">
      <c r="A90" s="4"/>
      <c r="B90" s="4"/>
      <c r="C90" s="4"/>
      <c r="D90" s="4"/>
      <c r="E90" s="4"/>
      <c r="F90" s="9"/>
      <c r="G90" s="6"/>
      <c r="H90" s="8">
        <f t="shared" si="17"/>
        <v>0</v>
      </c>
      <c r="I90" s="8">
        <f t="shared" si="18"/>
        <v>0</v>
      </c>
      <c r="J90" s="8">
        <f t="shared" si="19"/>
        <v>0</v>
      </c>
      <c r="K90" s="14" t="str">
        <f t="shared" si="20"/>
        <v/>
      </c>
      <c r="L90" s="10"/>
      <c r="M90" s="10"/>
      <c r="N90" s="10"/>
      <c r="O90" s="10"/>
      <c r="P90" s="10"/>
      <c r="Q90" s="10"/>
      <c r="R90" s="10"/>
      <c r="U90" s="16" t="str">
        <f t="shared" si="21"/>
        <v/>
      </c>
      <c r="V90" s="16">
        <f t="shared" si="22"/>
        <v>0</v>
      </c>
      <c r="W90" s="16">
        <f t="shared" si="23"/>
        <v>0</v>
      </c>
      <c r="X90" s="16">
        <f t="shared" si="24"/>
        <v>0</v>
      </c>
      <c r="Y90" s="16">
        <f t="shared" si="25"/>
        <v>0</v>
      </c>
      <c r="Z90" s="16">
        <f t="shared" si="26"/>
        <v>0</v>
      </c>
      <c r="AA90" s="16">
        <f t="shared" si="27"/>
        <v>0</v>
      </c>
      <c r="AB90" s="16">
        <f t="shared" si="28"/>
        <v>0</v>
      </c>
      <c r="AC90" s="16">
        <f t="shared" si="29"/>
        <v>0</v>
      </c>
    </row>
    <row r="91" spans="1:29" x14ac:dyDescent="0.25">
      <c r="A91" s="4"/>
      <c r="B91" s="4"/>
      <c r="C91" s="4"/>
      <c r="D91" s="4"/>
      <c r="E91" s="4"/>
      <c r="F91" s="9"/>
      <c r="G91" s="6"/>
      <c r="H91" s="8">
        <f t="shared" si="17"/>
        <v>0</v>
      </c>
      <c r="I91" s="8">
        <f t="shared" si="18"/>
        <v>0</v>
      </c>
      <c r="J91" s="8">
        <f t="shared" si="19"/>
        <v>0</v>
      </c>
      <c r="K91" s="14" t="str">
        <f t="shared" si="20"/>
        <v/>
      </c>
      <c r="L91" s="10"/>
      <c r="M91" s="10"/>
      <c r="N91" s="10"/>
      <c r="O91" s="10"/>
      <c r="P91" s="10"/>
      <c r="Q91" s="10"/>
      <c r="R91" s="10"/>
      <c r="U91" s="16" t="str">
        <f t="shared" si="21"/>
        <v/>
      </c>
      <c r="V91" s="16">
        <f t="shared" si="22"/>
        <v>0</v>
      </c>
      <c r="W91" s="16">
        <f t="shared" si="23"/>
        <v>0</v>
      </c>
      <c r="X91" s="16">
        <f t="shared" si="24"/>
        <v>0</v>
      </c>
      <c r="Y91" s="16">
        <f t="shared" si="25"/>
        <v>0</v>
      </c>
      <c r="Z91" s="16">
        <f t="shared" si="26"/>
        <v>0</v>
      </c>
      <c r="AA91" s="16">
        <f t="shared" si="27"/>
        <v>0</v>
      </c>
      <c r="AB91" s="16">
        <f t="shared" si="28"/>
        <v>0</v>
      </c>
      <c r="AC91" s="16">
        <f t="shared" si="29"/>
        <v>0</v>
      </c>
    </row>
    <row r="92" spans="1:29" x14ac:dyDescent="0.25">
      <c r="A92" s="4"/>
      <c r="B92" s="4"/>
      <c r="C92" s="4"/>
      <c r="D92" s="4"/>
      <c r="E92" s="4"/>
      <c r="F92" s="9"/>
      <c r="G92" s="6"/>
      <c r="H92" s="8">
        <f t="shared" si="17"/>
        <v>0</v>
      </c>
      <c r="I92" s="8">
        <f t="shared" si="18"/>
        <v>0</v>
      </c>
      <c r="J92" s="8">
        <f t="shared" si="19"/>
        <v>0</v>
      </c>
      <c r="K92" s="14" t="str">
        <f t="shared" si="20"/>
        <v/>
      </c>
      <c r="L92" s="10"/>
      <c r="M92" s="10"/>
      <c r="N92" s="10"/>
      <c r="O92" s="10"/>
      <c r="P92" s="10"/>
      <c r="Q92" s="10"/>
      <c r="R92" s="10"/>
      <c r="U92" s="16" t="str">
        <f t="shared" si="21"/>
        <v/>
      </c>
      <c r="V92" s="16">
        <f t="shared" si="22"/>
        <v>0</v>
      </c>
      <c r="W92" s="16">
        <f t="shared" si="23"/>
        <v>0</v>
      </c>
      <c r="X92" s="16">
        <f t="shared" si="24"/>
        <v>0</v>
      </c>
      <c r="Y92" s="16">
        <f t="shared" si="25"/>
        <v>0</v>
      </c>
      <c r="Z92" s="16">
        <f t="shared" si="26"/>
        <v>0</v>
      </c>
      <c r="AA92" s="16">
        <f t="shared" si="27"/>
        <v>0</v>
      </c>
      <c r="AB92" s="16">
        <f t="shared" si="28"/>
        <v>0</v>
      </c>
      <c r="AC92" s="16">
        <f t="shared" si="29"/>
        <v>0</v>
      </c>
    </row>
    <row r="93" spans="1:29" x14ac:dyDescent="0.25">
      <c r="A93" s="4"/>
      <c r="B93" s="4"/>
      <c r="C93" s="4"/>
      <c r="D93" s="4"/>
      <c r="E93" s="4"/>
      <c r="F93" s="9"/>
      <c r="G93" s="6"/>
      <c r="H93" s="8">
        <f t="shared" si="17"/>
        <v>0</v>
      </c>
      <c r="I93" s="8">
        <f t="shared" si="18"/>
        <v>0</v>
      </c>
      <c r="J93" s="8">
        <f t="shared" si="19"/>
        <v>0</v>
      </c>
      <c r="K93" s="14" t="str">
        <f t="shared" si="20"/>
        <v/>
      </c>
      <c r="L93" s="10"/>
      <c r="M93" s="10"/>
      <c r="N93" s="10"/>
      <c r="O93" s="10"/>
      <c r="P93" s="10"/>
      <c r="Q93" s="10"/>
      <c r="R93" s="10"/>
      <c r="U93" s="16" t="str">
        <f t="shared" si="21"/>
        <v/>
      </c>
      <c r="V93" s="16">
        <f t="shared" si="22"/>
        <v>0</v>
      </c>
      <c r="W93" s="16">
        <f t="shared" si="23"/>
        <v>0</v>
      </c>
      <c r="X93" s="16">
        <f t="shared" si="24"/>
        <v>0</v>
      </c>
      <c r="Y93" s="16">
        <f t="shared" si="25"/>
        <v>0</v>
      </c>
      <c r="Z93" s="16">
        <f t="shared" si="26"/>
        <v>0</v>
      </c>
      <c r="AA93" s="16">
        <f t="shared" si="27"/>
        <v>0</v>
      </c>
      <c r="AB93" s="16">
        <f t="shared" si="28"/>
        <v>0</v>
      </c>
      <c r="AC93" s="16">
        <f t="shared" si="29"/>
        <v>0</v>
      </c>
    </row>
    <row r="94" spans="1:29" x14ac:dyDescent="0.25">
      <c r="A94" s="4"/>
      <c r="B94" s="4"/>
      <c r="C94" s="4"/>
      <c r="D94" s="4"/>
      <c r="E94" s="4"/>
      <c r="F94" s="9"/>
      <c r="G94" s="6"/>
      <c r="H94" s="8">
        <f t="shared" si="17"/>
        <v>0</v>
      </c>
      <c r="I94" s="8">
        <f t="shared" si="18"/>
        <v>0</v>
      </c>
      <c r="J94" s="8">
        <f t="shared" si="19"/>
        <v>0</v>
      </c>
      <c r="K94" s="14" t="str">
        <f t="shared" si="20"/>
        <v/>
      </c>
      <c r="L94" s="10"/>
      <c r="M94" s="10"/>
      <c r="N94" s="10"/>
      <c r="O94" s="10"/>
      <c r="P94" s="10"/>
      <c r="Q94" s="10"/>
      <c r="R94" s="10"/>
      <c r="U94" s="16" t="str">
        <f t="shared" si="21"/>
        <v/>
      </c>
      <c r="V94" s="16">
        <f t="shared" si="22"/>
        <v>0</v>
      </c>
      <c r="W94" s="16">
        <f t="shared" si="23"/>
        <v>0</v>
      </c>
      <c r="X94" s="16">
        <f t="shared" si="24"/>
        <v>0</v>
      </c>
      <c r="Y94" s="16">
        <f t="shared" si="25"/>
        <v>0</v>
      </c>
      <c r="Z94" s="16">
        <f t="shared" si="26"/>
        <v>0</v>
      </c>
      <c r="AA94" s="16">
        <f t="shared" si="27"/>
        <v>0</v>
      </c>
      <c r="AB94" s="16">
        <f t="shared" si="28"/>
        <v>0</v>
      </c>
      <c r="AC94" s="16">
        <f t="shared" si="29"/>
        <v>0</v>
      </c>
    </row>
    <row r="95" spans="1:29" x14ac:dyDescent="0.25">
      <c r="A95" s="4"/>
      <c r="B95" s="4"/>
      <c r="C95" s="4"/>
      <c r="D95" s="4"/>
      <c r="E95" s="4"/>
      <c r="F95" s="9"/>
      <c r="G95" s="6"/>
      <c r="H95" s="8">
        <f t="shared" si="17"/>
        <v>0</v>
      </c>
      <c r="I95" s="8">
        <f t="shared" si="18"/>
        <v>0</v>
      </c>
      <c r="J95" s="8">
        <f t="shared" si="19"/>
        <v>0</v>
      </c>
      <c r="K95" s="14" t="str">
        <f t="shared" si="20"/>
        <v/>
      </c>
      <c r="L95" s="10"/>
      <c r="M95" s="10"/>
      <c r="N95" s="10"/>
      <c r="O95" s="10"/>
      <c r="P95" s="10"/>
      <c r="Q95" s="10"/>
      <c r="R95" s="10"/>
      <c r="U95" s="16" t="str">
        <f t="shared" si="21"/>
        <v/>
      </c>
      <c r="V95" s="16">
        <f t="shared" si="22"/>
        <v>0</v>
      </c>
      <c r="W95" s="16">
        <f t="shared" si="23"/>
        <v>0</v>
      </c>
      <c r="X95" s="16">
        <f t="shared" si="24"/>
        <v>0</v>
      </c>
      <c r="Y95" s="16">
        <f t="shared" si="25"/>
        <v>0</v>
      </c>
      <c r="Z95" s="16">
        <f t="shared" si="26"/>
        <v>0</v>
      </c>
      <c r="AA95" s="16">
        <f t="shared" si="27"/>
        <v>0</v>
      </c>
      <c r="AB95" s="16">
        <f t="shared" si="28"/>
        <v>0</v>
      </c>
      <c r="AC95" s="16">
        <f t="shared" si="29"/>
        <v>0</v>
      </c>
    </row>
    <row r="96" spans="1:29" x14ac:dyDescent="0.25">
      <c r="A96" s="4"/>
      <c r="B96" s="4"/>
      <c r="C96" s="4"/>
      <c r="D96" s="4"/>
      <c r="E96" s="4"/>
      <c r="F96" s="9"/>
      <c r="G96" s="6"/>
      <c r="H96" s="8">
        <f t="shared" si="17"/>
        <v>0</v>
      </c>
      <c r="I96" s="8">
        <f t="shared" si="18"/>
        <v>0</v>
      </c>
      <c r="J96" s="8">
        <f t="shared" si="19"/>
        <v>0</v>
      </c>
      <c r="K96" s="14" t="str">
        <f t="shared" si="20"/>
        <v/>
      </c>
      <c r="L96" s="10"/>
      <c r="M96" s="10"/>
      <c r="N96" s="10"/>
      <c r="O96" s="10"/>
      <c r="P96" s="10"/>
      <c r="Q96" s="10"/>
      <c r="R96" s="10"/>
      <c r="U96" s="16" t="str">
        <f t="shared" si="21"/>
        <v/>
      </c>
      <c r="V96" s="16">
        <f t="shared" si="22"/>
        <v>0</v>
      </c>
      <c r="W96" s="16">
        <f t="shared" si="23"/>
        <v>0</v>
      </c>
      <c r="X96" s="16">
        <f t="shared" si="24"/>
        <v>0</v>
      </c>
      <c r="Y96" s="16">
        <f t="shared" si="25"/>
        <v>0</v>
      </c>
      <c r="Z96" s="16">
        <f t="shared" si="26"/>
        <v>0</v>
      </c>
      <c r="AA96" s="16">
        <f t="shared" si="27"/>
        <v>0</v>
      </c>
      <c r="AB96" s="16">
        <f t="shared" si="28"/>
        <v>0</v>
      </c>
      <c r="AC96" s="16">
        <f t="shared" si="29"/>
        <v>0</v>
      </c>
    </row>
    <row r="97" spans="1:29" x14ac:dyDescent="0.25">
      <c r="A97" s="4"/>
      <c r="B97" s="4"/>
      <c r="C97" s="4"/>
      <c r="D97" s="4"/>
      <c r="E97" s="4"/>
      <c r="F97" s="9"/>
      <c r="G97" s="6"/>
      <c r="H97" s="8">
        <f t="shared" si="17"/>
        <v>0</v>
      </c>
      <c r="I97" s="8">
        <f t="shared" si="18"/>
        <v>0</v>
      </c>
      <c r="J97" s="8">
        <f t="shared" si="19"/>
        <v>0</v>
      </c>
      <c r="K97" s="14" t="str">
        <f t="shared" si="20"/>
        <v/>
      </c>
      <c r="L97" s="10"/>
      <c r="M97" s="10"/>
      <c r="N97" s="10"/>
      <c r="O97" s="10"/>
      <c r="P97" s="10"/>
      <c r="Q97" s="10"/>
      <c r="R97" s="10"/>
      <c r="U97" s="16" t="str">
        <f t="shared" si="21"/>
        <v/>
      </c>
      <c r="V97" s="16">
        <f t="shared" si="22"/>
        <v>0</v>
      </c>
      <c r="W97" s="16">
        <f t="shared" si="23"/>
        <v>0</v>
      </c>
      <c r="X97" s="16">
        <f t="shared" si="24"/>
        <v>0</v>
      </c>
      <c r="Y97" s="16">
        <f t="shared" si="25"/>
        <v>0</v>
      </c>
      <c r="Z97" s="16">
        <f t="shared" si="26"/>
        <v>0</v>
      </c>
      <c r="AA97" s="16">
        <f t="shared" si="27"/>
        <v>0</v>
      </c>
      <c r="AB97" s="16">
        <f t="shared" si="28"/>
        <v>0</v>
      </c>
      <c r="AC97" s="16">
        <f t="shared" si="29"/>
        <v>0</v>
      </c>
    </row>
    <row r="98" spans="1:29" x14ac:dyDescent="0.25">
      <c r="A98" s="4"/>
      <c r="B98" s="4"/>
      <c r="C98" s="4"/>
      <c r="D98" s="4"/>
      <c r="E98" s="4"/>
      <c r="F98" s="9"/>
      <c r="G98" s="6"/>
      <c r="H98" s="8">
        <f t="shared" si="17"/>
        <v>0</v>
      </c>
      <c r="I98" s="8">
        <f t="shared" si="18"/>
        <v>0</v>
      </c>
      <c r="J98" s="8">
        <f t="shared" si="19"/>
        <v>0</v>
      </c>
      <c r="K98" s="14" t="str">
        <f t="shared" si="20"/>
        <v/>
      </c>
      <c r="L98" s="10"/>
      <c r="M98" s="10"/>
      <c r="N98" s="10"/>
      <c r="O98" s="10"/>
      <c r="P98" s="10"/>
      <c r="Q98" s="10"/>
      <c r="R98" s="10"/>
      <c r="U98" s="16" t="str">
        <f t="shared" si="21"/>
        <v/>
      </c>
      <c r="V98" s="16">
        <f t="shared" si="22"/>
        <v>0</v>
      </c>
      <c r="W98" s="16">
        <f t="shared" si="23"/>
        <v>0</v>
      </c>
      <c r="X98" s="16">
        <f t="shared" si="24"/>
        <v>0</v>
      </c>
      <c r="Y98" s="16">
        <f t="shared" si="25"/>
        <v>0</v>
      </c>
      <c r="Z98" s="16">
        <f t="shared" si="26"/>
        <v>0</v>
      </c>
      <c r="AA98" s="16">
        <f t="shared" si="27"/>
        <v>0</v>
      </c>
      <c r="AB98" s="16">
        <f t="shared" si="28"/>
        <v>0</v>
      </c>
      <c r="AC98" s="16">
        <f t="shared" si="29"/>
        <v>0</v>
      </c>
    </row>
    <row r="99" spans="1:29" x14ac:dyDescent="0.25">
      <c r="A99" s="4"/>
      <c r="B99" s="4"/>
      <c r="C99" s="4"/>
      <c r="D99" s="4"/>
      <c r="E99" s="4"/>
      <c r="F99" s="9"/>
      <c r="G99" s="6"/>
      <c r="H99" s="8">
        <f t="shared" si="17"/>
        <v>0</v>
      </c>
      <c r="I99" s="8">
        <f t="shared" si="18"/>
        <v>0</v>
      </c>
      <c r="J99" s="8">
        <f t="shared" si="19"/>
        <v>0</v>
      </c>
      <c r="K99" s="14" t="str">
        <f t="shared" si="20"/>
        <v/>
      </c>
      <c r="L99" s="10"/>
      <c r="M99" s="10"/>
      <c r="N99" s="10"/>
      <c r="O99" s="10"/>
      <c r="P99" s="10"/>
      <c r="Q99" s="10"/>
      <c r="R99" s="10"/>
      <c r="U99" s="16" t="str">
        <f t="shared" si="21"/>
        <v/>
      </c>
      <c r="V99" s="16">
        <f t="shared" si="22"/>
        <v>0</v>
      </c>
      <c r="W99" s="16">
        <f t="shared" si="23"/>
        <v>0</v>
      </c>
      <c r="X99" s="16">
        <f t="shared" si="24"/>
        <v>0</v>
      </c>
      <c r="Y99" s="16">
        <f t="shared" si="25"/>
        <v>0</v>
      </c>
      <c r="Z99" s="16">
        <f t="shared" si="26"/>
        <v>0</v>
      </c>
      <c r="AA99" s="16">
        <f t="shared" si="27"/>
        <v>0</v>
      </c>
      <c r="AB99" s="16">
        <f t="shared" si="28"/>
        <v>0</v>
      </c>
      <c r="AC99" s="16">
        <f t="shared" si="29"/>
        <v>0</v>
      </c>
    </row>
    <row r="100" spans="1:29" x14ac:dyDescent="0.25">
      <c r="A100" s="4"/>
      <c r="B100" s="4"/>
      <c r="C100" s="4"/>
      <c r="D100" s="4"/>
      <c r="E100" s="4"/>
      <c r="F100" s="9"/>
      <c r="G100" s="6"/>
      <c r="H100" s="8">
        <f t="shared" si="17"/>
        <v>0</v>
      </c>
      <c r="I100" s="8">
        <f t="shared" si="18"/>
        <v>0</v>
      </c>
      <c r="J100" s="8">
        <f t="shared" si="19"/>
        <v>0</v>
      </c>
      <c r="K100" s="14" t="str">
        <f t="shared" si="20"/>
        <v/>
      </c>
      <c r="L100" s="10"/>
      <c r="M100" s="10"/>
      <c r="N100" s="10"/>
      <c r="O100" s="10"/>
      <c r="P100" s="10"/>
      <c r="Q100" s="10"/>
      <c r="R100" s="10"/>
      <c r="U100" s="16" t="str">
        <f t="shared" si="21"/>
        <v/>
      </c>
      <c r="V100" s="16">
        <f t="shared" si="22"/>
        <v>0</v>
      </c>
      <c r="W100" s="16">
        <f t="shared" si="23"/>
        <v>0</v>
      </c>
      <c r="X100" s="16">
        <f t="shared" si="24"/>
        <v>0</v>
      </c>
      <c r="Y100" s="16">
        <f t="shared" si="25"/>
        <v>0</v>
      </c>
      <c r="Z100" s="16">
        <f t="shared" si="26"/>
        <v>0</v>
      </c>
      <c r="AA100" s="16">
        <f t="shared" si="27"/>
        <v>0</v>
      </c>
      <c r="AB100" s="16">
        <f t="shared" si="28"/>
        <v>0</v>
      </c>
      <c r="AC100" s="16">
        <f t="shared" si="29"/>
        <v>0</v>
      </c>
    </row>
    <row r="101" spans="1:29" x14ac:dyDescent="0.25">
      <c r="A101" s="4"/>
      <c r="B101" s="4"/>
      <c r="C101" s="4"/>
      <c r="D101" s="4"/>
      <c r="E101" s="4"/>
      <c r="F101" s="9"/>
      <c r="G101" s="6"/>
      <c r="H101" s="8">
        <f t="shared" si="17"/>
        <v>0</v>
      </c>
      <c r="I101" s="8">
        <f t="shared" si="18"/>
        <v>0</v>
      </c>
      <c r="J101" s="8">
        <f t="shared" si="19"/>
        <v>0</v>
      </c>
      <c r="K101" s="14" t="str">
        <f t="shared" si="20"/>
        <v/>
      </c>
      <c r="L101" s="10"/>
      <c r="M101" s="10"/>
      <c r="N101" s="10"/>
      <c r="O101" s="10"/>
      <c r="P101" s="10"/>
      <c r="Q101" s="10"/>
      <c r="R101" s="10"/>
      <c r="U101" s="16" t="str">
        <f t="shared" si="21"/>
        <v/>
      </c>
      <c r="V101" s="16">
        <f t="shared" si="22"/>
        <v>0</v>
      </c>
      <c r="W101" s="16">
        <f t="shared" si="23"/>
        <v>0</v>
      </c>
      <c r="X101" s="16">
        <f t="shared" si="24"/>
        <v>0</v>
      </c>
      <c r="Y101" s="16">
        <f t="shared" si="25"/>
        <v>0</v>
      </c>
      <c r="Z101" s="16">
        <f t="shared" si="26"/>
        <v>0</v>
      </c>
      <c r="AA101" s="16">
        <f t="shared" si="27"/>
        <v>0</v>
      </c>
      <c r="AB101" s="16">
        <f t="shared" si="28"/>
        <v>0</v>
      </c>
      <c r="AC101" s="16">
        <f t="shared" si="29"/>
        <v>0</v>
      </c>
    </row>
    <row r="102" spans="1:29" x14ac:dyDescent="0.25">
      <c r="A102" s="4"/>
      <c r="B102" s="4"/>
      <c r="C102" s="4"/>
      <c r="D102" s="4"/>
      <c r="E102" s="4"/>
      <c r="F102" s="9"/>
      <c r="G102" s="6"/>
      <c r="H102" s="8">
        <f t="shared" si="17"/>
        <v>0</v>
      </c>
      <c r="I102" s="8">
        <f t="shared" si="18"/>
        <v>0</v>
      </c>
      <c r="J102" s="8">
        <f t="shared" si="19"/>
        <v>0</v>
      </c>
      <c r="K102" s="14" t="str">
        <f t="shared" si="20"/>
        <v/>
      </c>
      <c r="L102" s="10"/>
      <c r="M102" s="10"/>
      <c r="N102" s="10"/>
      <c r="O102" s="10"/>
      <c r="P102" s="10"/>
      <c r="Q102" s="10"/>
      <c r="R102" s="10"/>
      <c r="U102" s="16" t="str">
        <f t="shared" si="21"/>
        <v/>
      </c>
      <c r="V102" s="16">
        <f t="shared" si="22"/>
        <v>0</v>
      </c>
      <c r="W102" s="16">
        <f t="shared" si="23"/>
        <v>0</v>
      </c>
      <c r="X102" s="16">
        <f t="shared" si="24"/>
        <v>0</v>
      </c>
      <c r="Y102" s="16">
        <f t="shared" si="25"/>
        <v>0</v>
      </c>
      <c r="Z102" s="16">
        <f t="shared" si="26"/>
        <v>0</v>
      </c>
      <c r="AA102" s="16">
        <f t="shared" si="27"/>
        <v>0</v>
      </c>
      <c r="AB102" s="16">
        <f t="shared" si="28"/>
        <v>0</v>
      </c>
      <c r="AC102" s="16">
        <f t="shared" si="29"/>
        <v>0</v>
      </c>
    </row>
    <row r="103" spans="1:29" x14ac:dyDescent="0.25">
      <c r="A103" s="4"/>
      <c r="B103" s="4"/>
      <c r="C103" s="4"/>
      <c r="D103" s="4"/>
      <c r="E103" s="4"/>
      <c r="F103" s="9"/>
      <c r="G103" s="6"/>
      <c r="H103" s="8">
        <f t="shared" si="17"/>
        <v>0</v>
      </c>
      <c r="I103" s="8">
        <f t="shared" si="18"/>
        <v>0</v>
      </c>
      <c r="J103" s="8">
        <f t="shared" si="19"/>
        <v>0</v>
      </c>
      <c r="K103" s="14" t="str">
        <f t="shared" si="20"/>
        <v/>
      </c>
      <c r="L103" s="10"/>
      <c r="M103" s="10"/>
      <c r="N103" s="10"/>
      <c r="O103" s="10"/>
      <c r="P103" s="10"/>
      <c r="Q103" s="10"/>
      <c r="R103" s="10"/>
      <c r="U103" s="16" t="str">
        <f t="shared" si="21"/>
        <v/>
      </c>
      <c r="V103" s="16">
        <f t="shared" si="22"/>
        <v>0</v>
      </c>
      <c r="W103" s="16">
        <f t="shared" si="23"/>
        <v>0</v>
      </c>
      <c r="X103" s="16">
        <f t="shared" si="24"/>
        <v>0</v>
      </c>
      <c r="Y103" s="16">
        <f t="shared" si="25"/>
        <v>0</v>
      </c>
      <c r="Z103" s="16">
        <f t="shared" si="26"/>
        <v>0</v>
      </c>
      <c r="AA103" s="16">
        <f t="shared" si="27"/>
        <v>0</v>
      </c>
      <c r="AB103" s="16">
        <f t="shared" si="28"/>
        <v>0</v>
      </c>
      <c r="AC103" s="16">
        <f t="shared" si="29"/>
        <v>0</v>
      </c>
    </row>
    <row r="104" spans="1:29" x14ac:dyDescent="0.25">
      <c r="A104" s="4"/>
      <c r="B104" s="4"/>
      <c r="C104" s="4"/>
      <c r="D104" s="4"/>
      <c r="E104" s="4"/>
      <c r="F104" s="9"/>
      <c r="G104" s="6"/>
      <c r="H104" s="8">
        <f t="shared" si="17"/>
        <v>0</v>
      </c>
      <c r="I104" s="8">
        <f t="shared" si="18"/>
        <v>0</v>
      </c>
      <c r="J104" s="8">
        <f t="shared" si="19"/>
        <v>0</v>
      </c>
      <c r="K104" s="14" t="str">
        <f t="shared" si="20"/>
        <v/>
      </c>
      <c r="L104" s="10"/>
      <c r="M104" s="10"/>
      <c r="N104" s="10"/>
      <c r="O104" s="10"/>
      <c r="P104" s="10"/>
      <c r="Q104" s="10"/>
      <c r="R104" s="10"/>
      <c r="U104" s="16" t="str">
        <f t="shared" si="21"/>
        <v/>
      </c>
      <c r="V104" s="16">
        <f t="shared" si="22"/>
        <v>0</v>
      </c>
      <c r="W104" s="16">
        <f t="shared" si="23"/>
        <v>0</v>
      </c>
      <c r="X104" s="16">
        <f t="shared" si="24"/>
        <v>0</v>
      </c>
      <c r="Y104" s="16">
        <f t="shared" si="25"/>
        <v>0</v>
      </c>
      <c r="Z104" s="16">
        <f t="shared" si="26"/>
        <v>0</v>
      </c>
      <c r="AA104" s="16">
        <f t="shared" si="27"/>
        <v>0</v>
      </c>
      <c r="AB104" s="16">
        <f t="shared" si="28"/>
        <v>0</v>
      </c>
      <c r="AC104" s="16">
        <f t="shared" si="29"/>
        <v>0</v>
      </c>
    </row>
    <row r="105" spans="1:29" x14ac:dyDescent="0.25">
      <c r="A105" s="4"/>
      <c r="B105" s="4"/>
      <c r="C105" s="4"/>
      <c r="D105" s="4"/>
      <c r="E105" s="4"/>
      <c r="F105" s="9"/>
      <c r="G105" s="6"/>
      <c r="H105" s="8">
        <f t="shared" si="17"/>
        <v>0</v>
      </c>
      <c r="I105" s="8">
        <f t="shared" si="18"/>
        <v>0</v>
      </c>
      <c r="J105" s="8">
        <f t="shared" si="19"/>
        <v>0</v>
      </c>
      <c r="K105" s="14" t="str">
        <f t="shared" si="20"/>
        <v/>
      </c>
      <c r="L105" s="10"/>
      <c r="M105" s="10"/>
      <c r="N105" s="10"/>
      <c r="O105" s="10"/>
      <c r="P105" s="10"/>
      <c r="Q105" s="10"/>
      <c r="R105" s="10"/>
      <c r="U105" s="16" t="str">
        <f t="shared" si="21"/>
        <v/>
      </c>
      <c r="V105" s="16">
        <f t="shared" si="22"/>
        <v>0</v>
      </c>
      <c r="W105" s="16">
        <f t="shared" si="23"/>
        <v>0</v>
      </c>
      <c r="X105" s="16">
        <f t="shared" si="24"/>
        <v>0</v>
      </c>
      <c r="Y105" s="16">
        <f t="shared" si="25"/>
        <v>0</v>
      </c>
      <c r="Z105" s="16">
        <f t="shared" si="26"/>
        <v>0</v>
      </c>
      <c r="AA105" s="16">
        <f t="shared" si="27"/>
        <v>0</v>
      </c>
      <c r="AB105" s="16">
        <f t="shared" si="28"/>
        <v>0</v>
      </c>
      <c r="AC105" s="16">
        <f t="shared" si="29"/>
        <v>0</v>
      </c>
    </row>
    <row r="106" spans="1:29" x14ac:dyDescent="0.25">
      <c r="A106" s="4"/>
      <c r="B106" s="4"/>
      <c r="C106" s="4"/>
      <c r="D106" s="4"/>
      <c r="E106" s="4"/>
      <c r="F106" s="9"/>
      <c r="G106" s="6"/>
      <c r="H106" s="8">
        <f t="shared" si="17"/>
        <v>0</v>
      </c>
      <c r="I106" s="8">
        <f t="shared" si="18"/>
        <v>0</v>
      </c>
      <c r="J106" s="8">
        <f t="shared" si="19"/>
        <v>0</v>
      </c>
      <c r="K106" s="14" t="str">
        <f t="shared" si="20"/>
        <v/>
      </c>
      <c r="L106" s="10"/>
      <c r="M106" s="10"/>
      <c r="N106" s="10"/>
      <c r="O106" s="10"/>
      <c r="P106" s="10"/>
      <c r="Q106" s="10"/>
      <c r="R106" s="10"/>
      <c r="U106" s="16" t="str">
        <f t="shared" si="21"/>
        <v/>
      </c>
      <c r="V106" s="16">
        <f t="shared" si="22"/>
        <v>0</v>
      </c>
      <c r="W106" s="16">
        <f t="shared" si="23"/>
        <v>0</v>
      </c>
      <c r="X106" s="16">
        <f t="shared" si="24"/>
        <v>0</v>
      </c>
      <c r="Y106" s="16">
        <f t="shared" si="25"/>
        <v>0</v>
      </c>
      <c r="Z106" s="16">
        <f t="shared" si="26"/>
        <v>0</v>
      </c>
      <c r="AA106" s="16">
        <f t="shared" si="27"/>
        <v>0</v>
      </c>
      <c r="AB106" s="16">
        <f t="shared" si="28"/>
        <v>0</v>
      </c>
      <c r="AC106" s="16">
        <f t="shared" si="29"/>
        <v>0</v>
      </c>
    </row>
    <row r="107" spans="1:29" x14ac:dyDescent="0.25">
      <c r="A107" s="4"/>
      <c r="B107" s="4"/>
      <c r="C107" s="4"/>
      <c r="D107" s="4"/>
      <c r="E107" s="4"/>
      <c r="F107" s="9"/>
      <c r="G107" s="6"/>
      <c r="H107" s="8">
        <f t="shared" ref="H107:H142" si="30">IFERROR(D107*F107,"")</f>
        <v>0</v>
      </c>
      <c r="I107" s="8">
        <f t="shared" ref="I107:I138" si="31">IFERROR(H107*G107,"")</f>
        <v>0</v>
      </c>
      <c r="J107" s="8">
        <f t="shared" ref="J107:J138" si="32">IFERROR(H107+I107,"")</f>
        <v>0</v>
      </c>
      <c r="K107" s="14" t="str">
        <f t="shared" ref="K107:K142" si="33">IF(A107="","",A107&amp;"|"&amp;B107)</f>
        <v/>
      </c>
      <c r="L107" s="10"/>
      <c r="M107" s="10"/>
      <c r="N107" s="10"/>
      <c r="O107" s="10"/>
      <c r="P107" s="10"/>
      <c r="Q107" s="10"/>
      <c r="R107" s="10"/>
      <c r="U107" s="16" t="str">
        <f t="shared" ref="U107:U142" si="34">IF(A107="","",A107&amp;"|"&amp;B107)</f>
        <v/>
      </c>
      <c r="V107" s="16">
        <f t="shared" ref="V107:V142" si="35">B107</f>
        <v>0</v>
      </c>
      <c r="W107" s="16">
        <f t="shared" ref="W107:W142" si="36">C107</f>
        <v>0</v>
      </c>
      <c r="X107" s="16">
        <f t="shared" ref="X107:X142" si="37">D107</f>
        <v>0</v>
      </c>
      <c r="Y107" s="16">
        <f t="shared" ref="Y107:Y142" si="38">E107</f>
        <v>0</v>
      </c>
      <c r="Z107" s="16">
        <f t="shared" ref="Z107:Z142" si="39">F107</f>
        <v>0</v>
      </c>
      <c r="AA107" s="16">
        <f t="shared" ref="AA107:AA142" si="40">H107</f>
        <v>0</v>
      </c>
      <c r="AB107" s="16">
        <f t="shared" ref="AB107:AB142" si="41">G107</f>
        <v>0</v>
      </c>
      <c r="AC107" s="16">
        <f t="shared" ref="AC107:AC142" si="42">J107</f>
        <v>0</v>
      </c>
    </row>
    <row r="108" spans="1:29" x14ac:dyDescent="0.25">
      <c r="A108" s="4"/>
      <c r="B108" s="4"/>
      <c r="C108" s="4"/>
      <c r="D108" s="4"/>
      <c r="E108" s="4"/>
      <c r="F108" s="9"/>
      <c r="G108" s="6"/>
      <c r="H108" s="8">
        <f t="shared" si="30"/>
        <v>0</v>
      </c>
      <c r="I108" s="8">
        <f t="shared" si="31"/>
        <v>0</v>
      </c>
      <c r="J108" s="8">
        <f t="shared" si="32"/>
        <v>0</v>
      </c>
      <c r="K108" s="14" t="str">
        <f t="shared" si="33"/>
        <v/>
      </c>
      <c r="L108" s="10"/>
      <c r="M108" s="10"/>
      <c r="N108" s="10"/>
      <c r="O108" s="10"/>
      <c r="P108" s="10"/>
      <c r="Q108" s="10"/>
      <c r="R108" s="10"/>
      <c r="U108" s="16" t="str">
        <f t="shared" si="34"/>
        <v/>
      </c>
      <c r="V108" s="16">
        <f t="shared" si="35"/>
        <v>0</v>
      </c>
      <c r="W108" s="16">
        <f t="shared" si="36"/>
        <v>0</v>
      </c>
      <c r="X108" s="16">
        <f t="shared" si="37"/>
        <v>0</v>
      </c>
      <c r="Y108" s="16">
        <f t="shared" si="38"/>
        <v>0</v>
      </c>
      <c r="Z108" s="16">
        <f t="shared" si="39"/>
        <v>0</v>
      </c>
      <c r="AA108" s="16">
        <f t="shared" si="40"/>
        <v>0</v>
      </c>
      <c r="AB108" s="16">
        <f t="shared" si="41"/>
        <v>0</v>
      </c>
      <c r="AC108" s="16">
        <f t="shared" si="42"/>
        <v>0</v>
      </c>
    </row>
    <row r="109" spans="1:29" x14ac:dyDescent="0.25">
      <c r="A109" s="4"/>
      <c r="B109" s="4"/>
      <c r="C109" s="4"/>
      <c r="D109" s="4"/>
      <c r="E109" s="4"/>
      <c r="F109" s="9"/>
      <c r="G109" s="6"/>
      <c r="H109" s="8">
        <f t="shared" si="30"/>
        <v>0</v>
      </c>
      <c r="I109" s="8">
        <f t="shared" si="31"/>
        <v>0</v>
      </c>
      <c r="J109" s="8">
        <f t="shared" si="32"/>
        <v>0</v>
      </c>
      <c r="K109" s="14" t="str">
        <f t="shared" si="33"/>
        <v/>
      </c>
      <c r="L109" s="10"/>
      <c r="M109" s="10"/>
      <c r="N109" s="10"/>
      <c r="O109" s="10"/>
      <c r="P109" s="10"/>
      <c r="Q109" s="10"/>
      <c r="R109" s="10"/>
      <c r="U109" s="16" t="str">
        <f t="shared" si="34"/>
        <v/>
      </c>
      <c r="V109" s="16">
        <f t="shared" si="35"/>
        <v>0</v>
      </c>
      <c r="W109" s="16">
        <f t="shared" si="36"/>
        <v>0</v>
      </c>
      <c r="X109" s="16">
        <f t="shared" si="37"/>
        <v>0</v>
      </c>
      <c r="Y109" s="16">
        <f t="shared" si="38"/>
        <v>0</v>
      </c>
      <c r="Z109" s="16">
        <f t="shared" si="39"/>
        <v>0</v>
      </c>
      <c r="AA109" s="16">
        <f t="shared" si="40"/>
        <v>0</v>
      </c>
      <c r="AB109" s="16">
        <f t="shared" si="41"/>
        <v>0</v>
      </c>
      <c r="AC109" s="16">
        <f t="shared" si="42"/>
        <v>0</v>
      </c>
    </row>
    <row r="110" spans="1:29" x14ac:dyDescent="0.25">
      <c r="A110" s="4"/>
      <c r="B110" s="4"/>
      <c r="C110" s="4"/>
      <c r="D110" s="4"/>
      <c r="E110" s="4"/>
      <c r="F110" s="9"/>
      <c r="G110" s="6"/>
      <c r="H110" s="8">
        <f t="shared" si="30"/>
        <v>0</v>
      </c>
      <c r="I110" s="8">
        <f t="shared" si="31"/>
        <v>0</v>
      </c>
      <c r="J110" s="8">
        <f t="shared" si="32"/>
        <v>0</v>
      </c>
      <c r="K110" s="14" t="str">
        <f t="shared" si="33"/>
        <v/>
      </c>
      <c r="L110" s="10"/>
      <c r="M110" s="10"/>
      <c r="N110" s="10"/>
      <c r="O110" s="10"/>
      <c r="P110" s="10"/>
      <c r="Q110" s="10"/>
      <c r="R110" s="10"/>
      <c r="U110" s="16" t="str">
        <f t="shared" si="34"/>
        <v/>
      </c>
      <c r="V110" s="16">
        <f t="shared" si="35"/>
        <v>0</v>
      </c>
      <c r="W110" s="16">
        <f t="shared" si="36"/>
        <v>0</v>
      </c>
      <c r="X110" s="16">
        <f t="shared" si="37"/>
        <v>0</v>
      </c>
      <c r="Y110" s="16">
        <f t="shared" si="38"/>
        <v>0</v>
      </c>
      <c r="Z110" s="16">
        <f t="shared" si="39"/>
        <v>0</v>
      </c>
      <c r="AA110" s="16">
        <f t="shared" si="40"/>
        <v>0</v>
      </c>
      <c r="AB110" s="16">
        <f t="shared" si="41"/>
        <v>0</v>
      </c>
      <c r="AC110" s="16">
        <f t="shared" si="42"/>
        <v>0</v>
      </c>
    </row>
    <row r="111" spans="1:29" x14ac:dyDescent="0.25">
      <c r="A111" s="4"/>
      <c r="B111" s="4"/>
      <c r="C111" s="4"/>
      <c r="D111" s="4"/>
      <c r="E111" s="4"/>
      <c r="F111" s="9"/>
      <c r="G111" s="6"/>
      <c r="H111" s="8">
        <f t="shared" si="30"/>
        <v>0</v>
      </c>
      <c r="I111" s="8">
        <f t="shared" si="31"/>
        <v>0</v>
      </c>
      <c r="J111" s="8">
        <f t="shared" si="32"/>
        <v>0</v>
      </c>
      <c r="K111" s="14" t="str">
        <f t="shared" si="33"/>
        <v/>
      </c>
      <c r="L111" s="10"/>
      <c r="M111" s="10"/>
      <c r="N111" s="10"/>
      <c r="O111" s="10"/>
      <c r="P111" s="10"/>
      <c r="Q111" s="10"/>
      <c r="R111" s="10"/>
      <c r="U111" s="16" t="str">
        <f t="shared" si="34"/>
        <v/>
      </c>
      <c r="V111" s="16">
        <f t="shared" si="35"/>
        <v>0</v>
      </c>
      <c r="W111" s="16">
        <f t="shared" si="36"/>
        <v>0</v>
      </c>
      <c r="X111" s="16">
        <f t="shared" si="37"/>
        <v>0</v>
      </c>
      <c r="Y111" s="16">
        <f t="shared" si="38"/>
        <v>0</v>
      </c>
      <c r="Z111" s="16">
        <f t="shared" si="39"/>
        <v>0</v>
      </c>
      <c r="AA111" s="16">
        <f t="shared" si="40"/>
        <v>0</v>
      </c>
      <c r="AB111" s="16">
        <f t="shared" si="41"/>
        <v>0</v>
      </c>
      <c r="AC111" s="16">
        <f t="shared" si="42"/>
        <v>0</v>
      </c>
    </row>
    <row r="112" spans="1:29" x14ac:dyDescent="0.25">
      <c r="A112" s="4"/>
      <c r="B112" s="4"/>
      <c r="C112" s="4"/>
      <c r="D112" s="4"/>
      <c r="E112" s="4"/>
      <c r="F112" s="9"/>
      <c r="G112" s="6"/>
      <c r="H112" s="8">
        <f t="shared" si="30"/>
        <v>0</v>
      </c>
      <c r="I112" s="8">
        <f t="shared" si="31"/>
        <v>0</v>
      </c>
      <c r="J112" s="8">
        <f t="shared" si="32"/>
        <v>0</v>
      </c>
      <c r="K112" s="14" t="str">
        <f t="shared" si="33"/>
        <v/>
      </c>
      <c r="L112" s="10"/>
      <c r="M112" s="10"/>
      <c r="N112" s="10"/>
      <c r="O112" s="10"/>
      <c r="P112" s="10"/>
      <c r="Q112" s="10"/>
      <c r="R112" s="10"/>
      <c r="U112" s="16" t="str">
        <f t="shared" si="34"/>
        <v/>
      </c>
      <c r="V112" s="16">
        <f t="shared" si="35"/>
        <v>0</v>
      </c>
      <c r="W112" s="16">
        <f t="shared" si="36"/>
        <v>0</v>
      </c>
      <c r="X112" s="16">
        <f t="shared" si="37"/>
        <v>0</v>
      </c>
      <c r="Y112" s="16">
        <f t="shared" si="38"/>
        <v>0</v>
      </c>
      <c r="Z112" s="16">
        <f t="shared" si="39"/>
        <v>0</v>
      </c>
      <c r="AA112" s="16">
        <f t="shared" si="40"/>
        <v>0</v>
      </c>
      <c r="AB112" s="16">
        <f t="shared" si="41"/>
        <v>0</v>
      </c>
      <c r="AC112" s="16">
        <f t="shared" si="42"/>
        <v>0</v>
      </c>
    </row>
    <row r="113" spans="1:29" x14ac:dyDescent="0.25">
      <c r="A113" s="4"/>
      <c r="B113" s="4"/>
      <c r="C113" s="4"/>
      <c r="D113" s="4"/>
      <c r="E113" s="4"/>
      <c r="F113" s="9"/>
      <c r="G113" s="6"/>
      <c r="H113" s="8">
        <f t="shared" si="30"/>
        <v>0</v>
      </c>
      <c r="I113" s="8">
        <f t="shared" si="31"/>
        <v>0</v>
      </c>
      <c r="J113" s="8">
        <f t="shared" si="32"/>
        <v>0</v>
      </c>
      <c r="K113" s="14" t="str">
        <f t="shared" si="33"/>
        <v/>
      </c>
      <c r="L113" s="10"/>
      <c r="M113" s="10"/>
      <c r="N113" s="10"/>
      <c r="O113" s="10"/>
      <c r="P113" s="10"/>
      <c r="Q113" s="10"/>
      <c r="R113" s="10"/>
      <c r="U113" s="16" t="str">
        <f t="shared" si="34"/>
        <v/>
      </c>
      <c r="V113" s="16">
        <f t="shared" si="35"/>
        <v>0</v>
      </c>
      <c r="W113" s="16">
        <f t="shared" si="36"/>
        <v>0</v>
      </c>
      <c r="X113" s="16">
        <f t="shared" si="37"/>
        <v>0</v>
      </c>
      <c r="Y113" s="16">
        <f t="shared" si="38"/>
        <v>0</v>
      </c>
      <c r="Z113" s="16">
        <f t="shared" si="39"/>
        <v>0</v>
      </c>
      <c r="AA113" s="16">
        <f t="shared" si="40"/>
        <v>0</v>
      </c>
      <c r="AB113" s="16">
        <f t="shared" si="41"/>
        <v>0</v>
      </c>
      <c r="AC113" s="16">
        <f t="shared" si="42"/>
        <v>0</v>
      </c>
    </row>
    <row r="114" spans="1:29" x14ac:dyDescent="0.25">
      <c r="A114" s="4"/>
      <c r="B114" s="4"/>
      <c r="C114" s="4"/>
      <c r="D114" s="4"/>
      <c r="E114" s="4"/>
      <c r="F114" s="9"/>
      <c r="G114" s="6"/>
      <c r="H114" s="8">
        <f t="shared" si="30"/>
        <v>0</v>
      </c>
      <c r="I114" s="8">
        <f t="shared" si="31"/>
        <v>0</v>
      </c>
      <c r="J114" s="8">
        <f t="shared" si="32"/>
        <v>0</v>
      </c>
      <c r="K114" s="14" t="str">
        <f t="shared" si="33"/>
        <v/>
      </c>
      <c r="L114" s="10"/>
      <c r="M114" s="10"/>
      <c r="N114" s="10"/>
      <c r="O114" s="10"/>
      <c r="P114" s="10"/>
      <c r="Q114" s="10"/>
      <c r="R114" s="10"/>
      <c r="U114" s="16" t="str">
        <f t="shared" si="34"/>
        <v/>
      </c>
      <c r="V114" s="16">
        <f t="shared" si="35"/>
        <v>0</v>
      </c>
      <c r="W114" s="16">
        <f t="shared" si="36"/>
        <v>0</v>
      </c>
      <c r="X114" s="16">
        <f t="shared" si="37"/>
        <v>0</v>
      </c>
      <c r="Y114" s="16">
        <f t="shared" si="38"/>
        <v>0</v>
      </c>
      <c r="Z114" s="16">
        <f t="shared" si="39"/>
        <v>0</v>
      </c>
      <c r="AA114" s="16">
        <f t="shared" si="40"/>
        <v>0</v>
      </c>
      <c r="AB114" s="16">
        <f t="shared" si="41"/>
        <v>0</v>
      </c>
      <c r="AC114" s="16">
        <f t="shared" si="42"/>
        <v>0</v>
      </c>
    </row>
    <row r="115" spans="1:29" x14ac:dyDescent="0.25">
      <c r="A115" s="4"/>
      <c r="B115" s="4"/>
      <c r="C115" s="4"/>
      <c r="D115" s="4"/>
      <c r="E115" s="4"/>
      <c r="F115" s="9"/>
      <c r="G115" s="6"/>
      <c r="H115" s="8">
        <f t="shared" si="30"/>
        <v>0</v>
      </c>
      <c r="I115" s="8">
        <f t="shared" si="31"/>
        <v>0</v>
      </c>
      <c r="J115" s="8">
        <f t="shared" si="32"/>
        <v>0</v>
      </c>
      <c r="K115" s="14" t="str">
        <f t="shared" si="33"/>
        <v/>
      </c>
      <c r="L115" s="10"/>
      <c r="M115" s="10"/>
      <c r="N115" s="10"/>
      <c r="O115" s="10"/>
      <c r="P115" s="10"/>
      <c r="Q115" s="10"/>
      <c r="R115" s="10"/>
      <c r="U115" s="16" t="str">
        <f t="shared" si="34"/>
        <v/>
      </c>
      <c r="V115" s="16">
        <f t="shared" si="35"/>
        <v>0</v>
      </c>
      <c r="W115" s="16">
        <f t="shared" si="36"/>
        <v>0</v>
      </c>
      <c r="X115" s="16">
        <f t="shared" si="37"/>
        <v>0</v>
      </c>
      <c r="Y115" s="16">
        <f t="shared" si="38"/>
        <v>0</v>
      </c>
      <c r="Z115" s="16">
        <f t="shared" si="39"/>
        <v>0</v>
      </c>
      <c r="AA115" s="16">
        <f t="shared" si="40"/>
        <v>0</v>
      </c>
      <c r="AB115" s="16">
        <f t="shared" si="41"/>
        <v>0</v>
      </c>
      <c r="AC115" s="16">
        <f t="shared" si="42"/>
        <v>0</v>
      </c>
    </row>
    <row r="116" spans="1:29" x14ac:dyDescent="0.25">
      <c r="A116" s="4"/>
      <c r="B116" s="4"/>
      <c r="C116" s="4"/>
      <c r="D116" s="4"/>
      <c r="E116" s="4"/>
      <c r="F116" s="9"/>
      <c r="G116" s="6"/>
      <c r="H116" s="8">
        <f t="shared" si="30"/>
        <v>0</v>
      </c>
      <c r="I116" s="8">
        <f t="shared" si="31"/>
        <v>0</v>
      </c>
      <c r="J116" s="8">
        <f t="shared" si="32"/>
        <v>0</v>
      </c>
      <c r="K116" s="14" t="str">
        <f t="shared" si="33"/>
        <v/>
      </c>
      <c r="L116" s="10"/>
      <c r="M116" s="10"/>
      <c r="N116" s="10"/>
      <c r="O116" s="10"/>
      <c r="P116" s="10"/>
      <c r="Q116" s="10"/>
      <c r="R116" s="10"/>
      <c r="U116" s="16" t="str">
        <f t="shared" si="34"/>
        <v/>
      </c>
      <c r="V116" s="16">
        <f t="shared" si="35"/>
        <v>0</v>
      </c>
      <c r="W116" s="16">
        <f t="shared" si="36"/>
        <v>0</v>
      </c>
      <c r="X116" s="16">
        <f t="shared" si="37"/>
        <v>0</v>
      </c>
      <c r="Y116" s="16">
        <f t="shared" si="38"/>
        <v>0</v>
      </c>
      <c r="Z116" s="16">
        <f t="shared" si="39"/>
        <v>0</v>
      </c>
      <c r="AA116" s="16">
        <f t="shared" si="40"/>
        <v>0</v>
      </c>
      <c r="AB116" s="16">
        <f t="shared" si="41"/>
        <v>0</v>
      </c>
      <c r="AC116" s="16">
        <f t="shared" si="42"/>
        <v>0</v>
      </c>
    </row>
    <row r="117" spans="1:29" x14ac:dyDescent="0.25">
      <c r="A117" s="4"/>
      <c r="B117" s="4"/>
      <c r="C117" s="4"/>
      <c r="D117" s="4"/>
      <c r="E117" s="4"/>
      <c r="F117" s="9"/>
      <c r="G117" s="6"/>
      <c r="H117" s="8">
        <f t="shared" si="30"/>
        <v>0</v>
      </c>
      <c r="I117" s="8">
        <f t="shared" si="31"/>
        <v>0</v>
      </c>
      <c r="J117" s="8">
        <f t="shared" si="32"/>
        <v>0</v>
      </c>
      <c r="K117" s="14" t="str">
        <f t="shared" si="33"/>
        <v/>
      </c>
      <c r="L117" s="10"/>
      <c r="M117" s="10"/>
      <c r="N117" s="10"/>
      <c r="O117" s="10"/>
      <c r="P117" s="10"/>
      <c r="Q117" s="10"/>
      <c r="R117" s="10"/>
      <c r="U117" s="16" t="str">
        <f t="shared" si="34"/>
        <v/>
      </c>
      <c r="V117" s="16">
        <f t="shared" si="35"/>
        <v>0</v>
      </c>
      <c r="W117" s="16">
        <f t="shared" si="36"/>
        <v>0</v>
      </c>
      <c r="X117" s="16">
        <f t="shared" si="37"/>
        <v>0</v>
      </c>
      <c r="Y117" s="16">
        <f t="shared" si="38"/>
        <v>0</v>
      </c>
      <c r="Z117" s="16">
        <f t="shared" si="39"/>
        <v>0</v>
      </c>
      <c r="AA117" s="16">
        <f t="shared" si="40"/>
        <v>0</v>
      </c>
      <c r="AB117" s="16">
        <f t="shared" si="41"/>
        <v>0</v>
      </c>
      <c r="AC117" s="16">
        <f t="shared" si="42"/>
        <v>0</v>
      </c>
    </row>
    <row r="118" spans="1:29" x14ac:dyDescent="0.25">
      <c r="A118" s="4"/>
      <c r="B118" s="4"/>
      <c r="C118" s="4"/>
      <c r="D118" s="4"/>
      <c r="E118" s="4"/>
      <c r="F118" s="9"/>
      <c r="G118" s="6"/>
      <c r="H118" s="8">
        <f t="shared" si="30"/>
        <v>0</v>
      </c>
      <c r="I118" s="8">
        <f t="shared" si="31"/>
        <v>0</v>
      </c>
      <c r="J118" s="8">
        <f t="shared" si="32"/>
        <v>0</v>
      </c>
      <c r="K118" s="14" t="str">
        <f t="shared" si="33"/>
        <v/>
      </c>
      <c r="L118" s="10"/>
      <c r="M118" s="10"/>
      <c r="N118" s="10"/>
      <c r="O118" s="10"/>
      <c r="P118" s="10"/>
      <c r="Q118" s="10"/>
      <c r="R118" s="10"/>
      <c r="U118" s="16" t="str">
        <f t="shared" si="34"/>
        <v/>
      </c>
      <c r="V118" s="16">
        <f t="shared" si="35"/>
        <v>0</v>
      </c>
      <c r="W118" s="16">
        <f t="shared" si="36"/>
        <v>0</v>
      </c>
      <c r="X118" s="16">
        <f t="shared" si="37"/>
        <v>0</v>
      </c>
      <c r="Y118" s="16">
        <f t="shared" si="38"/>
        <v>0</v>
      </c>
      <c r="Z118" s="16">
        <f t="shared" si="39"/>
        <v>0</v>
      </c>
      <c r="AA118" s="16">
        <f t="shared" si="40"/>
        <v>0</v>
      </c>
      <c r="AB118" s="16">
        <f t="shared" si="41"/>
        <v>0</v>
      </c>
      <c r="AC118" s="16">
        <f t="shared" si="42"/>
        <v>0</v>
      </c>
    </row>
    <row r="119" spans="1:29" x14ac:dyDescent="0.25">
      <c r="A119" s="4"/>
      <c r="B119" s="4"/>
      <c r="C119" s="4"/>
      <c r="D119" s="4"/>
      <c r="E119" s="4"/>
      <c r="F119" s="9"/>
      <c r="G119" s="6"/>
      <c r="H119" s="8">
        <f t="shared" si="30"/>
        <v>0</v>
      </c>
      <c r="I119" s="8">
        <f t="shared" si="31"/>
        <v>0</v>
      </c>
      <c r="J119" s="8">
        <f t="shared" si="32"/>
        <v>0</v>
      </c>
      <c r="K119" s="14" t="str">
        <f t="shared" si="33"/>
        <v/>
      </c>
      <c r="L119" s="10"/>
      <c r="M119" s="10"/>
      <c r="N119" s="10"/>
      <c r="O119" s="10"/>
      <c r="P119" s="10"/>
      <c r="Q119" s="10"/>
      <c r="R119" s="10"/>
      <c r="U119" s="16" t="str">
        <f t="shared" si="34"/>
        <v/>
      </c>
      <c r="V119" s="16">
        <f t="shared" si="35"/>
        <v>0</v>
      </c>
      <c r="W119" s="16">
        <f t="shared" si="36"/>
        <v>0</v>
      </c>
      <c r="X119" s="16">
        <f t="shared" si="37"/>
        <v>0</v>
      </c>
      <c r="Y119" s="16">
        <f t="shared" si="38"/>
        <v>0</v>
      </c>
      <c r="Z119" s="16">
        <f t="shared" si="39"/>
        <v>0</v>
      </c>
      <c r="AA119" s="16">
        <f t="shared" si="40"/>
        <v>0</v>
      </c>
      <c r="AB119" s="16">
        <f t="shared" si="41"/>
        <v>0</v>
      </c>
      <c r="AC119" s="16">
        <f t="shared" si="42"/>
        <v>0</v>
      </c>
    </row>
    <row r="120" spans="1:29" x14ac:dyDescent="0.25">
      <c r="A120" s="4"/>
      <c r="B120" s="4"/>
      <c r="C120" s="4"/>
      <c r="D120" s="4"/>
      <c r="E120" s="4"/>
      <c r="F120" s="9"/>
      <c r="G120" s="6"/>
      <c r="H120" s="8">
        <f t="shared" si="30"/>
        <v>0</v>
      </c>
      <c r="I120" s="8">
        <f t="shared" si="31"/>
        <v>0</v>
      </c>
      <c r="J120" s="8">
        <f t="shared" si="32"/>
        <v>0</v>
      </c>
      <c r="K120" s="14" t="str">
        <f t="shared" si="33"/>
        <v/>
      </c>
      <c r="L120" s="10"/>
      <c r="M120" s="10"/>
      <c r="N120" s="10"/>
      <c r="O120" s="10"/>
      <c r="P120" s="10"/>
      <c r="Q120" s="10"/>
      <c r="R120" s="10"/>
      <c r="U120" s="16" t="str">
        <f t="shared" si="34"/>
        <v/>
      </c>
      <c r="V120" s="16">
        <f t="shared" si="35"/>
        <v>0</v>
      </c>
      <c r="W120" s="16">
        <f t="shared" si="36"/>
        <v>0</v>
      </c>
      <c r="X120" s="16">
        <f t="shared" si="37"/>
        <v>0</v>
      </c>
      <c r="Y120" s="16">
        <f t="shared" si="38"/>
        <v>0</v>
      </c>
      <c r="Z120" s="16">
        <f t="shared" si="39"/>
        <v>0</v>
      </c>
      <c r="AA120" s="16">
        <f t="shared" si="40"/>
        <v>0</v>
      </c>
      <c r="AB120" s="16">
        <f t="shared" si="41"/>
        <v>0</v>
      </c>
      <c r="AC120" s="16">
        <f t="shared" si="42"/>
        <v>0</v>
      </c>
    </row>
    <row r="121" spans="1:29" x14ac:dyDescent="0.25">
      <c r="A121" s="4"/>
      <c r="B121" s="4"/>
      <c r="C121" s="4"/>
      <c r="D121" s="4"/>
      <c r="E121" s="4"/>
      <c r="F121" s="9"/>
      <c r="G121" s="6"/>
      <c r="H121" s="8">
        <f t="shared" si="30"/>
        <v>0</v>
      </c>
      <c r="I121" s="8">
        <f t="shared" si="31"/>
        <v>0</v>
      </c>
      <c r="J121" s="8">
        <f t="shared" si="32"/>
        <v>0</v>
      </c>
      <c r="K121" s="14" t="str">
        <f t="shared" si="33"/>
        <v/>
      </c>
      <c r="L121" s="10"/>
      <c r="M121" s="10"/>
      <c r="N121" s="10"/>
      <c r="O121" s="10"/>
      <c r="P121" s="10"/>
      <c r="Q121" s="10"/>
      <c r="R121" s="10"/>
      <c r="U121" s="16" t="str">
        <f t="shared" si="34"/>
        <v/>
      </c>
      <c r="V121" s="16">
        <f t="shared" si="35"/>
        <v>0</v>
      </c>
      <c r="W121" s="16">
        <f t="shared" si="36"/>
        <v>0</v>
      </c>
      <c r="X121" s="16">
        <f t="shared" si="37"/>
        <v>0</v>
      </c>
      <c r="Y121" s="16">
        <f t="shared" si="38"/>
        <v>0</v>
      </c>
      <c r="Z121" s="16">
        <f t="shared" si="39"/>
        <v>0</v>
      </c>
      <c r="AA121" s="16">
        <f t="shared" si="40"/>
        <v>0</v>
      </c>
      <c r="AB121" s="16">
        <f t="shared" si="41"/>
        <v>0</v>
      </c>
      <c r="AC121" s="16">
        <f t="shared" si="42"/>
        <v>0</v>
      </c>
    </row>
    <row r="122" spans="1:29" x14ac:dyDescent="0.25">
      <c r="A122" s="4"/>
      <c r="B122" s="4"/>
      <c r="C122" s="4"/>
      <c r="D122" s="4"/>
      <c r="E122" s="4"/>
      <c r="F122" s="9"/>
      <c r="G122" s="6"/>
      <c r="H122" s="8">
        <f t="shared" si="30"/>
        <v>0</v>
      </c>
      <c r="I122" s="8">
        <f t="shared" si="31"/>
        <v>0</v>
      </c>
      <c r="J122" s="8">
        <f t="shared" si="32"/>
        <v>0</v>
      </c>
      <c r="K122" s="14" t="str">
        <f t="shared" si="33"/>
        <v/>
      </c>
      <c r="L122" s="10"/>
      <c r="M122" s="10"/>
      <c r="N122" s="10"/>
      <c r="O122" s="10"/>
      <c r="P122" s="10"/>
      <c r="Q122" s="10"/>
      <c r="R122" s="10"/>
      <c r="U122" s="16" t="str">
        <f t="shared" si="34"/>
        <v/>
      </c>
      <c r="V122" s="16">
        <f t="shared" si="35"/>
        <v>0</v>
      </c>
      <c r="W122" s="16">
        <f t="shared" si="36"/>
        <v>0</v>
      </c>
      <c r="X122" s="16">
        <f t="shared" si="37"/>
        <v>0</v>
      </c>
      <c r="Y122" s="16">
        <f t="shared" si="38"/>
        <v>0</v>
      </c>
      <c r="Z122" s="16">
        <f t="shared" si="39"/>
        <v>0</v>
      </c>
      <c r="AA122" s="16">
        <f t="shared" si="40"/>
        <v>0</v>
      </c>
      <c r="AB122" s="16">
        <f t="shared" si="41"/>
        <v>0</v>
      </c>
      <c r="AC122" s="16">
        <f t="shared" si="42"/>
        <v>0</v>
      </c>
    </row>
    <row r="123" spans="1:29" x14ac:dyDescent="0.25">
      <c r="A123" s="4"/>
      <c r="B123" s="4"/>
      <c r="C123" s="4"/>
      <c r="D123" s="4"/>
      <c r="E123" s="4"/>
      <c r="F123" s="9"/>
      <c r="G123" s="6"/>
      <c r="H123" s="8">
        <f t="shared" si="30"/>
        <v>0</v>
      </c>
      <c r="I123" s="8">
        <f t="shared" si="31"/>
        <v>0</v>
      </c>
      <c r="J123" s="8">
        <f t="shared" si="32"/>
        <v>0</v>
      </c>
      <c r="K123" s="14" t="str">
        <f t="shared" si="33"/>
        <v/>
      </c>
      <c r="L123" s="10"/>
      <c r="M123" s="10"/>
      <c r="N123" s="10"/>
      <c r="O123" s="10"/>
      <c r="P123" s="10"/>
      <c r="Q123" s="10"/>
      <c r="R123" s="10"/>
      <c r="U123" s="16" t="str">
        <f t="shared" si="34"/>
        <v/>
      </c>
      <c r="V123" s="16">
        <f t="shared" si="35"/>
        <v>0</v>
      </c>
      <c r="W123" s="16">
        <f t="shared" si="36"/>
        <v>0</v>
      </c>
      <c r="X123" s="16">
        <f t="shared" si="37"/>
        <v>0</v>
      </c>
      <c r="Y123" s="16">
        <f t="shared" si="38"/>
        <v>0</v>
      </c>
      <c r="Z123" s="16">
        <f t="shared" si="39"/>
        <v>0</v>
      </c>
      <c r="AA123" s="16">
        <f t="shared" si="40"/>
        <v>0</v>
      </c>
      <c r="AB123" s="16">
        <f t="shared" si="41"/>
        <v>0</v>
      </c>
      <c r="AC123" s="16">
        <f t="shared" si="42"/>
        <v>0</v>
      </c>
    </row>
    <row r="124" spans="1:29" x14ac:dyDescent="0.25">
      <c r="A124" s="4"/>
      <c r="B124" s="4"/>
      <c r="C124" s="4"/>
      <c r="D124" s="4"/>
      <c r="E124" s="4"/>
      <c r="F124" s="9"/>
      <c r="G124" s="6"/>
      <c r="H124" s="8">
        <f t="shared" si="30"/>
        <v>0</v>
      </c>
      <c r="I124" s="8">
        <f t="shared" si="31"/>
        <v>0</v>
      </c>
      <c r="J124" s="8">
        <f t="shared" si="32"/>
        <v>0</v>
      </c>
      <c r="K124" s="14" t="str">
        <f t="shared" si="33"/>
        <v/>
      </c>
      <c r="L124" s="10"/>
      <c r="M124" s="10"/>
      <c r="N124" s="10"/>
      <c r="O124" s="10"/>
      <c r="P124" s="10"/>
      <c r="Q124" s="10"/>
      <c r="R124" s="10"/>
      <c r="U124" s="16" t="str">
        <f t="shared" si="34"/>
        <v/>
      </c>
      <c r="V124" s="16">
        <f t="shared" si="35"/>
        <v>0</v>
      </c>
      <c r="W124" s="16">
        <f t="shared" si="36"/>
        <v>0</v>
      </c>
      <c r="X124" s="16">
        <f t="shared" si="37"/>
        <v>0</v>
      </c>
      <c r="Y124" s="16">
        <f t="shared" si="38"/>
        <v>0</v>
      </c>
      <c r="Z124" s="16">
        <f t="shared" si="39"/>
        <v>0</v>
      </c>
      <c r="AA124" s="16">
        <f t="shared" si="40"/>
        <v>0</v>
      </c>
      <c r="AB124" s="16">
        <f t="shared" si="41"/>
        <v>0</v>
      </c>
      <c r="AC124" s="16">
        <f t="shared" si="42"/>
        <v>0</v>
      </c>
    </row>
    <row r="125" spans="1:29" x14ac:dyDescent="0.25">
      <c r="A125" s="4"/>
      <c r="B125" s="4"/>
      <c r="C125" s="4"/>
      <c r="D125" s="4"/>
      <c r="E125" s="4"/>
      <c r="F125" s="9"/>
      <c r="G125" s="6"/>
      <c r="H125" s="8">
        <f t="shared" si="30"/>
        <v>0</v>
      </c>
      <c r="I125" s="8">
        <f t="shared" si="31"/>
        <v>0</v>
      </c>
      <c r="J125" s="8">
        <f t="shared" si="32"/>
        <v>0</v>
      </c>
      <c r="K125" s="14" t="str">
        <f t="shared" si="33"/>
        <v/>
      </c>
      <c r="L125" s="10"/>
      <c r="M125" s="10"/>
      <c r="N125" s="10"/>
      <c r="O125" s="10"/>
      <c r="P125" s="10"/>
      <c r="Q125" s="10"/>
      <c r="R125" s="10"/>
      <c r="U125" s="16" t="str">
        <f t="shared" si="34"/>
        <v/>
      </c>
      <c r="V125" s="16">
        <f t="shared" si="35"/>
        <v>0</v>
      </c>
      <c r="W125" s="16">
        <f t="shared" si="36"/>
        <v>0</v>
      </c>
      <c r="X125" s="16">
        <f t="shared" si="37"/>
        <v>0</v>
      </c>
      <c r="Y125" s="16">
        <f t="shared" si="38"/>
        <v>0</v>
      </c>
      <c r="Z125" s="16">
        <f t="shared" si="39"/>
        <v>0</v>
      </c>
      <c r="AA125" s="16">
        <f t="shared" si="40"/>
        <v>0</v>
      </c>
      <c r="AB125" s="16">
        <f t="shared" si="41"/>
        <v>0</v>
      </c>
      <c r="AC125" s="16">
        <f t="shared" si="42"/>
        <v>0</v>
      </c>
    </row>
    <row r="126" spans="1:29" x14ac:dyDescent="0.25">
      <c r="A126" s="4"/>
      <c r="B126" s="4"/>
      <c r="C126" s="4"/>
      <c r="D126" s="4"/>
      <c r="E126" s="4"/>
      <c r="F126" s="9"/>
      <c r="G126" s="6"/>
      <c r="H126" s="8">
        <f t="shared" si="30"/>
        <v>0</v>
      </c>
      <c r="I126" s="8">
        <f t="shared" si="31"/>
        <v>0</v>
      </c>
      <c r="J126" s="8">
        <f t="shared" si="32"/>
        <v>0</v>
      </c>
      <c r="K126" s="14" t="str">
        <f t="shared" si="33"/>
        <v/>
      </c>
      <c r="L126" s="10"/>
      <c r="M126" s="10"/>
      <c r="N126" s="10"/>
      <c r="O126" s="10"/>
      <c r="P126" s="10"/>
      <c r="Q126" s="10"/>
      <c r="R126" s="10"/>
      <c r="U126" s="16" t="str">
        <f t="shared" si="34"/>
        <v/>
      </c>
      <c r="V126" s="16">
        <f t="shared" si="35"/>
        <v>0</v>
      </c>
      <c r="W126" s="16">
        <f t="shared" si="36"/>
        <v>0</v>
      </c>
      <c r="X126" s="16">
        <f t="shared" si="37"/>
        <v>0</v>
      </c>
      <c r="Y126" s="16">
        <f t="shared" si="38"/>
        <v>0</v>
      </c>
      <c r="Z126" s="16">
        <f t="shared" si="39"/>
        <v>0</v>
      </c>
      <c r="AA126" s="16">
        <f t="shared" si="40"/>
        <v>0</v>
      </c>
      <c r="AB126" s="16">
        <f t="shared" si="41"/>
        <v>0</v>
      </c>
      <c r="AC126" s="16">
        <f t="shared" si="42"/>
        <v>0</v>
      </c>
    </row>
    <row r="127" spans="1:29" x14ac:dyDescent="0.25">
      <c r="A127" s="4"/>
      <c r="B127" s="4"/>
      <c r="C127" s="4"/>
      <c r="D127" s="4"/>
      <c r="E127" s="4"/>
      <c r="F127" s="9"/>
      <c r="G127" s="6"/>
      <c r="H127" s="8">
        <f t="shared" si="30"/>
        <v>0</v>
      </c>
      <c r="I127" s="8">
        <f t="shared" si="31"/>
        <v>0</v>
      </c>
      <c r="J127" s="8">
        <f t="shared" si="32"/>
        <v>0</v>
      </c>
      <c r="K127" s="14" t="str">
        <f t="shared" si="33"/>
        <v/>
      </c>
      <c r="L127" s="10"/>
      <c r="M127" s="10"/>
      <c r="N127" s="10"/>
      <c r="O127" s="10"/>
      <c r="P127" s="10"/>
      <c r="Q127" s="10"/>
      <c r="R127" s="10"/>
      <c r="U127" s="16" t="str">
        <f t="shared" si="34"/>
        <v/>
      </c>
      <c r="V127" s="16">
        <f t="shared" si="35"/>
        <v>0</v>
      </c>
      <c r="W127" s="16">
        <f t="shared" si="36"/>
        <v>0</v>
      </c>
      <c r="X127" s="16">
        <f t="shared" si="37"/>
        <v>0</v>
      </c>
      <c r="Y127" s="16">
        <f t="shared" si="38"/>
        <v>0</v>
      </c>
      <c r="Z127" s="16">
        <f t="shared" si="39"/>
        <v>0</v>
      </c>
      <c r="AA127" s="16">
        <f t="shared" si="40"/>
        <v>0</v>
      </c>
      <c r="AB127" s="16">
        <f t="shared" si="41"/>
        <v>0</v>
      </c>
      <c r="AC127" s="16">
        <f t="shared" si="42"/>
        <v>0</v>
      </c>
    </row>
    <row r="128" spans="1:29" x14ac:dyDescent="0.25">
      <c r="A128" s="4"/>
      <c r="B128" s="4"/>
      <c r="C128" s="4"/>
      <c r="D128" s="4"/>
      <c r="E128" s="4"/>
      <c r="F128" s="9"/>
      <c r="G128" s="6"/>
      <c r="H128" s="8">
        <f t="shared" si="30"/>
        <v>0</v>
      </c>
      <c r="I128" s="8">
        <f t="shared" si="31"/>
        <v>0</v>
      </c>
      <c r="J128" s="8">
        <f t="shared" si="32"/>
        <v>0</v>
      </c>
      <c r="K128" s="14" t="str">
        <f t="shared" si="33"/>
        <v/>
      </c>
      <c r="L128" s="10"/>
      <c r="M128" s="10"/>
      <c r="N128" s="10"/>
      <c r="O128" s="10"/>
      <c r="P128" s="10"/>
      <c r="Q128" s="10"/>
      <c r="R128" s="10"/>
      <c r="U128" s="16" t="str">
        <f t="shared" si="34"/>
        <v/>
      </c>
      <c r="V128" s="16">
        <f t="shared" si="35"/>
        <v>0</v>
      </c>
      <c r="W128" s="16">
        <f t="shared" si="36"/>
        <v>0</v>
      </c>
      <c r="X128" s="16">
        <f t="shared" si="37"/>
        <v>0</v>
      </c>
      <c r="Y128" s="16">
        <f t="shared" si="38"/>
        <v>0</v>
      </c>
      <c r="Z128" s="16">
        <f t="shared" si="39"/>
        <v>0</v>
      </c>
      <c r="AA128" s="16">
        <f t="shared" si="40"/>
        <v>0</v>
      </c>
      <c r="AB128" s="16">
        <f t="shared" si="41"/>
        <v>0</v>
      </c>
      <c r="AC128" s="16">
        <f t="shared" si="42"/>
        <v>0</v>
      </c>
    </row>
    <row r="129" spans="1:29" x14ac:dyDescent="0.25">
      <c r="A129" s="4"/>
      <c r="B129" s="4"/>
      <c r="C129" s="4"/>
      <c r="D129" s="4"/>
      <c r="E129" s="4"/>
      <c r="F129" s="9"/>
      <c r="G129" s="6"/>
      <c r="H129" s="8">
        <f t="shared" si="30"/>
        <v>0</v>
      </c>
      <c r="I129" s="8">
        <f t="shared" si="31"/>
        <v>0</v>
      </c>
      <c r="J129" s="8">
        <f t="shared" si="32"/>
        <v>0</v>
      </c>
      <c r="K129" s="14" t="str">
        <f t="shared" si="33"/>
        <v/>
      </c>
      <c r="L129" s="10"/>
      <c r="M129" s="10"/>
      <c r="N129" s="10"/>
      <c r="O129" s="10"/>
      <c r="P129" s="10"/>
      <c r="Q129" s="10"/>
      <c r="R129" s="10"/>
      <c r="U129" s="16" t="str">
        <f t="shared" si="34"/>
        <v/>
      </c>
      <c r="V129" s="16">
        <f t="shared" si="35"/>
        <v>0</v>
      </c>
      <c r="W129" s="16">
        <f t="shared" si="36"/>
        <v>0</v>
      </c>
      <c r="X129" s="16">
        <f t="shared" si="37"/>
        <v>0</v>
      </c>
      <c r="Y129" s="16">
        <f t="shared" si="38"/>
        <v>0</v>
      </c>
      <c r="Z129" s="16">
        <f t="shared" si="39"/>
        <v>0</v>
      </c>
      <c r="AA129" s="16">
        <f t="shared" si="40"/>
        <v>0</v>
      </c>
      <c r="AB129" s="16">
        <f t="shared" si="41"/>
        <v>0</v>
      </c>
      <c r="AC129" s="16">
        <f t="shared" si="42"/>
        <v>0</v>
      </c>
    </row>
    <row r="130" spans="1:29" x14ac:dyDescent="0.25">
      <c r="A130" s="4"/>
      <c r="B130" s="4"/>
      <c r="C130" s="4"/>
      <c r="D130" s="4"/>
      <c r="E130" s="4"/>
      <c r="F130" s="9"/>
      <c r="G130" s="6"/>
      <c r="H130" s="8">
        <f t="shared" si="30"/>
        <v>0</v>
      </c>
      <c r="I130" s="8">
        <f t="shared" si="31"/>
        <v>0</v>
      </c>
      <c r="J130" s="8">
        <f t="shared" si="32"/>
        <v>0</v>
      </c>
      <c r="K130" s="14" t="str">
        <f t="shared" si="33"/>
        <v/>
      </c>
      <c r="L130" s="10"/>
      <c r="M130" s="10"/>
      <c r="N130" s="10"/>
      <c r="O130" s="10"/>
      <c r="P130" s="10"/>
      <c r="Q130" s="10"/>
      <c r="R130" s="10"/>
      <c r="U130" s="16" t="str">
        <f t="shared" si="34"/>
        <v/>
      </c>
      <c r="V130" s="16">
        <f t="shared" si="35"/>
        <v>0</v>
      </c>
      <c r="W130" s="16">
        <f t="shared" si="36"/>
        <v>0</v>
      </c>
      <c r="X130" s="16">
        <f t="shared" si="37"/>
        <v>0</v>
      </c>
      <c r="Y130" s="16">
        <f t="shared" si="38"/>
        <v>0</v>
      </c>
      <c r="Z130" s="16">
        <f t="shared" si="39"/>
        <v>0</v>
      </c>
      <c r="AA130" s="16">
        <f t="shared" si="40"/>
        <v>0</v>
      </c>
      <c r="AB130" s="16">
        <f t="shared" si="41"/>
        <v>0</v>
      </c>
      <c r="AC130" s="16">
        <f t="shared" si="42"/>
        <v>0</v>
      </c>
    </row>
    <row r="131" spans="1:29" x14ac:dyDescent="0.25">
      <c r="A131" s="4"/>
      <c r="B131" s="4"/>
      <c r="C131" s="4"/>
      <c r="D131" s="4"/>
      <c r="E131" s="4"/>
      <c r="F131" s="9"/>
      <c r="G131" s="6"/>
      <c r="H131" s="8">
        <f t="shared" si="30"/>
        <v>0</v>
      </c>
      <c r="I131" s="8">
        <f t="shared" si="31"/>
        <v>0</v>
      </c>
      <c r="J131" s="8">
        <f t="shared" si="32"/>
        <v>0</v>
      </c>
      <c r="K131" s="14" t="str">
        <f t="shared" si="33"/>
        <v/>
      </c>
      <c r="L131" s="10"/>
      <c r="M131" s="10"/>
      <c r="N131" s="10"/>
      <c r="O131" s="10"/>
      <c r="P131" s="10"/>
      <c r="Q131" s="10"/>
      <c r="R131" s="10"/>
      <c r="U131" s="16" t="str">
        <f t="shared" si="34"/>
        <v/>
      </c>
      <c r="V131" s="16">
        <f t="shared" si="35"/>
        <v>0</v>
      </c>
      <c r="W131" s="16">
        <f t="shared" si="36"/>
        <v>0</v>
      </c>
      <c r="X131" s="16">
        <f t="shared" si="37"/>
        <v>0</v>
      </c>
      <c r="Y131" s="16">
        <f t="shared" si="38"/>
        <v>0</v>
      </c>
      <c r="Z131" s="16">
        <f t="shared" si="39"/>
        <v>0</v>
      </c>
      <c r="AA131" s="16">
        <f t="shared" si="40"/>
        <v>0</v>
      </c>
      <c r="AB131" s="16">
        <f t="shared" si="41"/>
        <v>0</v>
      </c>
      <c r="AC131" s="16">
        <f t="shared" si="42"/>
        <v>0</v>
      </c>
    </row>
    <row r="132" spans="1:29" x14ac:dyDescent="0.25">
      <c r="A132" s="4"/>
      <c r="B132" s="4"/>
      <c r="C132" s="4"/>
      <c r="D132" s="4"/>
      <c r="E132" s="4"/>
      <c r="F132" s="9"/>
      <c r="G132" s="6"/>
      <c r="H132" s="8">
        <f t="shared" si="30"/>
        <v>0</v>
      </c>
      <c r="I132" s="8">
        <f t="shared" si="31"/>
        <v>0</v>
      </c>
      <c r="J132" s="8">
        <f t="shared" si="32"/>
        <v>0</v>
      </c>
      <c r="K132" s="14" t="str">
        <f t="shared" si="33"/>
        <v/>
      </c>
      <c r="L132" s="10"/>
      <c r="M132" s="10"/>
      <c r="N132" s="10"/>
      <c r="O132" s="10"/>
      <c r="P132" s="10"/>
      <c r="Q132" s="10"/>
      <c r="R132" s="10"/>
      <c r="U132" s="16" t="str">
        <f t="shared" si="34"/>
        <v/>
      </c>
      <c r="V132" s="16">
        <f t="shared" si="35"/>
        <v>0</v>
      </c>
      <c r="W132" s="16">
        <f t="shared" si="36"/>
        <v>0</v>
      </c>
      <c r="X132" s="16">
        <f t="shared" si="37"/>
        <v>0</v>
      </c>
      <c r="Y132" s="16">
        <f t="shared" si="38"/>
        <v>0</v>
      </c>
      <c r="Z132" s="16">
        <f t="shared" si="39"/>
        <v>0</v>
      </c>
      <c r="AA132" s="16">
        <f t="shared" si="40"/>
        <v>0</v>
      </c>
      <c r="AB132" s="16">
        <f t="shared" si="41"/>
        <v>0</v>
      </c>
      <c r="AC132" s="16">
        <f t="shared" si="42"/>
        <v>0</v>
      </c>
    </row>
    <row r="133" spans="1:29" x14ac:dyDescent="0.25">
      <c r="A133" s="4"/>
      <c r="B133" s="4"/>
      <c r="C133" s="4"/>
      <c r="D133" s="4"/>
      <c r="E133" s="4"/>
      <c r="F133" s="9"/>
      <c r="G133" s="6"/>
      <c r="H133" s="8">
        <f t="shared" si="30"/>
        <v>0</v>
      </c>
      <c r="I133" s="8">
        <f t="shared" si="31"/>
        <v>0</v>
      </c>
      <c r="J133" s="8">
        <f t="shared" si="32"/>
        <v>0</v>
      </c>
      <c r="K133" s="14" t="str">
        <f t="shared" si="33"/>
        <v/>
      </c>
      <c r="L133" s="10"/>
      <c r="M133" s="10"/>
      <c r="N133" s="10"/>
      <c r="O133" s="10"/>
      <c r="P133" s="10"/>
      <c r="Q133" s="10"/>
      <c r="R133" s="10"/>
      <c r="U133" s="16" t="str">
        <f t="shared" si="34"/>
        <v/>
      </c>
      <c r="V133" s="16">
        <f t="shared" si="35"/>
        <v>0</v>
      </c>
      <c r="W133" s="16">
        <f t="shared" si="36"/>
        <v>0</v>
      </c>
      <c r="X133" s="16">
        <f t="shared" si="37"/>
        <v>0</v>
      </c>
      <c r="Y133" s="16">
        <f t="shared" si="38"/>
        <v>0</v>
      </c>
      <c r="Z133" s="16">
        <f t="shared" si="39"/>
        <v>0</v>
      </c>
      <c r="AA133" s="16">
        <f t="shared" si="40"/>
        <v>0</v>
      </c>
      <c r="AB133" s="16">
        <f t="shared" si="41"/>
        <v>0</v>
      </c>
      <c r="AC133" s="16">
        <f t="shared" si="42"/>
        <v>0</v>
      </c>
    </row>
    <row r="134" spans="1:29" x14ac:dyDescent="0.25">
      <c r="A134" s="4"/>
      <c r="B134" s="4"/>
      <c r="C134" s="4"/>
      <c r="D134" s="4"/>
      <c r="E134" s="4"/>
      <c r="F134" s="9"/>
      <c r="G134" s="6"/>
      <c r="H134" s="8">
        <f t="shared" si="30"/>
        <v>0</v>
      </c>
      <c r="I134" s="8">
        <f t="shared" si="31"/>
        <v>0</v>
      </c>
      <c r="J134" s="8">
        <f t="shared" si="32"/>
        <v>0</v>
      </c>
      <c r="K134" s="14" t="str">
        <f t="shared" si="33"/>
        <v/>
      </c>
      <c r="L134" s="10"/>
      <c r="M134" s="10"/>
      <c r="N134" s="10"/>
      <c r="O134" s="10"/>
      <c r="P134" s="10"/>
      <c r="Q134" s="10"/>
      <c r="R134" s="10"/>
      <c r="U134" s="16" t="str">
        <f t="shared" si="34"/>
        <v/>
      </c>
      <c r="V134" s="16">
        <f t="shared" si="35"/>
        <v>0</v>
      </c>
      <c r="W134" s="16">
        <f t="shared" si="36"/>
        <v>0</v>
      </c>
      <c r="X134" s="16">
        <f t="shared" si="37"/>
        <v>0</v>
      </c>
      <c r="Y134" s="16">
        <f t="shared" si="38"/>
        <v>0</v>
      </c>
      <c r="Z134" s="16">
        <f t="shared" si="39"/>
        <v>0</v>
      </c>
      <c r="AA134" s="16">
        <f t="shared" si="40"/>
        <v>0</v>
      </c>
      <c r="AB134" s="16">
        <f t="shared" si="41"/>
        <v>0</v>
      </c>
      <c r="AC134" s="16">
        <f t="shared" si="42"/>
        <v>0</v>
      </c>
    </row>
    <row r="135" spans="1:29" x14ac:dyDescent="0.25">
      <c r="A135" s="4"/>
      <c r="B135" s="4"/>
      <c r="C135" s="4"/>
      <c r="D135" s="4"/>
      <c r="E135" s="4"/>
      <c r="F135" s="9"/>
      <c r="G135" s="6"/>
      <c r="H135" s="8">
        <f t="shared" si="30"/>
        <v>0</v>
      </c>
      <c r="I135" s="8">
        <f t="shared" si="31"/>
        <v>0</v>
      </c>
      <c r="J135" s="8">
        <f t="shared" si="32"/>
        <v>0</v>
      </c>
      <c r="K135" s="14" t="str">
        <f t="shared" si="33"/>
        <v/>
      </c>
      <c r="L135" s="10"/>
      <c r="M135" s="10"/>
      <c r="N135" s="10"/>
      <c r="O135" s="10"/>
      <c r="P135" s="10"/>
      <c r="Q135" s="10"/>
      <c r="R135" s="10"/>
      <c r="U135" s="16" t="str">
        <f t="shared" si="34"/>
        <v/>
      </c>
      <c r="V135" s="16">
        <f t="shared" si="35"/>
        <v>0</v>
      </c>
      <c r="W135" s="16">
        <f t="shared" si="36"/>
        <v>0</v>
      </c>
      <c r="X135" s="16">
        <f t="shared" si="37"/>
        <v>0</v>
      </c>
      <c r="Y135" s="16">
        <f t="shared" si="38"/>
        <v>0</v>
      </c>
      <c r="Z135" s="16">
        <f t="shared" si="39"/>
        <v>0</v>
      </c>
      <c r="AA135" s="16">
        <f t="shared" si="40"/>
        <v>0</v>
      </c>
      <c r="AB135" s="16">
        <f t="shared" si="41"/>
        <v>0</v>
      </c>
      <c r="AC135" s="16">
        <f t="shared" si="42"/>
        <v>0</v>
      </c>
    </row>
    <row r="136" spans="1:29" x14ac:dyDescent="0.25">
      <c r="A136" s="4"/>
      <c r="B136" s="4"/>
      <c r="C136" s="4"/>
      <c r="D136" s="4"/>
      <c r="E136" s="4"/>
      <c r="F136" s="9"/>
      <c r="G136" s="6"/>
      <c r="H136" s="8">
        <f t="shared" si="30"/>
        <v>0</v>
      </c>
      <c r="I136" s="8">
        <f t="shared" si="31"/>
        <v>0</v>
      </c>
      <c r="J136" s="8">
        <f t="shared" si="32"/>
        <v>0</v>
      </c>
      <c r="K136" s="14" t="str">
        <f t="shared" si="33"/>
        <v/>
      </c>
      <c r="L136" s="10"/>
      <c r="M136" s="10"/>
      <c r="N136" s="10"/>
      <c r="O136" s="10"/>
      <c r="P136" s="10"/>
      <c r="Q136" s="10"/>
      <c r="R136" s="10"/>
      <c r="U136" s="16" t="str">
        <f t="shared" si="34"/>
        <v/>
      </c>
      <c r="V136" s="16">
        <f t="shared" si="35"/>
        <v>0</v>
      </c>
      <c r="W136" s="16">
        <f t="shared" si="36"/>
        <v>0</v>
      </c>
      <c r="X136" s="16">
        <f t="shared" si="37"/>
        <v>0</v>
      </c>
      <c r="Y136" s="16">
        <f t="shared" si="38"/>
        <v>0</v>
      </c>
      <c r="Z136" s="16">
        <f t="shared" si="39"/>
        <v>0</v>
      </c>
      <c r="AA136" s="16">
        <f t="shared" si="40"/>
        <v>0</v>
      </c>
      <c r="AB136" s="16">
        <f t="shared" si="41"/>
        <v>0</v>
      </c>
      <c r="AC136" s="16">
        <f t="shared" si="42"/>
        <v>0</v>
      </c>
    </row>
    <row r="137" spans="1:29" x14ac:dyDescent="0.25">
      <c r="A137" s="4"/>
      <c r="B137" s="4"/>
      <c r="C137" s="4"/>
      <c r="D137" s="4"/>
      <c r="E137" s="4"/>
      <c r="F137" s="9"/>
      <c r="G137" s="6"/>
      <c r="H137" s="8">
        <f t="shared" si="30"/>
        <v>0</v>
      </c>
      <c r="I137" s="8">
        <f t="shared" si="31"/>
        <v>0</v>
      </c>
      <c r="J137" s="8">
        <f t="shared" si="32"/>
        <v>0</v>
      </c>
      <c r="K137" s="14" t="str">
        <f t="shared" si="33"/>
        <v/>
      </c>
      <c r="L137" s="10"/>
      <c r="M137" s="10"/>
      <c r="N137" s="10"/>
      <c r="O137" s="10"/>
      <c r="P137" s="10"/>
      <c r="Q137" s="10"/>
      <c r="R137" s="10"/>
      <c r="U137" s="16" t="str">
        <f t="shared" si="34"/>
        <v/>
      </c>
      <c r="V137" s="16">
        <f t="shared" si="35"/>
        <v>0</v>
      </c>
      <c r="W137" s="16">
        <f t="shared" si="36"/>
        <v>0</v>
      </c>
      <c r="X137" s="16">
        <f t="shared" si="37"/>
        <v>0</v>
      </c>
      <c r="Y137" s="16">
        <f t="shared" si="38"/>
        <v>0</v>
      </c>
      <c r="Z137" s="16">
        <f t="shared" si="39"/>
        <v>0</v>
      </c>
      <c r="AA137" s="16">
        <f t="shared" si="40"/>
        <v>0</v>
      </c>
      <c r="AB137" s="16">
        <f t="shared" si="41"/>
        <v>0</v>
      </c>
      <c r="AC137" s="16">
        <f t="shared" si="42"/>
        <v>0</v>
      </c>
    </row>
    <row r="138" spans="1:29" x14ac:dyDescent="0.25">
      <c r="A138" s="4"/>
      <c r="B138" s="4"/>
      <c r="C138" s="4"/>
      <c r="D138" s="4"/>
      <c r="E138" s="4"/>
      <c r="F138" s="9"/>
      <c r="G138" s="6"/>
      <c r="H138" s="8">
        <f t="shared" si="30"/>
        <v>0</v>
      </c>
      <c r="I138" s="8">
        <f t="shared" si="31"/>
        <v>0</v>
      </c>
      <c r="J138" s="8">
        <f t="shared" si="32"/>
        <v>0</v>
      </c>
      <c r="K138" s="14" t="str">
        <f t="shared" si="33"/>
        <v/>
      </c>
      <c r="L138" s="10"/>
      <c r="M138" s="10"/>
      <c r="N138" s="10"/>
      <c r="O138" s="10"/>
      <c r="P138" s="10"/>
      <c r="Q138" s="10"/>
      <c r="R138" s="10"/>
      <c r="U138" s="16" t="str">
        <f t="shared" si="34"/>
        <v/>
      </c>
      <c r="V138" s="16">
        <f t="shared" si="35"/>
        <v>0</v>
      </c>
      <c r="W138" s="16">
        <f t="shared" si="36"/>
        <v>0</v>
      </c>
      <c r="X138" s="16">
        <f t="shared" si="37"/>
        <v>0</v>
      </c>
      <c r="Y138" s="16">
        <f t="shared" si="38"/>
        <v>0</v>
      </c>
      <c r="Z138" s="16">
        <f t="shared" si="39"/>
        <v>0</v>
      </c>
      <c r="AA138" s="16">
        <f t="shared" si="40"/>
        <v>0</v>
      </c>
      <c r="AB138" s="16">
        <f t="shared" si="41"/>
        <v>0</v>
      </c>
      <c r="AC138" s="16">
        <f t="shared" si="42"/>
        <v>0</v>
      </c>
    </row>
    <row r="139" spans="1:29" x14ac:dyDescent="0.25">
      <c r="A139" s="4"/>
      <c r="B139" s="4"/>
      <c r="C139" s="4"/>
      <c r="D139" s="4"/>
      <c r="E139" s="4"/>
      <c r="F139" s="9"/>
      <c r="G139" s="6"/>
      <c r="H139" s="8">
        <f t="shared" si="30"/>
        <v>0</v>
      </c>
      <c r="I139" s="8">
        <f t="shared" ref="I139:I170" si="43">IFERROR(H139*G139,"")</f>
        <v>0</v>
      </c>
      <c r="J139" s="8">
        <f t="shared" ref="J139:J170" si="44">IFERROR(H139+I139,"")</f>
        <v>0</v>
      </c>
      <c r="K139" s="14" t="str">
        <f t="shared" si="33"/>
        <v/>
      </c>
      <c r="L139" s="10"/>
      <c r="M139" s="10"/>
      <c r="N139" s="10"/>
      <c r="O139" s="10"/>
      <c r="P139" s="10"/>
      <c r="Q139" s="10"/>
      <c r="R139" s="10"/>
      <c r="U139" s="16" t="str">
        <f t="shared" si="34"/>
        <v/>
      </c>
      <c r="V139" s="16">
        <f t="shared" si="35"/>
        <v>0</v>
      </c>
      <c r="W139" s="16">
        <f t="shared" si="36"/>
        <v>0</v>
      </c>
      <c r="X139" s="16">
        <f t="shared" si="37"/>
        <v>0</v>
      </c>
      <c r="Y139" s="16">
        <f t="shared" si="38"/>
        <v>0</v>
      </c>
      <c r="Z139" s="16">
        <f t="shared" si="39"/>
        <v>0</v>
      </c>
      <c r="AA139" s="16">
        <f t="shared" si="40"/>
        <v>0</v>
      </c>
      <c r="AB139" s="16">
        <f t="shared" si="41"/>
        <v>0</v>
      </c>
      <c r="AC139" s="16">
        <f t="shared" si="42"/>
        <v>0</v>
      </c>
    </row>
    <row r="140" spans="1:29" x14ac:dyDescent="0.25">
      <c r="A140" s="4"/>
      <c r="B140" s="4"/>
      <c r="C140" s="4"/>
      <c r="D140" s="4"/>
      <c r="E140" s="4"/>
      <c r="F140" s="9"/>
      <c r="G140" s="6"/>
      <c r="H140" s="8">
        <f t="shared" si="30"/>
        <v>0</v>
      </c>
      <c r="I140" s="8">
        <f t="shared" si="43"/>
        <v>0</v>
      </c>
      <c r="J140" s="8">
        <f t="shared" si="44"/>
        <v>0</v>
      </c>
      <c r="K140" s="14" t="str">
        <f t="shared" si="33"/>
        <v/>
      </c>
      <c r="L140" s="10"/>
      <c r="M140" s="10"/>
      <c r="N140" s="10"/>
      <c r="O140" s="10"/>
      <c r="P140" s="10"/>
      <c r="Q140" s="10"/>
      <c r="R140" s="10"/>
      <c r="U140" s="16" t="str">
        <f t="shared" si="34"/>
        <v/>
      </c>
      <c r="V140" s="16">
        <f t="shared" si="35"/>
        <v>0</v>
      </c>
      <c r="W140" s="16">
        <f t="shared" si="36"/>
        <v>0</v>
      </c>
      <c r="X140" s="16">
        <f t="shared" si="37"/>
        <v>0</v>
      </c>
      <c r="Y140" s="16">
        <f t="shared" si="38"/>
        <v>0</v>
      </c>
      <c r="Z140" s="16">
        <f t="shared" si="39"/>
        <v>0</v>
      </c>
      <c r="AA140" s="16">
        <f t="shared" si="40"/>
        <v>0</v>
      </c>
      <c r="AB140" s="16">
        <f t="shared" si="41"/>
        <v>0</v>
      </c>
      <c r="AC140" s="16">
        <f t="shared" si="42"/>
        <v>0</v>
      </c>
    </row>
    <row r="141" spans="1:29" x14ac:dyDescent="0.25">
      <c r="A141" s="4"/>
      <c r="B141" s="4"/>
      <c r="C141" s="4"/>
      <c r="D141" s="4"/>
      <c r="E141" s="4"/>
      <c r="F141" s="9"/>
      <c r="G141" s="6"/>
      <c r="H141" s="8">
        <f t="shared" si="30"/>
        <v>0</v>
      </c>
      <c r="I141" s="8">
        <f t="shared" si="43"/>
        <v>0</v>
      </c>
      <c r="J141" s="8">
        <f t="shared" si="44"/>
        <v>0</v>
      </c>
      <c r="K141" s="14" t="str">
        <f t="shared" si="33"/>
        <v/>
      </c>
      <c r="L141" s="10"/>
      <c r="M141" s="10"/>
      <c r="N141" s="10"/>
      <c r="O141" s="10"/>
      <c r="P141" s="10"/>
      <c r="Q141" s="10"/>
      <c r="R141" s="10"/>
      <c r="U141" s="16" t="str">
        <f t="shared" si="34"/>
        <v/>
      </c>
      <c r="V141" s="16">
        <f t="shared" si="35"/>
        <v>0</v>
      </c>
      <c r="W141" s="16">
        <f t="shared" si="36"/>
        <v>0</v>
      </c>
      <c r="X141" s="16">
        <f t="shared" si="37"/>
        <v>0</v>
      </c>
      <c r="Y141" s="16">
        <f t="shared" si="38"/>
        <v>0</v>
      </c>
      <c r="Z141" s="16">
        <f t="shared" si="39"/>
        <v>0</v>
      </c>
      <c r="AA141" s="16">
        <f t="shared" si="40"/>
        <v>0</v>
      </c>
      <c r="AB141" s="16">
        <f t="shared" si="41"/>
        <v>0</v>
      </c>
      <c r="AC141" s="16">
        <f t="shared" si="42"/>
        <v>0</v>
      </c>
    </row>
    <row r="142" spans="1:29" x14ac:dyDescent="0.25">
      <c r="A142" s="4"/>
      <c r="B142" s="4"/>
      <c r="C142" s="4"/>
      <c r="D142" s="4"/>
      <c r="E142" s="4"/>
      <c r="F142" s="9"/>
      <c r="G142" s="6"/>
      <c r="H142" s="8">
        <f t="shared" si="30"/>
        <v>0</v>
      </c>
      <c r="I142" s="8">
        <f t="shared" si="43"/>
        <v>0</v>
      </c>
      <c r="J142" s="8">
        <f t="shared" si="44"/>
        <v>0</v>
      </c>
      <c r="K142" s="14" t="str">
        <f t="shared" si="33"/>
        <v/>
      </c>
      <c r="L142" s="10"/>
      <c r="M142" s="10"/>
      <c r="N142" s="10"/>
      <c r="O142" s="10"/>
      <c r="P142" s="10"/>
      <c r="Q142" s="10"/>
      <c r="R142" s="10"/>
      <c r="U142" s="16" t="str">
        <f t="shared" si="34"/>
        <v/>
      </c>
      <c r="V142" s="16">
        <f t="shared" si="35"/>
        <v>0</v>
      </c>
      <c r="W142" s="16">
        <f t="shared" si="36"/>
        <v>0</v>
      </c>
      <c r="X142" s="16">
        <f t="shared" si="37"/>
        <v>0</v>
      </c>
      <c r="Y142" s="16">
        <f t="shared" si="38"/>
        <v>0</v>
      </c>
      <c r="Z142" s="16">
        <f t="shared" si="39"/>
        <v>0</v>
      </c>
      <c r="AA142" s="16">
        <f t="shared" si="40"/>
        <v>0</v>
      </c>
      <c r="AB142" s="16">
        <f t="shared" si="41"/>
        <v>0</v>
      </c>
      <c r="AC142" s="16">
        <f t="shared" si="42"/>
        <v>0</v>
      </c>
    </row>
    <row r="143" spans="1:29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1:29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1:18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1:18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1:18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1:18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1:18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1:18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1:18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spans="1:18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spans="1:18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spans="1:18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1:18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spans="1:18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spans="1:18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spans="1:18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spans="1:18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spans="1:18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</sheetData>
  <mergeCells count="2">
    <mergeCell ref="A1:R1"/>
    <mergeCell ref="A40:J40"/>
  </mergeCells>
  <conditionalFormatting sqref="K8:K37">
    <cfRule type="expression" dxfId="3" priority="1">
      <formula>K8="bezahlt"</formula>
    </cfRule>
    <cfRule type="expression" dxfId="2" priority="2">
      <formula>K8="offen"</formula>
    </cfRule>
    <cfRule type="expression" dxfId="1" priority="3">
      <formula>K8="storniert"</formula>
    </cfRule>
  </conditionalFormatting>
  <conditionalFormatting sqref="R8:R37">
    <cfRule type="expression" dxfId="0" priority="4">
      <formula>LEFT(R8,12)="Vollständige"</formula>
    </cfRule>
  </conditionalFormatting>
  <dataValidations count="1">
    <dataValidation type="list" sqref="A43:A142" xr:uid="{00000000-0002-0000-0100-000003000000}">
      <formula1>$A$8:$A$37</formula1>
    </dataValidation>
  </dataValidations>
  <pageMargins left="0.7" right="0.7" top="0.75" bottom="0.75" header="0.3" footer="0.3"/>
  <tableParts count="2">
    <tablePart r:id="rId1"/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xr:uid="{00000000-0002-0000-0100-000000000000}">
          <x14:formula1>
            <xm:f>Einstellungen!$E$4:$E$8</xm:f>
          </x14:formula1>
          <xm:sqref>I8:I37</xm:sqref>
        </x14:dataValidation>
        <x14:dataValidation type="list" xr:uid="{00000000-0002-0000-0100-000001000000}">
          <x14:formula1>
            <xm:f>Einstellungen!$I$4:$I$6</xm:f>
          </x14:formula1>
          <xm:sqref>K8:K37</xm:sqref>
        </x14:dataValidation>
        <x14:dataValidation type="list" xr:uid="{00000000-0002-0000-0100-000002000000}">
          <x14:formula1>
            <xm:f>Einstellungen!$H$4:$H$7</xm:f>
          </x14:formula1>
          <xm:sqref>L8:L37</xm:sqref>
        </x14:dataValidation>
        <x14:dataValidation type="list" xr:uid="{00000000-0002-0000-0100-000004000000}">
          <x14:formula1>
            <xm:f>Einstellungen!$F$4:$F$9</xm:f>
          </x14:formula1>
          <xm:sqref>E43:E142</xm:sqref>
        </x14:dataValidation>
        <x14:dataValidation type="list" xr:uid="{00000000-0002-0000-0100-000005000000}">
          <x14:formula1>
            <xm:f>Einstellungen!$G$4:$G$6</xm:f>
          </x14:formula1>
          <xm:sqref>G43:G142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0"/>
  <sheetViews>
    <sheetView workbookViewId="0"/>
  </sheetViews>
  <sheetFormatPr baseColWidth="10" defaultColWidth="9" defaultRowHeight="15" x14ac:dyDescent="0.25"/>
  <cols>
    <col min="1" max="1" width="20" customWidth="1"/>
    <col min="2" max="2" width="34" customWidth="1"/>
    <col min="3" max="3" width="36" customWidth="1"/>
    <col min="4" max="4" width="4" customWidth="1"/>
    <col min="5" max="5" width="18" customWidth="1"/>
    <col min="6" max="6" width="16" customWidth="1"/>
    <col min="7" max="9" width="12" customWidth="1"/>
  </cols>
  <sheetData>
    <row r="1" spans="1:9" ht="27.95" customHeight="1" x14ac:dyDescent="0.25">
      <c r="A1" s="18" t="s">
        <v>107</v>
      </c>
      <c r="B1" s="18"/>
      <c r="C1" s="18"/>
      <c r="D1" s="18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x14ac:dyDescent="0.25">
      <c r="A3" s="1" t="s">
        <v>108</v>
      </c>
      <c r="B3" s="1" t="s">
        <v>37</v>
      </c>
      <c r="C3" s="1" t="s">
        <v>38</v>
      </c>
      <c r="D3" s="1"/>
      <c r="E3" s="1" t="s">
        <v>109</v>
      </c>
      <c r="F3" s="1" t="s">
        <v>110</v>
      </c>
      <c r="G3" s="1" t="s">
        <v>111</v>
      </c>
      <c r="H3" s="1" t="s">
        <v>112</v>
      </c>
      <c r="I3" s="1" t="s">
        <v>4</v>
      </c>
    </row>
    <row r="4" spans="1:9" x14ac:dyDescent="0.25">
      <c r="A4" s="3" t="s">
        <v>113</v>
      </c>
      <c r="B4" s="4" t="s">
        <v>114</v>
      </c>
      <c r="C4" s="5" t="s">
        <v>115</v>
      </c>
      <c r="D4" s="2"/>
      <c r="E4" s="4" t="s">
        <v>64</v>
      </c>
      <c r="F4" s="4" t="s">
        <v>98</v>
      </c>
      <c r="G4" s="6">
        <v>0.19</v>
      </c>
      <c r="H4" s="4" t="s">
        <v>66</v>
      </c>
      <c r="I4" s="4" t="s">
        <v>65</v>
      </c>
    </row>
    <row r="5" spans="1:9" x14ac:dyDescent="0.25">
      <c r="A5" s="3" t="s">
        <v>116</v>
      </c>
      <c r="B5" s="4" t="s">
        <v>117</v>
      </c>
      <c r="C5" s="5" t="s">
        <v>118</v>
      </c>
      <c r="D5" s="2"/>
      <c r="E5" s="4" t="s">
        <v>75</v>
      </c>
      <c r="F5" s="4" t="s">
        <v>119</v>
      </c>
      <c r="G5" s="6">
        <v>7.0000000000000007E-2</v>
      </c>
      <c r="H5" s="4" t="s">
        <v>120</v>
      </c>
      <c r="I5" s="4" t="s">
        <v>84</v>
      </c>
    </row>
    <row r="6" spans="1:9" x14ac:dyDescent="0.25">
      <c r="A6" s="3" t="s">
        <v>121</v>
      </c>
      <c r="B6" s="4" t="s">
        <v>122</v>
      </c>
      <c r="C6" s="5" t="s">
        <v>123</v>
      </c>
      <c r="D6" s="2"/>
      <c r="E6" s="4" t="s">
        <v>124</v>
      </c>
      <c r="F6" s="4" t="s">
        <v>102</v>
      </c>
      <c r="G6" s="6">
        <v>0</v>
      </c>
      <c r="H6" s="4" t="s">
        <v>125</v>
      </c>
      <c r="I6" s="4" t="s">
        <v>126</v>
      </c>
    </row>
    <row r="7" spans="1:9" x14ac:dyDescent="0.25">
      <c r="A7" s="3" t="s">
        <v>127</v>
      </c>
      <c r="B7" s="4" t="s">
        <v>128</v>
      </c>
      <c r="C7" s="5" t="s">
        <v>129</v>
      </c>
      <c r="D7" s="2"/>
      <c r="E7" s="4" t="s">
        <v>82</v>
      </c>
      <c r="F7" s="4" t="s">
        <v>130</v>
      </c>
      <c r="G7" s="4"/>
      <c r="H7" s="4" t="s">
        <v>131</v>
      </c>
      <c r="I7" s="4"/>
    </row>
    <row r="8" spans="1:9" x14ac:dyDescent="0.25">
      <c r="A8" s="3" t="s">
        <v>132</v>
      </c>
      <c r="B8" s="4" t="s">
        <v>133</v>
      </c>
      <c r="C8" s="5" t="s">
        <v>129</v>
      </c>
      <c r="D8" s="2"/>
      <c r="E8" s="4" t="s">
        <v>134</v>
      </c>
      <c r="F8" s="4" t="s">
        <v>96</v>
      </c>
      <c r="G8" s="4"/>
      <c r="H8" s="4"/>
      <c r="I8" s="4"/>
    </row>
    <row r="9" spans="1:9" x14ac:dyDescent="0.25">
      <c r="A9" s="3" t="s">
        <v>135</v>
      </c>
      <c r="B9" s="4" t="s">
        <v>136</v>
      </c>
      <c r="C9" s="5" t="s">
        <v>137</v>
      </c>
      <c r="D9" s="2"/>
      <c r="E9" s="4"/>
      <c r="F9" s="4" t="s">
        <v>138</v>
      </c>
      <c r="G9" s="4"/>
      <c r="H9" s="4"/>
      <c r="I9" s="4"/>
    </row>
    <row r="10" spans="1:9" x14ac:dyDescent="0.25">
      <c r="A10" s="3" t="s">
        <v>139</v>
      </c>
      <c r="B10" s="4" t="s">
        <v>140</v>
      </c>
      <c r="C10" s="5" t="s">
        <v>129</v>
      </c>
      <c r="D10" s="2"/>
      <c r="E10" s="2"/>
      <c r="F10" s="2"/>
      <c r="G10" s="2"/>
      <c r="H10" s="2"/>
      <c r="I10" s="2"/>
    </row>
    <row r="11" spans="1:9" x14ac:dyDescent="0.25">
      <c r="A11" s="3" t="s">
        <v>141</v>
      </c>
      <c r="B11" s="4" t="s">
        <v>142</v>
      </c>
      <c r="C11" s="5" t="s">
        <v>143</v>
      </c>
      <c r="D11" s="2"/>
      <c r="E11" s="2"/>
      <c r="F11" s="2"/>
      <c r="G11" s="2"/>
      <c r="H11" s="2"/>
      <c r="I11" s="2"/>
    </row>
    <row r="12" spans="1:9" x14ac:dyDescent="0.25">
      <c r="A12" s="3" t="s">
        <v>144</v>
      </c>
      <c r="B12" s="4" t="s">
        <v>66</v>
      </c>
      <c r="C12" s="5" t="s">
        <v>145</v>
      </c>
      <c r="D12" s="2"/>
      <c r="E12" s="2"/>
      <c r="F12" s="2"/>
      <c r="G12" s="2"/>
      <c r="H12" s="2"/>
      <c r="I12" s="2"/>
    </row>
    <row r="13" spans="1:9" x14ac:dyDescent="0.25">
      <c r="A13" s="3" t="s">
        <v>146</v>
      </c>
      <c r="B13" s="4" t="s">
        <v>68</v>
      </c>
      <c r="C13" s="5" t="s">
        <v>147</v>
      </c>
      <c r="D13" s="2"/>
      <c r="E13" s="2"/>
      <c r="F13" s="2"/>
      <c r="G13" s="2"/>
      <c r="H13" s="2"/>
      <c r="I13" s="2"/>
    </row>
    <row r="14" spans="1:9" ht="27" x14ac:dyDescent="0.25">
      <c r="A14" s="3" t="s">
        <v>148</v>
      </c>
      <c r="B14" s="4" t="s">
        <v>149</v>
      </c>
      <c r="C14" s="5" t="s">
        <v>150</v>
      </c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Quittung</vt:lpstr>
      <vt:lpstr>Daten</vt:lpstr>
      <vt:lpstr>Einstellungen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2026-05-14T08:27:34Z</dcterms:modified>
</cp:coreProperties>
</file>