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liquiditaetsplanung\"/>
    </mc:Choice>
  </mc:AlternateContent>
  <xr:revisionPtr revIDLastSave="0" documentId="13_ncr:1_{BBFD2917-ACDD-4F0A-A589-F436578EA1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quiditätsplan" sheetId="1" r:id="rId1"/>
  </sheets>
  <definedNames>
    <definedName name="_xlnm.Print_Titles" localSheetId="0">Liquiditätsplan!$6:$6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N70" i="1"/>
  <c r="M68" i="1"/>
  <c r="M72" i="1" s="1"/>
  <c r="L68" i="1"/>
  <c r="L72" i="1" s="1"/>
  <c r="K68" i="1"/>
  <c r="K72" i="1" s="1"/>
  <c r="J68" i="1"/>
  <c r="J72" i="1" s="1"/>
  <c r="I68" i="1"/>
  <c r="I72" i="1" s="1"/>
  <c r="H68" i="1"/>
  <c r="H72" i="1" s="1"/>
  <c r="G68" i="1"/>
  <c r="F68" i="1"/>
  <c r="F72" i="1" s="1"/>
  <c r="E68" i="1"/>
  <c r="E72" i="1" s="1"/>
  <c r="D68" i="1"/>
  <c r="D72" i="1" s="1"/>
  <c r="C68" i="1"/>
  <c r="C72" i="1" s="1"/>
  <c r="B68" i="1"/>
  <c r="B72" i="1" s="1"/>
  <c r="N67" i="1"/>
  <c r="N66" i="1"/>
  <c r="N65" i="1"/>
  <c r="N64" i="1"/>
  <c r="N63" i="1"/>
  <c r="N62" i="1"/>
  <c r="N55" i="1"/>
  <c r="N54" i="1"/>
  <c r="N52" i="1"/>
  <c r="N51" i="1"/>
  <c r="N50" i="1"/>
  <c r="N48" i="1"/>
  <c r="N47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M25" i="1"/>
  <c r="L25" i="1"/>
  <c r="K25" i="1"/>
  <c r="J25" i="1"/>
  <c r="I25" i="1"/>
  <c r="H25" i="1"/>
  <c r="H53" i="1" s="1"/>
  <c r="G25" i="1"/>
  <c r="F25" i="1"/>
  <c r="E25" i="1"/>
  <c r="D25" i="1"/>
  <c r="C25" i="1"/>
  <c r="B25" i="1"/>
  <c r="N24" i="1"/>
  <c r="N23" i="1"/>
  <c r="N22" i="1"/>
  <c r="N19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N15" i="1"/>
  <c r="N14" i="1"/>
  <c r="N13" i="1"/>
  <c r="N12" i="1"/>
  <c r="N11" i="1"/>
  <c r="N10" i="1"/>
  <c r="D53" i="1" l="1"/>
  <c r="B53" i="1"/>
  <c r="B56" i="1" s="1"/>
  <c r="E53" i="1"/>
  <c r="C53" i="1"/>
  <c r="N44" i="1"/>
  <c r="K53" i="1"/>
  <c r="I53" i="1"/>
  <c r="N17" i="1"/>
  <c r="J53" i="1"/>
  <c r="L53" i="1"/>
  <c r="M53" i="1"/>
  <c r="F53" i="1"/>
  <c r="G53" i="1"/>
  <c r="C7" i="1"/>
  <c r="C56" i="1" s="1"/>
  <c r="D7" i="1" s="1"/>
  <c r="D56" i="1" s="1"/>
  <c r="E7" i="1" s="1"/>
  <c r="E56" i="1" s="1"/>
  <c r="F7" i="1" s="1"/>
  <c r="F56" i="1" s="1"/>
  <c r="G7" i="1" s="1"/>
  <c r="G56" i="1" s="1"/>
  <c r="H7" i="1" s="1"/>
  <c r="H56" i="1" s="1"/>
  <c r="I7" i="1" s="1"/>
  <c r="I56" i="1" s="1"/>
  <c r="J7" i="1" s="1"/>
  <c r="J56" i="1" s="1"/>
  <c r="K7" i="1" s="1"/>
  <c r="K56" i="1" s="1"/>
  <c r="L7" i="1" s="1"/>
  <c r="L56" i="1" s="1"/>
  <c r="M7" i="1" s="1"/>
  <c r="M56" i="1" s="1"/>
  <c r="N25" i="1"/>
  <c r="N68" i="1"/>
  <c r="N53" i="1"/>
  <c r="N56" i="1" l="1"/>
</calcChain>
</file>

<file path=xl/sharedStrings.xml><?xml version="1.0" encoding="utf-8"?>
<sst xmlns="http://schemas.openxmlformats.org/spreadsheetml/2006/main" count="79" uniqueCount="78">
  <si>
    <t>Liquiditätsplanung (12 Monate)</t>
  </si>
  <si>
    <t>Name / Firma:</t>
  </si>
  <si>
    <t>Beispiel GmbH</t>
  </si>
  <si>
    <t>Jahr:</t>
  </si>
  <si>
    <t>Währung:</t>
  </si>
  <si>
    <t>EUR</t>
  </si>
  <si>
    <t>Hinweis:</t>
  </si>
  <si>
    <t>Eingaben nur in gelb markierten Feldern. Monate in Zeile 22 überschreibbar.</t>
  </si>
  <si>
    <t>Beträge in €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</si>
  <si>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</si>
  <si>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</si>
  <si>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</si>
  <si>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</si>
  <si>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</si>
  <si>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</si>
  <si>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</si>
  <si>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</si>
  <si>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</si>
  <si>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</si>
  <si>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</si>
  <si>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</si>
  <si>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</si>
  <si>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Übertrag Liquiditäts-Endbestand Vormonat</t>
  </si>
  <si>
    <t/>
  </si>
  <si>
    <t>A) Einzahlungen (brutto)</t>
  </si>
  <si>
    <t>Forderungen aus Lieferung u. Leistungen</t>
  </si>
  <si>
    <t>Barverkäufe</t>
  </si>
  <si>
    <t>erwartete Kundenanzahlungen</t>
  </si>
  <si>
    <t>Eigenkapital-Einlagen</t>
  </si>
  <si>
    <t>Kreditauszahlung</t>
  </si>
  <si>
    <t>Desinvestment und Anlageverkäufe</t>
  </si>
  <si>
    <t>sonstige Einnahmen</t>
  </si>
  <si>
    <t>Summe Liquiditätszugang</t>
  </si>
  <si>
    <t>Rechengröße: vereinnahmte Umsatzsteuer (Mehrwertsteuer)</t>
  </si>
  <si>
    <t>B) Auszahlungen für Investitionen</t>
  </si>
  <si>
    <t>Grundstück/Gebäude/Umbaumaßnahmen</t>
  </si>
  <si>
    <t>Anschaffung Maschinen/Geräte</t>
  </si>
  <si>
    <t>Büroausstattung, PCs, Firmenfahrzeug</t>
  </si>
  <si>
    <t>Summe Investitionsausgaben</t>
  </si>
  <si>
    <t>C) Auszahlungen für betriebliche Kosten</t>
  </si>
  <si>
    <t>Ware, Material, Roh-/Hilfs-/Betriebsstoffe</t>
  </si>
  <si>
    <t>Personalkosten</t>
  </si>
  <si>
    <t>Fremdleistungen</t>
  </si>
  <si>
    <t>Miete einschl. Nebenkosten</t>
  </si>
  <si>
    <t>Leasing Maschinen</t>
  </si>
  <si>
    <t>Reparaturen, Wartung</t>
  </si>
  <si>
    <t>KFZ-Kosten: Leasing, Steuern, Versicherung</t>
  </si>
  <si>
    <t>KFZ-Kosten: Benzin, Instandhaltung, Pflege</t>
  </si>
  <si>
    <t>Sonstige Reisekosten</t>
  </si>
  <si>
    <t>Betriebl. Versicherungen / Beiträge</t>
  </si>
  <si>
    <t>Telefon/Fax/Internet/Handy/Porto</t>
  </si>
  <si>
    <t>Werbekosten, Internet, Messen, Bewirtung</t>
  </si>
  <si>
    <t>Buchführungs- und Steuerberatungskosten</t>
  </si>
  <si>
    <t>Rechtsanwalts- und Beratungskosten</t>
  </si>
  <si>
    <t>Sonstige Kosten (z.B. Gebühren, Abgaben)</t>
  </si>
  <si>
    <t>Anzahlungen an Lieferanten</t>
  </si>
  <si>
    <t>Summe betriebliche Kosten</t>
  </si>
  <si>
    <t>D) Mittelabfluß aus Finanzierungen</t>
  </si>
  <si>
    <t>Zinsen für Darlehen und Kontokorrentkredite</t>
  </si>
  <si>
    <t>Tilgungsraten Darlehen</t>
  </si>
  <si>
    <t>E) Betriebliche Steuern</t>
  </si>
  <si>
    <t>Umsatzsteuer (Zahllast oder Erstattung)</t>
  </si>
  <si>
    <t>Steuern (Voraus-, Nachzahlungen für GewSt, KöSt)</t>
  </si>
  <si>
    <t>Kapitalentnahmen</t>
  </si>
  <si>
    <t>Summe Liquiditätsabgang</t>
  </si>
  <si>
    <t>Rechengröße: gezahlte Umsatzsteuer (Vorsteuer)</t>
  </si>
  <si>
    <t>+/- Mittelfluß an Konzernunternehmen</t>
  </si>
  <si>
    <t>Liquiditätssaldo (Endbestand Monat)</t>
  </si>
  <si>
    <t>Kontokorrent / Linien</t>
  </si>
  <si>
    <t>Bank 1</t>
  </si>
  <si>
    <t>Bank 2</t>
  </si>
  <si>
    <t>Bank 3</t>
  </si>
  <si>
    <t>Bank 4</t>
  </si>
  <si>
    <t>Bank 5</t>
  </si>
  <si>
    <t>Bank 6</t>
  </si>
  <si>
    <t>Summe KK Stände (Inanspruchnahmen)</t>
  </si>
  <si>
    <t>Linien zzgl. Festgelder</t>
  </si>
  <si>
    <t>Freie Linien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</si>
</sst>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b/>
      <sz val="11"/>
      <name val="Calibri"/>
    </font>
    <font>
      <b/>
      <sz val="11"/>
      <color rgb="FFFFFFFF"/>
      <name val="Calibri"/>
    </font>
    <font>
      <sz val="10"/>
      <name val="Calibri"/>
    </font>
    <font>
      <b/>
      <sz val="11"/>
      <color rgb="FFFFFFFF"/>
      <name val="Calibri"/>
    </font>
    <font>
      <b/>
      <sz val="10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FF2CC"/>
      </patternFill>
    </fill>
    <fill>
      <patternFill patternType="solid">
        <fgColor rgb="FFF3F6F7"/>
      </patternFill>
    </fill>
    <fill>
      <patternFill patternType="solid">
        <fgColor rgb="FF1F415A"/>
      </patternFill>
    </fill>
    <fill>
      <patternFill patternType="solid">
        <fgColor rgb="FFE6E6E6"/>
      </patternFill>
    </fill>
  </fills>
  <borders count="5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thin">
        <color rgb="FF9E9E9E"/>
      </left>
      <right style="thin">
        <color rgb="FF9E9E9E"/>
      </right>
      <top style="medium">
        <color rgb="FF666666"/>
      </top>
      <bottom style="medium">
        <color rgb="FF666666"/>
      </bottom>
      <diagonal/>
    </border>
    <border>
      <left/>
      <right/>
      <top style="thin">
        <color rgb="FF9E9E9E"/>
      </top>
      <bottom style="thin">
        <color rgb="FF9E9E9E"/>
      </bottom>
      <diagonal/>
    </border>
    <border>
      <left/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0" fillId="3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6" borderId="2" xfId="0" applyFont="1" applyFill="1" applyBorder="1" applyAlignment="1">
      <alignment horizontal="left" vertical="center"/>
    </xf>
    <xf numFmtId="164" fontId="2" fillId="6" borderId="2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6" fillId="5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2">
    <dxf>
      <fill>
        <patternFill>
          <bgColor rgb="FFF8D7DA"/>
        </patternFill>
      </fill>
    </dxf>
    <dxf>
      <fill>
        <patternFill>
          <bgColor rgb="FFF8D7D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"/>
  <sheetViews>
    <sheetView showGridLines="0" tabSelected="1" zoomScale="90" zoomScaleNormal="90" workbookViewId="0">
      <selection activeCell="S44" sqref="S44"/>
    </sheetView>
  </sheetViews>
  <sheetFormatPr baseColWidth="10" defaultColWidth="9.140625" defaultRowHeight="15" x14ac:dyDescent="0.25"/>
  <cols>
    <col min="1" max="1" width="52" customWidth="1"/>
    <col min="2" max="13" width="13" customWidth="1"/>
    <col min="14" max="14" width="14" customWidth="1"/>
  </cols>
  <sheetData>
    <row r="1" spans="1:14" ht="30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1" t="s">
        <v>1</v>
      </c>
      <c r="B2" s="19" t="s">
        <v>2</v>
      </c>
      <c r="C2" s="15"/>
      <c r="D2" s="16"/>
      <c r="E2" s="1" t="s">
        <v>3</v>
      </c>
      <c r="F2" s="2">
        <v>2026</v>
      </c>
      <c r="G2" s="1" t="s">
        <v>4</v>
      </c>
      <c r="H2" s="2" t="s">
        <v>5</v>
      </c>
    </row>
    <row r="3" spans="1:14" x14ac:dyDescent="0.25">
      <c r="A3" s="3" t="s">
        <v>6</v>
      </c>
      <c r="B3" s="18" t="s">
        <v>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5">
      <c r="A5" s="1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20.100000000000001" customHeight="1" x14ac:dyDescent="0.25">
      <c r="A6" s="5"/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  <c r="J6" s="5" t="s">
        <v>17</v>
      </c>
      <c r="K6" s="5" t="s">
        <v>18</v>
      </c>
      <c r="L6" s="5" t="s">
        <v>19</v>
      </c>
      <c r="M6" s="5" t="s">
        <v>20</v>
      </c>
      <c r="N6" s="5" t="s">
        <v>21</v>
      </c>
    </row>
    <row r="7" spans="1:14" x14ac:dyDescent="0.25">
      <c r="A7" s="6" t="s">
        <v>22</v>
      </c>
      <c r="B7" s="7">
        <v>15000</v>
      </c>
      <c r="C7" s="8">
        <f t="shared" ref="C7:M7" si="0">B56</f>
        <v>14560</v>
      </c>
      <c r="D7" s="8">
        <f t="shared" si="0"/>
        <v>20450</v>
      </c>
      <c r="E7" s="8">
        <f t="shared" si="0"/>
        <v>-13080</v>
      </c>
      <c r="F7" s="8">
        <f t="shared" si="0"/>
        <v>-22110</v>
      </c>
      <c r="G7" s="8">
        <f t="shared" si="0"/>
        <v>-27440</v>
      </c>
      <c r="H7" s="8">
        <f t="shared" si="0"/>
        <v>-29220</v>
      </c>
      <c r="I7" s="8">
        <f t="shared" si="0"/>
        <v>-34570</v>
      </c>
      <c r="J7" s="8">
        <f t="shared" si="0"/>
        <v>-39730</v>
      </c>
      <c r="K7" s="8">
        <f t="shared" si="0"/>
        <v>-44140</v>
      </c>
      <c r="L7" s="8">
        <f t="shared" si="0"/>
        <v>-50220</v>
      </c>
      <c r="M7" s="8">
        <f t="shared" si="0"/>
        <v>-53850</v>
      </c>
      <c r="N7" s="8" t="s">
        <v>23</v>
      </c>
    </row>
    <row r="8" spans="1:14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8" customHeight="1" x14ac:dyDescent="0.25">
      <c r="A9" s="14" t="s">
        <v>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5">
      <c r="A10" s="6" t="s">
        <v>25</v>
      </c>
      <c r="B10" s="7">
        <v>18000</v>
      </c>
      <c r="C10" s="7">
        <v>19000</v>
      </c>
      <c r="D10" s="7">
        <v>21000</v>
      </c>
      <c r="E10" s="7">
        <v>22000</v>
      </c>
      <c r="F10" s="7">
        <v>24000</v>
      </c>
      <c r="G10" s="7">
        <v>23000</v>
      </c>
      <c r="H10" s="7">
        <v>25000</v>
      </c>
      <c r="I10" s="7">
        <v>24500</v>
      </c>
      <c r="J10" s="7">
        <v>26000</v>
      </c>
      <c r="K10" s="7">
        <v>27000</v>
      </c>
      <c r="L10" s="7">
        <v>28000</v>
      </c>
      <c r="M10" s="7">
        <v>30000</v>
      </c>
      <c r="N10" s="8">
        <f t="shared" ref="N10:N17" si="1">SUM(B10:M10)</f>
        <v>287500</v>
      </c>
    </row>
    <row r="11" spans="1:14" x14ac:dyDescent="0.25">
      <c r="A11" s="6" t="s">
        <v>26</v>
      </c>
      <c r="B11" s="7">
        <v>2000</v>
      </c>
      <c r="C11" s="7">
        <v>2000</v>
      </c>
      <c r="D11" s="7">
        <v>2000</v>
      </c>
      <c r="E11" s="7">
        <v>2000</v>
      </c>
      <c r="F11" s="7">
        <v>2000</v>
      </c>
      <c r="G11" s="7">
        <v>2000</v>
      </c>
      <c r="H11" s="7">
        <v>2000</v>
      </c>
      <c r="I11" s="7">
        <v>2000</v>
      </c>
      <c r="J11" s="7">
        <v>2000</v>
      </c>
      <c r="K11" s="7">
        <v>2000</v>
      </c>
      <c r="L11" s="7">
        <v>2000</v>
      </c>
      <c r="M11" s="7">
        <v>2000</v>
      </c>
      <c r="N11" s="8">
        <f t="shared" si="1"/>
        <v>24000</v>
      </c>
    </row>
    <row r="12" spans="1:14" x14ac:dyDescent="0.25">
      <c r="A12" s="6" t="s">
        <v>27</v>
      </c>
      <c r="B12" s="7">
        <v>1500</v>
      </c>
      <c r="C12" s="7">
        <v>1200</v>
      </c>
      <c r="D12" s="7">
        <v>1400</v>
      </c>
      <c r="E12" s="7">
        <v>1600</v>
      </c>
      <c r="F12" s="7">
        <v>2000</v>
      </c>
      <c r="G12" s="7">
        <v>1800</v>
      </c>
      <c r="H12" s="7">
        <v>1700</v>
      </c>
      <c r="I12" s="7">
        <v>1900</v>
      </c>
      <c r="J12" s="7">
        <v>2100</v>
      </c>
      <c r="K12" s="7">
        <v>2200</v>
      </c>
      <c r="L12" s="7">
        <v>2000</v>
      </c>
      <c r="M12" s="7">
        <v>2500</v>
      </c>
      <c r="N12" s="8">
        <f t="shared" si="1"/>
        <v>21900</v>
      </c>
    </row>
    <row r="13" spans="1:14" x14ac:dyDescent="0.25">
      <c r="A13" s="6" t="s">
        <v>28</v>
      </c>
      <c r="B13" s="7">
        <v>10000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8">
        <f t="shared" si="1"/>
        <v>10000</v>
      </c>
    </row>
    <row r="14" spans="1:14" x14ac:dyDescent="0.25">
      <c r="A14" s="6" t="s">
        <v>29</v>
      </c>
      <c r="B14" s="7">
        <v>0</v>
      </c>
      <c r="C14" s="7">
        <v>20000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8">
        <f t="shared" si="1"/>
        <v>20000</v>
      </c>
    </row>
    <row r="15" spans="1:14" x14ac:dyDescent="0.25">
      <c r="A15" s="6" t="s">
        <v>30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5000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8">
        <f t="shared" si="1"/>
        <v>5000</v>
      </c>
    </row>
    <row r="16" spans="1:14" x14ac:dyDescent="0.25">
      <c r="A16" s="6" t="s">
        <v>31</v>
      </c>
      <c r="B16" s="7">
        <v>300</v>
      </c>
      <c r="C16" s="7">
        <v>400</v>
      </c>
      <c r="D16" s="7">
        <v>350</v>
      </c>
      <c r="E16" s="7">
        <v>300</v>
      </c>
      <c r="F16" s="7">
        <v>500</v>
      </c>
      <c r="G16" s="7">
        <v>450</v>
      </c>
      <c r="H16" s="7">
        <v>400</v>
      </c>
      <c r="I16" s="7">
        <v>380</v>
      </c>
      <c r="J16" s="7">
        <v>420</v>
      </c>
      <c r="K16" s="7">
        <v>500</v>
      </c>
      <c r="L16" s="7">
        <v>450</v>
      </c>
      <c r="M16" s="7">
        <v>600</v>
      </c>
      <c r="N16" s="8">
        <f t="shared" si="1"/>
        <v>5050</v>
      </c>
    </row>
    <row r="17" spans="1:14" x14ac:dyDescent="0.25">
      <c r="A17" s="11" t="s">
        <v>32</v>
      </c>
      <c r="B17" s="12">
        <f t="shared" ref="B17:M17" si="2">SUM(B10:B16)</f>
        <v>31800</v>
      </c>
      <c r="C17" s="12">
        <f t="shared" si="2"/>
        <v>42600</v>
      </c>
      <c r="D17" s="12">
        <f t="shared" si="2"/>
        <v>24750</v>
      </c>
      <c r="E17" s="12">
        <f t="shared" si="2"/>
        <v>25900</v>
      </c>
      <c r="F17" s="12">
        <f t="shared" si="2"/>
        <v>28500</v>
      </c>
      <c r="G17" s="12">
        <f t="shared" si="2"/>
        <v>32250</v>
      </c>
      <c r="H17" s="12">
        <f t="shared" si="2"/>
        <v>29100</v>
      </c>
      <c r="I17" s="12">
        <f t="shared" si="2"/>
        <v>28780</v>
      </c>
      <c r="J17" s="12">
        <f t="shared" si="2"/>
        <v>30520</v>
      </c>
      <c r="K17" s="12">
        <f t="shared" si="2"/>
        <v>31700</v>
      </c>
      <c r="L17" s="12">
        <f t="shared" si="2"/>
        <v>32450</v>
      </c>
      <c r="M17" s="12">
        <f t="shared" si="2"/>
        <v>35100</v>
      </c>
      <c r="N17" s="12">
        <f t="shared" si="1"/>
        <v>373450</v>
      </c>
    </row>
    <row r="18" spans="1:14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5">
      <c r="A19" s="6" t="s">
        <v>33</v>
      </c>
      <c r="B19" s="7">
        <v>3400</v>
      </c>
      <c r="C19" s="7">
        <v>3600</v>
      </c>
      <c r="D19" s="7">
        <v>3900</v>
      </c>
      <c r="E19" s="7">
        <v>4100</v>
      </c>
      <c r="F19" s="7">
        <v>4400</v>
      </c>
      <c r="G19" s="7">
        <v>4250</v>
      </c>
      <c r="H19" s="7">
        <v>4650</v>
      </c>
      <c r="I19" s="7">
        <v>4580</v>
      </c>
      <c r="J19" s="7">
        <v>4900</v>
      </c>
      <c r="K19" s="7">
        <v>5100</v>
      </c>
      <c r="L19" s="7">
        <v>5300</v>
      </c>
      <c r="M19" s="7">
        <v>5700</v>
      </c>
      <c r="N19" s="8">
        <f>SUM(B19:M19)</f>
        <v>53880</v>
      </c>
    </row>
    <row r="20" spans="1:14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8" customHeight="1" x14ac:dyDescent="0.25">
      <c r="A21" s="14" t="s">
        <v>34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</row>
    <row r="22" spans="1:14" x14ac:dyDescent="0.25">
      <c r="A22" s="13" t="s">
        <v>35</v>
      </c>
      <c r="B22" s="7">
        <v>0</v>
      </c>
      <c r="C22" s="7">
        <v>0</v>
      </c>
      <c r="D22" s="7">
        <v>25000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8">
        <f>SUM(B22:M22)</f>
        <v>25000</v>
      </c>
    </row>
    <row r="23" spans="1:14" x14ac:dyDescent="0.25">
      <c r="A23" s="13" t="s">
        <v>36</v>
      </c>
      <c r="B23" s="7">
        <v>0</v>
      </c>
      <c r="C23" s="7">
        <v>5000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8">
        <f>SUM(B23:M23)</f>
        <v>5000</v>
      </c>
    </row>
    <row r="24" spans="1:14" x14ac:dyDescent="0.25">
      <c r="A24" s="13" t="s">
        <v>37</v>
      </c>
      <c r="B24" s="7">
        <v>1200</v>
      </c>
      <c r="C24" s="7">
        <v>800</v>
      </c>
      <c r="D24" s="7">
        <v>0</v>
      </c>
      <c r="E24" s="7">
        <v>500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8">
        <f>SUM(B24:M24)</f>
        <v>2500</v>
      </c>
    </row>
    <row r="25" spans="1:14" x14ac:dyDescent="0.25">
      <c r="A25" s="11" t="s">
        <v>38</v>
      </c>
      <c r="B25" s="12">
        <f t="shared" ref="B25:M25" si="3">SUM(B22:B24)</f>
        <v>1200</v>
      </c>
      <c r="C25" s="12">
        <f t="shared" si="3"/>
        <v>5800</v>
      </c>
      <c r="D25" s="12">
        <f t="shared" si="3"/>
        <v>25000</v>
      </c>
      <c r="E25" s="12">
        <f t="shared" si="3"/>
        <v>500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12">
        <f t="shared" si="3"/>
        <v>0</v>
      </c>
      <c r="J25" s="12">
        <f t="shared" si="3"/>
        <v>0</v>
      </c>
      <c r="K25" s="12">
        <f t="shared" si="3"/>
        <v>0</v>
      </c>
      <c r="L25" s="12">
        <f t="shared" si="3"/>
        <v>0</v>
      </c>
      <c r="M25" s="12">
        <f t="shared" si="3"/>
        <v>0</v>
      </c>
      <c r="N25" s="12">
        <f>SUM(B25:M25)</f>
        <v>32500</v>
      </c>
    </row>
    <row r="26" spans="1:14" x14ac:dyDescent="0.2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18" customHeight="1" x14ac:dyDescent="0.25">
      <c r="A27" s="14" t="s">
        <v>39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</row>
    <row r="28" spans="1:14" x14ac:dyDescent="0.25">
      <c r="A28" s="13" t="s">
        <v>40</v>
      </c>
      <c r="B28" s="7">
        <v>9000</v>
      </c>
      <c r="C28" s="7">
        <v>9500</v>
      </c>
      <c r="D28" s="7">
        <v>10000</v>
      </c>
      <c r="E28" s="7">
        <v>10200</v>
      </c>
      <c r="F28" s="7">
        <v>11000</v>
      </c>
      <c r="G28" s="7">
        <v>10800</v>
      </c>
      <c r="H28" s="7">
        <v>11200</v>
      </c>
      <c r="I28" s="7">
        <v>11000</v>
      </c>
      <c r="J28" s="7">
        <v>11500</v>
      </c>
      <c r="K28" s="7">
        <v>11800</v>
      </c>
      <c r="L28" s="7">
        <v>12000</v>
      </c>
      <c r="M28" s="7">
        <v>12500</v>
      </c>
      <c r="N28" s="8">
        <f t="shared" ref="N28:N44" si="4">SUM(B28:M28)</f>
        <v>130500</v>
      </c>
    </row>
    <row r="29" spans="1:14" x14ac:dyDescent="0.25">
      <c r="A29" s="13" t="s">
        <v>41</v>
      </c>
      <c r="B29" s="7">
        <v>9000</v>
      </c>
      <c r="C29" s="7">
        <v>9000</v>
      </c>
      <c r="D29" s="7">
        <v>9000</v>
      </c>
      <c r="E29" s="7">
        <v>9000</v>
      </c>
      <c r="F29" s="7">
        <v>9000</v>
      </c>
      <c r="G29" s="7">
        <v>9000</v>
      </c>
      <c r="H29" s="7">
        <v>9000</v>
      </c>
      <c r="I29" s="7">
        <v>9000</v>
      </c>
      <c r="J29" s="7">
        <v>9000</v>
      </c>
      <c r="K29" s="7">
        <v>9000</v>
      </c>
      <c r="L29" s="7">
        <v>9000</v>
      </c>
      <c r="M29" s="7">
        <v>9000</v>
      </c>
      <c r="N29" s="8">
        <f t="shared" si="4"/>
        <v>108000</v>
      </c>
    </row>
    <row r="30" spans="1:14" x14ac:dyDescent="0.25">
      <c r="A30" s="13" t="s">
        <v>42</v>
      </c>
      <c r="B30" s="7">
        <v>2000</v>
      </c>
      <c r="C30" s="7">
        <v>1800</v>
      </c>
      <c r="D30" s="7">
        <v>2200</v>
      </c>
      <c r="E30" s="7">
        <v>2100</v>
      </c>
      <c r="F30" s="7">
        <v>2300</v>
      </c>
      <c r="G30" s="7">
        <v>2400</v>
      </c>
      <c r="H30" s="7">
        <v>2350</v>
      </c>
      <c r="I30" s="7">
        <v>2500</v>
      </c>
      <c r="J30" s="7">
        <v>2600</v>
      </c>
      <c r="K30" s="7">
        <v>2700</v>
      </c>
      <c r="L30" s="7">
        <v>2650</v>
      </c>
      <c r="M30" s="7">
        <v>2800</v>
      </c>
      <c r="N30" s="8">
        <f t="shared" si="4"/>
        <v>28400</v>
      </c>
    </row>
    <row r="31" spans="1:14" x14ac:dyDescent="0.25">
      <c r="A31" s="13" t="s">
        <v>43</v>
      </c>
      <c r="B31" s="7">
        <v>2200</v>
      </c>
      <c r="C31" s="7">
        <v>2200</v>
      </c>
      <c r="D31" s="7">
        <v>2200</v>
      </c>
      <c r="E31" s="7">
        <v>2200</v>
      </c>
      <c r="F31" s="7">
        <v>2200</v>
      </c>
      <c r="G31" s="7">
        <v>2200</v>
      </c>
      <c r="H31" s="7">
        <v>2200</v>
      </c>
      <c r="I31" s="7">
        <v>2200</v>
      </c>
      <c r="J31" s="7">
        <v>2200</v>
      </c>
      <c r="K31" s="7">
        <v>2200</v>
      </c>
      <c r="L31" s="7">
        <v>2200</v>
      </c>
      <c r="M31" s="7">
        <v>2200</v>
      </c>
      <c r="N31" s="8">
        <f t="shared" si="4"/>
        <v>26400</v>
      </c>
    </row>
    <row r="32" spans="1:14" x14ac:dyDescent="0.25">
      <c r="A32" s="13" t="s">
        <v>44</v>
      </c>
      <c r="B32" s="7">
        <v>1000</v>
      </c>
      <c r="C32" s="7">
        <v>1000</v>
      </c>
      <c r="D32" s="7">
        <v>1000</v>
      </c>
      <c r="E32" s="7">
        <v>1000</v>
      </c>
      <c r="F32" s="7">
        <v>1000</v>
      </c>
      <c r="G32" s="7">
        <v>1000</v>
      </c>
      <c r="H32" s="7">
        <v>1000</v>
      </c>
      <c r="I32" s="7">
        <v>1000</v>
      </c>
      <c r="J32" s="7">
        <v>1000</v>
      </c>
      <c r="K32" s="7">
        <v>1000</v>
      </c>
      <c r="L32" s="7">
        <v>1000</v>
      </c>
      <c r="M32" s="7">
        <v>1000</v>
      </c>
      <c r="N32" s="8">
        <f t="shared" si="4"/>
        <v>12000</v>
      </c>
    </row>
    <row r="33" spans="1:14" x14ac:dyDescent="0.25">
      <c r="A33" s="13" t="s">
        <v>45</v>
      </c>
      <c r="B33" s="7">
        <v>300</v>
      </c>
      <c r="C33" s="7">
        <v>250</v>
      </c>
      <c r="D33" s="7">
        <v>400</v>
      </c>
      <c r="E33" s="7">
        <v>350</v>
      </c>
      <c r="F33" s="7">
        <v>300</v>
      </c>
      <c r="G33" s="7">
        <v>450</v>
      </c>
      <c r="H33" s="7">
        <v>320</v>
      </c>
      <c r="I33" s="7">
        <v>280</v>
      </c>
      <c r="J33" s="7">
        <v>300</v>
      </c>
      <c r="K33" s="7">
        <v>500</v>
      </c>
      <c r="L33" s="7">
        <v>350</v>
      </c>
      <c r="M33" s="7">
        <v>400</v>
      </c>
      <c r="N33" s="8">
        <f t="shared" si="4"/>
        <v>4200</v>
      </c>
    </row>
    <row r="34" spans="1:14" x14ac:dyDescent="0.25">
      <c r="A34" s="13" t="s">
        <v>46</v>
      </c>
      <c r="B34" s="7">
        <v>800</v>
      </c>
      <c r="C34" s="7">
        <v>800</v>
      </c>
      <c r="D34" s="7">
        <v>800</v>
      </c>
      <c r="E34" s="7">
        <v>800</v>
      </c>
      <c r="F34" s="7">
        <v>800</v>
      </c>
      <c r="G34" s="7">
        <v>800</v>
      </c>
      <c r="H34" s="7">
        <v>800</v>
      </c>
      <c r="I34" s="7">
        <v>800</v>
      </c>
      <c r="J34" s="7">
        <v>800</v>
      </c>
      <c r="K34" s="7">
        <v>800</v>
      </c>
      <c r="L34" s="7">
        <v>800</v>
      </c>
      <c r="M34" s="7">
        <v>800</v>
      </c>
      <c r="N34" s="8">
        <f t="shared" si="4"/>
        <v>9600</v>
      </c>
    </row>
    <row r="35" spans="1:14" x14ac:dyDescent="0.25">
      <c r="A35" s="13" t="s">
        <v>47</v>
      </c>
      <c r="B35" s="7">
        <v>300</v>
      </c>
      <c r="C35" s="7">
        <v>300</v>
      </c>
      <c r="D35" s="7">
        <v>300</v>
      </c>
      <c r="E35" s="7">
        <v>300</v>
      </c>
      <c r="F35" s="7">
        <v>300</v>
      </c>
      <c r="G35" s="7">
        <v>300</v>
      </c>
      <c r="H35" s="7">
        <v>300</v>
      </c>
      <c r="I35" s="7">
        <v>300</v>
      </c>
      <c r="J35" s="7">
        <v>300</v>
      </c>
      <c r="K35" s="7">
        <v>300</v>
      </c>
      <c r="L35" s="7">
        <v>300</v>
      </c>
      <c r="M35" s="7">
        <v>300</v>
      </c>
      <c r="N35" s="8">
        <f t="shared" si="4"/>
        <v>3600</v>
      </c>
    </row>
    <row r="36" spans="1:14" x14ac:dyDescent="0.25">
      <c r="A36" s="13" t="s">
        <v>48</v>
      </c>
      <c r="B36" s="7">
        <v>400</v>
      </c>
      <c r="C36" s="7">
        <v>350</v>
      </c>
      <c r="D36" s="7">
        <v>450</v>
      </c>
      <c r="E36" s="7">
        <v>500</v>
      </c>
      <c r="F36" s="7">
        <v>550</v>
      </c>
      <c r="G36" s="7">
        <v>600</v>
      </c>
      <c r="H36" s="7">
        <v>500</v>
      </c>
      <c r="I36" s="7">
        <v>450</v>
      </c>
      <c r="J36" s="7">
        <v>500</v>
      </c>
      <c r="K36" s="7">
        <v>650</v>
      </c>
      <c r="L36" s="7">
        <v>550</v>
      </c>
      <c r="M36" s="7">
        <v>700</v>
      </c>
      <c r="N36" s="8">
        <f t="shared" si="4"/>
        <v>6200</v>
      </c>
    </row>
    <row r="37" spans="1:14" x14ac:dyDescent="0.25">
      <c r="A37" s="13" t="s">
        <v>49</v>
      </c>
      <c r="B37" s="7">
        <v>350</v>
      </c>
      <c r="C37" s="7">
        <v>0</v>
      </c>
      <c r="D37" s="7">
        <v>0</v>
      </c>
      <c r="E37" s="7">
        <v>350</v>
      </c>
      <c r="F37" s="7">
        <v>0</v>
      </c>
      <c r="G37" s="7">
        <v>0</v>
      </c>
      <c r="H37" s="7">
        <v>350</v>
      </c>
      <c r="I37" s="7">
        <v>0</v>
      </c>
      <c r="J37" s="7">
        <v>0</v>
      </c>
      <c r="K37" s="7">
        <v>350</v>
      </c>
      <c r="L37" s="7">
        <v>0</v>
      </c>
      <c r="M37" s="7">
        <v>0</v>
      </c>
      <c r="N37" s="8">
        <f t="shared" si="4"/>
        <v>1400</v>
      </c>
    </row>
    <row r="38" spans="1:14" x14ac:dyDescent="0.25">
      <c r="A38" s="13" t="s">
        <v>50</v>
      </c>
      <c r="B38" s="7">
        <v>220</v>
      </c>
      <c r="C38" s="7">
        <v>220</v>
      </c>
      <c r="D38" s="7">
        <v>220</v>
      </c>
      <c r="E38" s="7">
        <v>220</v>
      </c>
      <c r="F38" s="7">
        <v>220</v>
      </c>
      <c r="G38" s="7">
        <v>220</v>
      </c>
      <c r="H38" s="7">
        <v>220</v>
      </c>
      <c r="I38" s="7">
        <v>220</v>
      </c>
      <c r="J38" s="7">
        <v>220</v>
      </c>
      <c r="K38" s="7">
        <v>220</v>
      </c>
      <c r="L38" s="7">
        <v>220</v>
      </c>
      <c r="M38" s="7">
        <v>220</v>
      </c>
      <c r="N38" s="8">
        <f t="shared" si="4"/>
        <v>2640</v>
      </c>
    </row>
    <row r="39" spans="1:14" x14ac:dyDescent="0.25">
      <c r="A39" s="13" t="s">
        <v>51</v>
      </c>
      <c r="B39" s="7">
        <v>500</v>
      </c>
      <c r="C39" s="7">
        <v>600</v>
      </c>
      <c r="D39" s="7">
        <v>800</v>
      </c>
      <c r="E39" s="7">
        <v>700</v>
      </c>
      <c r="F39" s="7">
        <v>650</v>
      </c>
      <c r="G39" s="7">
        <v>900</v>
      </c>
      <c r="H39" s="7">
        <v>750</v>
      </c>
      <c r="I39" s="7">
        <v>700</v>
      </c>
      <c r="J39" s="7">
        <v>800</v>
      </c>
      <c r="K39" s="7">
        <v>850</v>
      </c>
      <c r="L39" s="7">
        <v>900</v>
      </c>
      <c r="M39" s="7">
        <v>1200</v>
      </c>
      <c r="N39" s="8">
        <f t="shared" si="4"/>
        <v>9350</v>
      </c>
    </row>
    <row r="40" spans="1:14" x14ac:dyDescent="0.25">
      <c r="A40" s="13" t="s">
        <v>52</v>
      </c>
      <c r="B40" s="7">
        <v>450</v>
      </c>
      <c r="C40" s="7">
        <v>450</v>
      </c>
      <c r="D40" s="7">
        <v>450</v>
      </c>
      <c r="E40" s="7">
        <v>450</v>
      </c>
      <c r="F40" s="7">
        <v>450</v>
      </c>
      <c r="G40" s="7">
        <v>450</v>
      </c>
      <c r="H40" s="7">
        <v>450</v>
      </c>
      <c r="I40" s="7">
        <v>450</v>
      </c>
      <c r="J40" s="7">
        <v>450</v>
      </c>
      <c r="K40" s="7">
        <v>450</v>
      </c>
      <c r="L40" s="7">
        <v>450</v>
      </c>
      <c r="M40" s="7">
        <v>450</v>
      </c>
      <c r="N40" s="8">
        <f t="shared" si="4"/>
        <v>5400</v>
      </c>
    </row>
    <row r="41" spans="1:14" x14ac:dyDescent="0.25">
      <c r="A41" s="13" t="s">
        <v>53</v>
      </c>
      <c r="B41" s="7">
        <v>0</v>
      </c>
      <c r="C41" s="7">
        <v>0</v>
      </c>
      <c r="D41" s="7">
        <v>500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8">
        <f t="shared" si="4"/>
        <v>500</v>
      </c>
    </row>
    <row r="42" spans="1:14" x14ac:dyDescent="0.25">
      <c r="A42" s="13" t="s">
        <v>54</v>
      </c>
      <c r="B42" s="7">
        <v>300</v>
      </c>
      <c r="C42" s="7">
        <v>300</v>
      </c>
      <c r="D42" s="7">
        <v>300</v>
      </c>
      <c r="E42" s="7">
        <v>300</v>
      </c>
      <c r="F42" s="7">
        <v>300</v>
      </c>
      <c r="G42" s="7">
        <v>300</v>
      </c>
      <c r="H42" s="7">
        <v>300</v>
      </c>
      <c r="I42" s="7">
        <v>300</v>
      </c>
      <c r="J42" s="7">
        <v>300</v>
      </c>
      <c r="K42" s="7">
        <v>300</v>
      </c>
      <c r="L42" s="7">
        <v>300</v>
      </c>
      <c r="M42" s="7">
        <v>300</v>
      </c>
      <c r="N42" s="8">
        <f t="shared" si="4"/>
        <v>3600</v>
      </c>
    </row>
    <row r="43" spans="1:14" x14ac:dyDescent="0.25">
      <c r="A43" s="13" t="s">
        <v>55</v>
      </c>
      <c r="B43" s="7">
        <v>1000</v>
      </c>
      <c r="C43" s="7">
        <v>800</v>
      </c>
      <c r="D43" s="7">
        <v>1200</v>
      </c>
      <c r="E43" s="7">
        <v>900</v>
      </c>
      <c r="F43" s="7">
        <v>1100</v>
      </c>
      <c r="G43" s="7">
        <v>1000</v>
      </c>
      <c r="H43" s="7">
        <v>950</v>
      </c>
      <c r="I43" s="7">
        <v>1000</v>
      </c>
      <c r="J43" s="7">
        <v>1100</v>
      </c>
      <c r="K43" s="7">
        <v>1200</v>
      </c>
      <c r="L43" s="7">
        <v>1300</v>
      </c>
      <c r="M43" s="7">
        <v>1500</v>
      </c>
      <c r="N43" s="8">
        <f t="shared" si="4"/>
        <v>13050</v>
      </c>
    </row>
    <row r="44" spans="1:14" x14ac:dyDescent="0.25">
      <c r="A44" s="11" t="s">
        <v>56</v>
      </c>
      <c r="B44" s="12">
        <f t="shared" ref="B44:M44" si="5">B28+B29+B30+B31+B32+B33+B34+B35+B36+B37+B38+B39+B40+B41+B42+B43</f>
        <v>27820</v>
      </c>
      <c r="C44" s="12">
        <f t="shared" si="5"/>
        <v>27570</v>
      </c>
      <c r="D44" s="12">
        <f t="shared" si="5"/>
        <v>29820</v>
      </c>
      <c r="E44" s="12">
        <f t="shared" si="5"/>
        <v>29370</v>
      </c>
      <c r="F44" s="12">
        <f t="shared" si="5"/>
        <v>30170</v>
      </c>
      <c r="G44" s="12">
        <f t="shared" si="5"/>
        <v>30420</v>
      </c>
      <c r="H44" s="12">
        <f t="shared" si="5"/>
        <v>30690</v>
      </c>
      <c r="I44" s="12">
        <f t="shared" si="5"/>
        <v>30200</v>
      </c>
      <c r="J44" s="12">
        <f t="shared" si="5"/>
        <v>31070</v>
      </c>
      <c r="K44" s="12">
        <f t="shared" si="5"/>
        <v>32320</v>
      </c>
      <c r="L44" s="12">
        <f t="shared" si="5"/>
        <v>32020</v>
      </c>
      <c r="M44" s="12">
        <f t="shared" si="5"/>
        <v>33370</v>
      </c>
      <c r="N44" s="12">
        <f t="shared" si="4"/>
        <v>364840</v>
      </c>
    </row>
    <row r="45" spans="1:14" x14ac:dyDescent="0.25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t="18" customHeight="1" x14ac:dyDescent="0.25">
      <c r="A46" s="14" t="s">
        <v>57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6"/>
    </row>
    <row r="47" spans="1:14" x14ac:dyDescent="0.25">
      <c r="A47" s="13" t="s">
        <v>58</v>
      </c>
      <c r="B47" s="7">
        <v>220</v>
      </c>
      <c r="C47" s="7">
        <v>240</v>
      </c>
      <c r="D47" s="7">
        <v>260</v>
      </c>
      <c r="E47" s="7">
        <v>260</v>
      </c>
      <c r="F47" s="7">
        <v>260</v>
      </c>
      <c r="G47" s="7">
        <v>260</v>
      </c>
      <c r="H47" s="7">
        <v>260</v>
      </c>
      <c r="I47" s="7">
        <v>260</v>
      </c>
      <c r="J47" s="7">
        <v>260</v>
      </c>
      <c r="K47" s="7">
        <v>260</v>
      </c>
      <c r="L47" s="7">
        <v>260</v>
      </c>
      <c r="M47" s="7">
        <v>260</v>
      </c>
      <c r="N47" s="8">
        <f>SUM(B47:M47)</f>
        <v>3060</v>
      </c>
    </row>
    <row r="48" spans="1:14" x14ac:dyDescent="0.25">
      <c r="A48" s="13" t="s">
        <v>59</v>
      </c>
      <c r="B48" s="7">
        <v>800</v>
      </c>
      <c r="C48" s="7">
        <v>800</v>
      </c>
      <c r="D48" s="7">
        <v>800</v>
      </c>
      <c r="E48" s="7">
        <v>800</v>
      </c>
      <c r="F48" s="7">
        <v>800</v>
      </c>
      <c r="G48" s="7">
        <v>800</v>
      </c>
      <c r="H48" s="7">
        <v>800</v>
      </c>
      <c r="I48" s="7">
        <v>800</v>
      </c>
      <c r="J48" s="7">
        <v>800</v>
      </c>
      <c r="K48" s="7">
        <v>800</v>
      </c>
      <c r="L48" s="7">
        <v>800</v>
      </c>
      <c r="M48" s="7">
        <v>800</v>
      </c>
      <c r="N48" s="8">
        <f>SUM(B48:M48)</f>
        <v>9600</v>
      </c>
    </row>
    <row r="49" spans="1:14" ht="18" customHeight="1" x14ac:dyDescent="0.25">
      <c r="A49" s="17" t="s">
        <v>60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6"/>
    </row>
    <row r="50" spans="1:14" x14ac:dyDescent="0.25">
      <c r="A50" s="13" t="s">
        <v>61</v>
      </c>
      <c r="B50" s="7">
        <v>1200</v>
      </c>
      <c r="C50" s="7">
        <v>1300</v>
      </c>
      <c r="D50" s="7">
        <v>1400</v>
      </c>
      <c r="E50" s="7">
        <v>1500</v>
      </c>
      <c r="F50" s="7">
        <v>1600</v>
      </c>
      <c r="G50" s="7">
        <v>1550</v>
      </c>
      <c r="H50" s="7">
        <v>1700</v>
      </c>
      <c r="I50" s="7">
        <v>1680</v>
      </c>
      <c r="J50" s="7">
        <v>1800</v>
      </c>
      <c r="K50" s="7">
        <v>1900</v>
      </c>
      <c r="L50" s="7">
        <v>2000</v>
      </c>
      <c r="M50" s="7">
        <v>2200</v>
      </c>
      <c r="N50" s="8">
        <f t="shared" ref="N50:N56" si="6">SUM(B50:M50)</f>
        <v>19830</v>
      </c>
    </row>
    <row r="51" spans="1:14" x14ac:dyDescent="0.25">
      <c r="A51" s="13" t="s">
        <v>62</v>
      </c>
      <c r="B51" s="7">
        <v>0</v>
      </c>
      <c r="C51" s="7">
        <v>0</v>
      </c>
      <c r="D51" s="7">
        <v>0</v>
      </c>
      <c r="E51" s="7">
        <v>1500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1500</v>
      </c>
      <c r="L51" s="7">
        <v>0</v>
      </c>
      <c r="M51" s="7">
        <v>0</v>
      </c>
      <c r="N51" s="8">
        <f t="shared" si="6"/>
        <v>3000</v>
      </c>
    </row>
    <row r="52" spans="1:14" x14ac:dyDescent="0.25">
      <c r="A52" s="13" t="s">
        <v>63</v>
      </c>
      <c r="B52" s="7">
        <v>1000</v>
      </c>
      <c r="C52" s="7">
        <v>1000</v>
      </c>
      <c r="D52" s="7">
        <v>1000</v>
      </c>
      <c r="E52" s="7">
        <v>1000</v>
      </c>
      <c r="F52" s="7">
        <v>1000</v>
      </c>
      <c r="G52" s="7">
        <v>1000</v>
      </c>
      <c r="H52" s="7">
        <v>1000</v>
      </c>
      <c r="I52" s="7">
        <v>1000</v>
      </c>
      <c r="J52" s="7">
        <v>1000</v>
      </c>
      <c r="K52" s="7">
        <v>1000</v>
      </c>
      <c r="L52" s="7">
        <v>1000</v>
      </c>
      <c r="M52" s="7">
        <v>1000</v>
      </c>
      <c r="N52" s="8">
        <f t="shared" si="6"/>
        <v>12000</v>
      </c>
    </row>
    <row r="53" spans="1:14" x14ac:dyDescent="0.25">
      <c r="A53" s="11" t="s">
        <v>64</v>
      </c>
      <c r="B53" s="12">
        <f t="shared" ref="B53:M53" si="7">B25+B44+B47+B48+B50+B51+B52</f>
        <v>32240</v>
      </c>
      <c r="C53" s="12">
        <f t="shared" si="7"/>
        <v>36710</v>
      </c>
      <c r="D53" s="12">
        <f t="shared" si="7"/>
        <v>58280</v>
      </c>
      <c r="E53" s="12">
        <f t="shared" si="7"/>
        <v>34930</v>
      </c>
      <c r="F53" s="12">
        <f t="shared" si="7"/>
        <v>33830</v>
      </c>
      <c r="G53" s="12">
        <f t="shared" si="7"/>
        <v>34030</v>
      </c>
      <c r="H53" s="12">
        <f t="shared" si="7"/>
        <v>34450</v>
      </c>
      <c r="I53" s="12">
        <f t="shared" si="7"/>
        <v>33940</v>
      </c>
      <c r="J53" s="12">
        <f t="shared" si="7"/>
        <v>34930</v>
      </c>
      <c r="K53" s="12">
        <f t="shared" si="7"/>
        <v>37780</v>
      </c>
      <c r="L53" s="12">
        <f t="shared" si="7"/>
        <v>36080</v>
      </c>
      <c r="M53" s="12">
        <f t="shared" si="7"/>
        <v>37630</v>
      </c>
      <c r="N53" s="12">
        <f t="shared" si="6"/>
        <v>444830</v>
      </c>
    </row>
    <row r="54" spans="1:14" x14ac:dyDescent="0.25">
      <c r="A54" s="13" t="s">
        <v>65</v>
      </c>
      <c r="B54" s="7">
        <v>900</v>
      </c>
      <c r="C54" s="7">
        <v>950</v>
      </c>
      <c r="D54" s="7">
        <v>1000</v>
      </c>
      <c r="E54" s="7">
        <v>1050</v>
      </c>
      <c r="F54" s="7">
        <v>1100</v>
      </c>
      <c r="G54" s="7">
        <v>1080</v>
      </c>
      <c r="H54" s="7">
        <v>1150</v>
      </c>
      <c r="I54" s="7">
        <v>1130</v>
      </c>
      <c r="J54" s="7">
        <v>1200</v>
      </c>
      <c r="K54" s="7">
        <v>1250</v>
      </c>
      <c r="L54" s="7">
        <v>1300</v>
      </c>
      <c r="M54" s="7">
        <v>1400</v>
      </c>
      <c r="N54" s="8">
        <f t="shared" si="6"/>
        <v>13510</v>
      </c>
    </row>
    <row r="55" spans="1:14" x14ac:dyDescent="0.25">
      <c r="A55" s="13" t="s">
        <v>66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8">
        <f t="shared" si="6"/>
        <v>0</v>
      </c>
    </row>
    <row r="56" spans="1:14" x14ac:dyDescent="0.25">
      <c r="A56" s="11" t="s">
        <v>67</v>
      </c>
      <c r="B56" s="12">
        <f t="shared" ref="B56:M56" si="8">B7+B17-B53</f>
        <v>14560</v>
      </c>
      <c r="C56" s="12">
        <f t="shared" si="8"/>
        <v>20450</v>
      </c>
      <c r="D56" s="12">
        <f t="shared" si="8"/>
        <v>-13080</v>
      </c>
      <c r="E56" s="12">
        <f t="shared" si="8"/>
        <v>-22110</v>
      </c>
      <c r="F56" s="12">
        <f t="shared" si="8"/>
        <v>-27440</v>
      </c>
      <c r="G56" s="12">
        <f t="shared" si="8"/>
        <v>-29220</v>
      </c>
      <c r="H56" s="12">
        <f t="shared" si="8"/>
        <v>-34570</v>
      </c>
      <c r="I56" s="12">
        <f t="shared" si="8"/>
        <v>-39730</v>
      </c>
      <c r="J56" s="12">
        <f t="shared" si="8"/>
        <v>-44140</v>
      </c>
      <c r="K56" s="12">
        <f t="shared" si="8"/>
        <v>-50220</v>
      </c>
      <c r="L56" s="12">
        <f t="shared" si="8"/>
        <v>-53850</v>
      </c>
      <c r="M56" s="12">
        <f t="shared" si="8"/>
        <v>-56380</v>
      </c>
      <c r="N56" s="12">
        <f t="shared" si="6"/>
        <v>-335730</v>
      </c>
    </row>
    <row r="57" spans="1:14" x14ac:dyDescent="0.25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x14ac:dyDescent="0.25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x14ac:dyDescent="0.25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x14ac:dyDescent="0.25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8" customHeight="1" x14ac:dyDescent="0.25">
      <c r="A61" s="14" t="s">
        <v>68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</row>
    <row r="62" spans="1:14" x14ac:dyDescent="0.25">
      <c r="A62" s="13" t="s">
        <v>69</v>
      </c>
      <c r="B62" s="7">
        <v>0</v>
      </c>
      <c r="C62" s="7">
        <v>0</v>
      </c>
      <c r="D62" s="7">
        <v>8000</v>
      </c>
      <c r="E62" s="7">
        <v>12000</v>
      </c>
      <c r="F62" s="7">
        <v>9000</v>
      </c>
      <c r="G62" s="7">
        <v>7000</v>
      </c>
      <c r="H62" s="7">
        <v>5000</v>
      </c>
      <c r="I62" s="7">
        <v>4000</v>
      </c>
      <c r="J62" s="7">
        <v>3000</v>
      </c>
      <c r="K62" s="7">
        <v>2000</v>
      </c>
      <c r="L62" s="7">
        <v>1000</v>
      </c>
      <c r="M62" s="7">
        <v>0</v>
      </c>
      <c r="N62" s="8">
        <f t="shared" ref="N62:N68" si="9">SUM(B62:M62)</f>
        <v>51000</v>
      </c>
    </row>
    <row r="63" spans="1:14" x14ac:dyDescent="0.25">
      <c r="A63" s="13" t="s">
        <v>70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8">
        <f t="shared" si="9"/>
        <v>0</v>
      </c>
    </row>
    <row r="64" spans="1:14" x14ac:dyDescent="0.25">
      <c r="A64" s="13" t="s">
        <v>71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8">
        <f t="shared" si="9"/>
        <v>0</v>
      </c>
    </row>
    <row r="65" spans="1:14" x14ac:dyDescent="0.25">
      <c r="A65" s="13" t="s">
        <v>72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8">
        <f t="shared" si="9"/>
        <v>0</v>
      </c>
    </row>
    <row r="66" spans="1:14" x14ac:dyDescent="0.25">
      <c r="A66" s="13" t="s">
        <v>73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8">
        <f t="shared" si="9"/>
        <v>0</v>
      </c>
    </row>
    <row r="67" spans="1:14" x14ac:dyDescent="0.25">
      <c r="A67" s="13" t="s">
        <v>74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8">
        <f t="shared" si="9"/>
        <v>0</v>
      </c>
    </row>
    <row r="68" spans="1:14" x14ac:dyDescent="0.25">
      <c r="A68" s="11" t="s">
        <v>75</v>
      </c>
      <c r="B68" s="12">
        <f t="shared" ref="B68:M68" si="10">SUM(B62:B67)</f>
        <v>0</v>
      </c>
      <c r="C68" s="12">
        <f t="shared" si="10"/>
        <v>0</v>
      </c>
      <c r="D68" s="12">
        <f t="shared" si="10"/>
        <v>8000</v>
      </c>
      <c r="E68" s="12">
        <f t="shared" si="10"/>
        <v>12000</v>
      </c>
      <c r="F68" s="12">
        <f t="shared" si="10"/>
        <v>9000</v>
      </c>
      <c r="G68" s="12">
        <f t="shared" si="10"/>
        <v>7000</v>
      </c>
      <c r="H68" s="12">
        <f t="shared" si="10"/>
        <v>5000</v>
      </c>
      <c r="I68" s="12">
        <f t="shared" si="10"/>
        <v>4000</v>
      </c>
      <c r="J68" s="12">
        <f t="shared" si="10"/>
        <v>3000</v>
      </c>
      <c r="K68" s="12">
        <f t="shared" si="10"/>
        <v>2000</v>
      </c>
      <c r="L68" s="12">
        <f t="shared" si="10"/>
        <v>1000</v>
      </c>
      <c r="M68" s="12">
        <f t="shared" si="10"/>
        <v>0</v>
      </c>
      <c r="N68" s="12">
        <f t="shared" si="9"/>
        <v>51000</v>
      </c>
    </row>
    <row r="69" spans="1:14" x14ac:dyDescent="0.25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x14ac:dyDescent="0.25">
      <c r="A70" s="13" t="s">
        <v>76</v>
      </c>
      <c r="B70" s="7">
        <v>30000</v>
      </c>
      <c r="C70" s="7">
        <v>30000</v>
      </c>
      <c r="D70" s="7">
        <v>30000</v>
      </c>
      <c r="E70" s="7">
        <v>30000</v>
      </c>
      <c r="F70" s="7">
        <v>30000</v>
      </c>
      <c r="G70" s="7">
        <v>30000</v>
      </c>
      <c r="H70" s="7">
        <v>30000</v>
      </c>
      <c r="I70" s="7">
        <v>30000</v>
      </c>
      <c r="J70" s="7">
        <v>30000</v>
      </c>
      <c r="K70" s="7">
        <v>30000</v>
      </c>
      <c r="L70" s="7">
        <v>30000</v>
      </c>
      <c r="M70" s="7">
        <v>30000</v>
      </c>
      <c r="N70" s="8">
        <f>SUM(B70:M70)</f>
        <v>360000</v>
      </c>
    </row>
    <row r="71" spans="1:14" x14ac:dyDescent="0.25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x14ac:dyDescent="0.25">
      <c r="A72" s="11" t="s">
        <v>77</v>
      </c>
      <c r="B72" s="12">
        <f t="shared" ref="B72:M72" si="11">B70-B68</f>
        <v>30000</v>
      </c>
      <c r="C72" s="12">
        <f t="shared" si="11"/>
        <v>30000</v>
      </c>
      <c r="D72" s="12">
        <f t="shared" si="11"/>
        <v>22000</v>
      </c>
      <c r="E72" s="12">
        <f t="shared" si="11"/>
        <v>18000</v>
      </c>
      <c r="F72" s="12">
        <f t="shared" si="11"/>
        <v>21000</v>
      </c>
      <c r="G72" s="12">
        <f t="shared" si="11"/>
        <v>23000</v>
      </c>
      <c r="H72" s="12">
        <f t="shared" si="11"/>
        <v>25000</v>
      </c>
      <c r="I72" s="12">
        <f t="shared" si="11"/>
        <v>26000</v>
      </c>
      <c r="J72" s="12">
        <f t="shared" si="11"/>
        <v>27000</v>
      </c>
      <c r="K72" s="12">
        <f t="shared" si="11"/>
        <v>28000</v>
      </c>
      <c r="L72" s="12">
        <f t="shared" si="11"/>
        <v>29000</v>
      </c>
      <c r="M72" s="12">
        <f t="shared" si="11"/>
        <v>30000</v>
      </c>
      <c r="N72" s="12" t="s">
        <v>23</v>
      </c>
    </row>
  </sheetData>
  <mergeCells count="9">
    <mergeCell ref="B3:N3"/>
    <mergeCell ref="B2:D2"/>
    <mergeCell ref="A1:N1"/>
    <mergeCell ref="A61:N61"/>
    <mergeCell ref="A46:N46"/>
    <mergeCell ref="A9:N9"/>
    <mergeCell ref="A49:N49"/>
    <mergeCell ref="A27:N27"/>
    <mergeCell ref="A21:N21"/>
  </mergeCells>
  <conditionalFormatting sqref="B56:M56">
    <cfRule type="cellIs" dxfId="1" priority="1" operator="lessThan">
      <formula>0</formula>
    </cfRule>
  </conditionalFormatting>
  <conditionalFormatting sqref="B72:M72"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Liquiditätsplan</vt:lpstr>
      <vt:lpstr>Liquiditätsplan!Títulos_a_imprimir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2026-02-16T08:57:27Z</dcterms:modified>
</cp:coreProperties>
</file>