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ergi\Documents\SEO\SEO\AA_Webs\Excel Aleman\wartungsplan\"/>
    </mc:Choice>
  </mc:AlternateContent>
  <xr:revisionPtr revIDLastSave="0" documentId="13_ncr:1_{968DEB5D-04A5-48C8-B949-3831EFB7DD96}" xr6:coauthVersionLast="47" xr6:coauthVersionMax="47" xr10:uidLastSave="{00000000-0000-0000-0000-000000000000}"/>
  <bookViews>
    <workbookView xWindow="-120" yWindow="-120" windowWidth="29040" windowHeight="15720" activeTab="4" xr2:uid="{00000000-000D-0000-FFFF-FFFF00000000}"/>
  </bookViews>
  <sheets>
    <sheet name="Stammdaten" sheetId="1" r:id="rId1"/>
    <sheet name="Quartal 1" sheetId="2" r:id="rId2"/>
    <sheet name="Quartal 2" sheetId="3" r:id="rId3"/>
    <sheet name="Quartal 3" sheetId="4" r:id="rId4"/>
    <sheet name="Quartal 4" sheetId="5" r:id="rId5"/>
  </sheets>
  <definedNames>
    <definedName name="_xlnm.Print_Area" localSheetId="1">'Quartal 1'!$A$1:$CQ$62</definedName>
    <definedName name="_xlnm.Print_Area" localSheetId="2">'Quartal 2'!$A$1:$CQ$64</definedName>
    <definedName name="_xlnm.Print_Area" localSheetId="3">'Quartal 3'!$A$1:$CQ$64</definedName>
    <definedName name="_xlnm.Print_Area" localSheetId="4">'Quartal 4'!$A$1:$CQ$62</definedName>
    <definedName name="_xlnm.Print_Area" localSheetId="0">Stammdaten!$A$1:$J$78</definedName>
    <definedName name="_xlnm.Print_Titles" localSheetId="1">'Quartal 1'!$1:$9</definedName>
    <definedName name="_xlnm.Print_Titles" localSheetId="2">'Quartal 2'!$1:$9</definedName>
    <definedName name="_xlnm.Print_Titles" localSheetId="3">'Quartal 3'!$1:$9</definedName>
    <definedName name="_xlnm.Print_Titles" localSheetId="4">'Quartal 4'!$1:$9</definedName>
    <definedName name="VerantwortlicheListe">Stammdaten!$J$4:$J$13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3" i="4"/>
  <c r="A3" i="3"/>
  <c r="A3" i="2"/>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2" i="5"/>
  <c r="B52" i="5"/>
  <c r="A52" i="5"/>
  <c r="C51" i="5"/>
  <c r="B51" i="5"/>
  <c r="A51" i="5"/>
  <c r="C50" i="5"/>
  <c r="B50" i="5"/>
  <c r="A50" i="5"/>
  <c r="C49" i="5"/>
  <c r="B49" i="5"/>
  <c r="A49" i="5"/>
  <c r="C48" i="5"/>
  <c r="B48" i="5"/>
  <c r="A48" i="5"/>
  <c r="C47" i="5"/>
  <c r="B47" i="5"/>
  <c r="A47" i="5"/>
  <c r="C46" i="5"/>
  <c r="B46" i="5"/>
  <c r="A46" i="5"/>
  <c r="C45" i="5"/>
  <c r="B45" i="5"/>
  <c r="A45" i="5"/>
  <c r="C44" i="5"/>
  <c r="B44" i="5"/>
  <c r="A44" i="5"/>
  <c r="C41" i="5"/>
  <c r="B41" i="5"/>
  <c r="A41" i="5"/>
  <c r="C40" i="5"/>
  <c r="B40" i="5"/>
  <c r="A40" i="5"/>
  <c r="C39" i="5"/>
  <c r="B39" i="5"/>
  <c r="A39" i="5"/>
  <c r="C38" i="5"/>
  <c r="B38" i="5"/>
  <c r="A38" i="5"/>
  <c r="C37" i="5"/>
  <c r="B37" i="5"/>
  <c r="A37" i="5"/>
  <c r="C36" i="5"/>
  <c r="B36" i="5"/>
  <c r="A36" i="5"/>
  <c r="C35" i="5"/>
  <c r="B35" i="5"/>
  <c r="A35" i="5"/>
  <c r="C34" i="5"/>
  <c r="B34" i="5"/>
  <c r="A34" i="5"/>
  <c r="C33" i="5"/>
  <c r="B33" i="5"/>
  <c r="A33" i="5"/>
  <c r="C30" i="5"/>
  <c r="B30" i="5"/>
  <c r="A30" i="5"/>
  <c r="C29" i="5"/>
  <c r="B29" i="5"/>
  <c r="A29" i="5"/>
  <c r="C28" i="5"/>
  <c r="B28" i="5"/>
  <c r="A28" i="5"/>
  <c r="C27" i="5"/>
  <c r="B27" i="5"/>
  <c r="A27" i="5"/>
  <c r="C26" i="5"/>
  <c r="B26" i="5"/>
  <c r="A26" i="5"/>
  <c r="C25" i="5"/>
  <c r="B25" i="5"/>
  <c r="A25" i="5"/>
  <c r="C24" i="5"/>
  <c r="B24" i="5"/>
  <c r="A24" i="5"/>
  <c r="C21" i="5"/>
  <c r="B21" i="5"/>
  <c r="A21" i="5"/>
  <c r="C20" i="5"/>
  <c r="B20" i="5"/>
  <c r="A20" i="5"/>
  <c r="C19" i="5"/>
  <c r="B19" i="5"/>
  <c r="A19" i="5"/>
  <c r="C18" i="5"/>
  <c r="B18" i="5"/>
  <c r="A18" i="5"/>
  <c r="C17" i="5"/>
  <c r="B17" i="5"/>
  <c r="A17" i="5"/>
  <c r="C16" i="5"/>
  <c r="B16" i="5"/>
  <c r="A16" i="5"/>
  <c r="C15" i="5"/>
  <c r="B15" i="5"/>
  <c r="A15" i="5"/>
  <c r="C14" i="5"/>
  <c r="B14" i="5"/>
  <c r="A14" i="5"/>
  <c r="C13" i="5"/>
  <c r="B13" i="5"/>
  <c r="A13" i="5"/>
  <c r="D8" i="5"/>
  <c r="B1" i="5"/>
  <c r="A1" i="5"/>
  <c r="C66" i="4"/>
  <c r="B66" i="4"/>
  <c r="A66" i="4"/>
  <c r="C65" i="4"/>
  <c r="B65" i="4"/>
  <c r="A65" i="4"/>
  <c r="C64" i="4"/>
  <c r="B64" i="4"/>
  <c r="A64" i="4"/>
  <c r="C63" i="4"/>
  <c r="B63" i="4"/>
  <c r="A63" i="4"/>
  <c r="C62" i="4"/>
  <c r="B62" i="4"/>
  <c r="A62" i="4"/>
  <c r="C61" i="4"/>
  <c r="B61" i="4"/>
  <c r="A61" i="4"/>
  <c r="C60" i="4"/>
  <c r="B60" i="4"/>
  <c r="A60" i="4"/>
  <c r="C59" i="4"/>
  <c r="B59" i="4"/>
  <c r="A59" i="4"/>
  <c r="C58" i="4"/>
  <c r="B58" i="4"/>
  <c r="A58" i="4"/>
  <c r="C57" i="4"/>
  <c r="B57" i="4"/>
  <c r="A57" i="4"/>
  <c r="C54" i="4"/>
  <c r="B54" i="4"/>
  <c r="A54" i="4"/>
  <c r="C53" i="4"/>
  <c r="B53" i="4"/>
  <c r="A53" i="4"/>
  <c r="C52" i="4"/>
  <c r="B52" i="4"/>
  <c r="A52" i="4"/>
  <c r="C51" i="4"/>
  <c r="B51" i="4"/>
  <c r="A51" i="4"/>
  <c r="C50" i="4"/>
  <c r="B50" i="4"/>
  <c r="A50" i="4"/>
  <c r="C49" i="4"/>
  <c r="B49" i="4"/>
  <c r="A49" i="4"/>
  <c r="C48" i="4"/>
  <c r="B48" i="4"/>
  <c r="A48" i="4"/>
  <c r="C47" i="4"/>
  <c r="B47" i="4"/>
  <c r="A47" i="4"/>
  <c r="C46" i="4"/>
  <c r="B46" i="4"/>
  <c r="A46" i="4"/>
  <c r="C43" i="4"/>
  <c r="B43" i="4"/>
  <c r="A43" i="4"/>
  <c r="C42" i="4"/>
  <c r="B42" i="4"/>
  <c r="A42" i="4"/>
  <c r="C41" i="4"/>
  <c r="B41" i="4"/>
  <c r="A41" i="4"/>
  <c r="C40" i="4"/>
  <c r="B40" i="4"/>
  <c r="A40" i="4"/>
  <c r="C39" i="4"/>
  <c r="B39" i="4"/>
  <c r="A39" i="4"/>
  <c r="C38" i="4"/>
  <c r="B38" i="4"/>
  <c r="A38" i="4"/>
  <c r="C37" i="4"/>
  <c r="B37" i="4"/>
  <c r="A37" i="4"/>
  <c r="C36" i="4"/>
  <c r="B36" i="4"/>
  <c r="A36" i="4"/>
  <c r="C35" i="4"/>
  <c r="B35" i="4"/>
  <c r="A35" i="4"/>
  <c r="C32" i="4"/>
  <c r="B32" i="4"/>
  <c r="A32" i="4"/>
  <c r="C31" i="4"/>
  <c r="B31" i="4"/>
  <c r="A31" i="4"/>
  <c r="C30" i="4"/>
  <c r="B30" i="4"/>
  <c r="A30" i="4"/>
  <c r="C29" i="4"/>
  <c r="B29" i="4"/>
  <c r="A29" i="4"/>
  <c r="C28" i="4"/>
  <c r="B28" i="4"/>
  <c r="A28" i="4"/>
  <c r="C27" i="4"/>
  <c r="B27" i="4"/>
  <c r="A27" i="4"/>
  <c r="C26" i="4"/>
  <c r="B26" i="4"/>
  <c r="A26" i="4"/>
  <c r="C25" i="4"/>
  <c r="B25" i="4"/>
  <c r="A25" i="4"/>
  <c r="C24" i="4"/>
  <c r="B24" i="4"/>
  <c r="A24" i="4"/>
  <c r="C21" i="4"/>
  <c r="B21" i="4"/>
  <c r="A21" i="4"/>
  <c r="C20" i="4"/>
  <c r="B20" i="4"/>
  <c r="A20" i="4"/>
  <c r="C19" i="4"/>
  <c r="B19" i="4"/>
  <c r="A19" i="4"/>
  <c r="C18" i="4"/>
  <c r="B18" i="4"/>
  <c r="A18" i="4"/>
  <c r="C17" i="4"/>
  <c r="B17" i="4"/>
  <c r="A17" i="4"/>
  <c r="C16" i="4"/>
  <c r="B16" i="4"/>
  <c r="A16" i="4"/>
  <c r="C15" i="4"/>
  <c r="B15" i="4"/>
  <c r="A15" i="4"/>
  <c r="C14" i="4"/>
  <c r="B14" i="4"/>
  <c r="A14" i="4"/>
  <c r="C13" i="4"/>
  <c r="B13" i="4"/>
  <c r="A13" i="4"/>
  <c r="D8" i="4"/>
  <c r="E8" i="4" s="1"/>
  <c r="D7" i="4"/>
  <c r="D6" i="4"/>
  <c r="E5" i="4"/>
  <c r="B1" i="4"/>
  <c r="A1" i="4"/>
  <c r="C66" i="3"/>
  <c r="B66" i="3"/>
  <c r="A66" i="3"/>
  <c r="C65" i="3"/>
  <c r="B65" i="3"/>
  <c r="A65" i="3"/>
  <c r="C64" i="3"/>
  <c r="B64" i="3"/>
  <c r="A64" i="3"/>
  <c r="C63" i="3"/>
  <c r="B63" i="3"/>
  <c r="A63" i="3"/>
  <c r="C62" i="3"/>
  <c r="B62" i="3"/>
  <c r="A62" i="3"/>
  <c r="C61" i="3"/>
  <c r="B61" i="3"/>
  <c r="A61" i="3"/>
  <c r="C60" i="3"/>
  <c r="B60" i="3"/>
  <c r="A60" i="3"/>
  <c r="C59" i="3"/>
  <c r="B59" i="3"/>
  <c r="A59" i="3"/>
  <c r="C58" i="3"/>
  <c r="B58" i="3"/>
  <c r="A58" i="3"/>
  <c r="C57" i="3"/>
  <c r="B57" i="3"/>
  <c r="A57" i="3"/>
  <c r="C54" i="3"/>
  <c r="B54" i="3"/>
  <c r="A54" i="3"/>
  <c r="C53" i="3"/>
  <c r="B53" i="3"/>
  <c r="A53" i="3"/>
  <c r="C52" i="3"/>
  <c r="B52" i="3"/>
  <c r="A52" i="3"/>
  <c r="C51" i="3"/>
  <c r="B51" i="3"/>
  <c r="A51" i="3"/>
  <c r="C50" i="3"/>
  <c r="B50" i="3"/>
  <c r="A50" i="3"/>
  <c r="C49" i="3"/>
  <c r="B49" i="3"/>
  <c r="A49" i="3"/>
  <c r="C48" i="3"/>
  <c r="B48" i="3"/>
  <c r="A48" i="3"/>
  <c r="C47" i="3"/>
  <c r="B47" i="3"/>
  <c r="A47" i="3"/>
  <c r="C46" i="3"/>
  <c r="B46" i="3"/>
  <c r="A46" i="3"/>
  <c r="C43" i="3"/>
  <c r="B43" i="3"/>
  <c r="A43" i="3"/>
  <c r="C42" i="3"/>
  <c r="B42" i="3"/>
  <c r="A42" i="3"/>
  <c r="C41" i="3"/>
  <c r="B41" i="3"/>
  <c r="A41" i="3"/>
  <c r="C40" i="3"/>
  <c r="B40" i="3"/>
  <c r="A40" i="3"/>
  <c r="C39" i="3"/>
  <c r="B39" i="3"/>
  <c r="A39" i="3"/>
  <c r="C38" i="3"/>
  <c r="B38" i="3"/>
  <c r="A38" i="3"/>
  <c r="C37" i="3"/>
  <c r="B37" i="3"/>
  <c r="A37" i="3"/>
  <c r="C36" i="3"/>
  <c r="B36" i="3"/>
  <c r="A36" i="3"/>
  <c r="C35" i="3"/>
  <c r="B35" i="3"/>
  <c r="A35" i="3"/>
  <c r="C32" i="3"/>
  <c r="B32" i="3"/>
  <c r="A32" i="3"/>
  <c r="C31" i="3"/>
  <c r="B31" i="3"/>
  <c r="A31" i="3"/>
  <c r="C30" i="3"/>
  <c r="B30" i="3"/>
  <c r="A30" i="3"/>
  <c r="C29" i="3"/>
  <c r="B29" i="3"/>
  <c r="A29" i="3"/>
  <c r="C28" i="3"/>
  <c r="B28" i="3"/>
  <c r="A28" i="3"/>
  <c r="C27" i="3"/>
  <c r="B27" i="3"/>
  <c r="A27" i="3"/>
  <c r="C26" i="3"/>
  <c r="B26" i="3"/>
  <c r="A26" i="3"/>
  <c r="C25" i="3"/>
  <c r="B25" i="3"/>
  <c r="A25" i="3"/>
  <c r="C24" i="3"/>
  <c r="B24" i="3"/>
  <c r="A24" i="3"/>
  <c r="C21" i="3"/>
  <c r="B21" i="3"/>
  <c r="A21" i="3"/>
  <c r="C20" i="3"/>
  <c r="B20" i="3"/>
  <c r="A20" i="3"/>
  <c r="C19" i="3"/>
  <c r="B19" i="3"/>
  <c r="A19" i="3"/>
  <c r="C18" i="3"/>
  <c r="B18" i="3"/>
  <c r="A18" i="3"/>
  <c r="C17" i="3"/>
  <c r="B17" i="3"/>
  <c r="A17" i="3"/>
  <c r="C16" i="3"/>
  <c r="B16" i="3"/>
  <c r="A16" i="3"/>
  <c r="C15" i="3"/>
  <c r="B15" i="3"/>
  <c r="A15" i="3"/>
  <c r="C14" i="3"/>
  <c r="B14" i="3"/>
  <c r="A14" i="3"/>
  <c r="C13" i="3"/>
  <c r="B13" i="3"/>
  <c r="A13" i="3"/>
  <c r="D8" i="3"/>
  <c r="D5" i="3" s="1"/>
  <c r="D7" i="3"/>
  <c r="D6" i="3"/>
  <c r="B1" i="3"/>
  <c r="A1" i="3"/>
  <c r="C64" i="2"/>
  <c r="B64" i="2"/>
  <c r="A64" i="2"/>
  <c r="C63" i="2"/>
  <c r="B63" i="2"/>
  <c r="A63" i="2"/>
  <c r="C62" i="2"/>
  <c r="B62" i="2"/>
  <c r="A62" i="2"/>
  <c r="C61" i="2"/>
  <c r="B61" i="2"/>
  <c r="A61" i="2"/>
  <c r="C60" i="2"/>
  <c r="B60" i="2"/>
  <c r="A60" i="2"/>
  <c r="C59" i="2"/>
  <c r="B59" i="2"/>
  <c r="A59" i="2"/>
  <c r="C58" i="2"/>
  <c r="B58" i="2"/>
  <c r="A58" i="2"/>
  <c r="C57" i="2"/>
  <c r="B57" i="2"/>
  <c r="A57" i="2"/>
  <c r="C56" i="2"/>
  <c r="B56" i="2"/>
  <c r="A56" i="2"/>
  <c r="C55" i="2"/>
  <c r="B55" i="2"/>
  <c r="A55" i="2"/>
  <c r="C52" i="2"/>
  <c r="B52" i="2"/>
  <c r="A52" i="2"/>
  <c r="C51" i="2"/>
  <c r="B51" i="2"/>
  <c r="A51" i="2"/>
  <c r="C50" i="2"/>
  <c r="B50" i="2"/>
  <c r="A50" i="2"/>
  <c r="C49" i="2"/>
  <c r="B49" i="2"/>
  <c r="A49" i="2"/>
  <c r="C48" i="2"/>
  <c r="B48" i="2"/>
  <c r="A48" i="2"/>
  <c r="C47" i="2"/>
  <c r="B47" i="2"/>
  <c r="A47" i="2"/>
  <c r="C46" i="2"/>
  <c r="B46" i="2"/>
  <c r="A46" i="2"/>
  <c r="C45" i="2"/>
  <c r="B45" i="2"/>
  <c r="A45" i="2"/>
  <c r="C44" i="2"/>
  <c r="B44" i="2"/>
  <c r="A44" i="2"/>
  <c r="C41" i="2"/>
  <c r="B41" i="2"/>
  <c r="A41" i="2"/>
  <c r="C40" i="2"/>
  <c r="B40" i="2"/>
  <c r="A40" i="2"/>
  <c r="C39" i="2"/>
  <c r="B39" i="2"/>
  <c r="A39" i="2"/>
  <c r="C38" i="2"/>
  <c r="B38" i="2"/>
  <c r="A38" i="2"/>
  <c r="C37" i="2"/>
  <c r="B37" i="2"/>
  <c r="A37" i="2"/>
  <c r="C36" i="2"/>
  <c r="B36" i="2"/>
  <c r="A36" i="2"/>
  <c r="C35" i="2"/>
  <c r="B35" i="2"/>
  <c r="A35" i="2"/>
  <c r="C34" i="2"/>
  <c r="B34" i="2"/>
  <c r="A34" i="2"/>
  <c r="C33" i="2"/>
  <c r="B33" i="2"/>
  <c r="A33" i="2"/>
  <c r="C30" i="2"/>
  <c r="B30" i="2"/>
  <c r="A30" i="2"/>
  <c r="C29" i="2"/>
  <c r="B29" i="2"/>
  <c r="A29" i="2"/>
  <c r="C28" i="2"/>
  <c r="B28" i="2"/>
  <c r="A28" i="2"/>
  <c r="C27" i="2"/>
  <c r="B27" i="2"/>
  <c r="A27" i="2"/>
  <c r="C26" i="2"/>
  <c r="B26" i="2"/>
  <c r="A26" i="2"/>
  <c r="C25" i="2"/>
  <c r="B25" i="2"/>
  <c r="A25" i="2"/>
  <c r="C24" i="2"/>
  <c r="B24" i="2"/>
  <c r="A24" i="2"/>
  <c r="C23" i="2"/>
  <c r="B23" i="2"/>
  <c r="A23" i="2"/>
  <c r="C20" i="2"/>
  <c r="B20" i="2"/>
  <c r="A20" i="2"/>
  <c r="C19" i="2"/>
  <c r="B19" i="2"/>
  <c r="A19" i="2"/>
  <c r="C18" i="2"/>
  <c r="B18" i="2"/>
  <c r="A18" i="2"/>
  <c r="C17" i="2"/>
  <c r="B17" i="2"/>
  <c r="A17" i="2"/>
  <c r="C16" i="2"/>
  <c r="B16" i="2"/>
  <c r="A16" i="2"/>
  <c r="C15" i="2"/>
  <c r="B15" i="2"/>
  <c r="A15" i="2"/>
  <c r="C14" i="2"/>
  <c r="B14" i="2"/>
  <c r="A14" i="2"/>
  <c r="C13" i="2"/>
  <c r="B13" i="2"/>
  <c r="A13" i="2"/>
  <c r="D8" i="2"/>
  <c r="D5" i="2"/>
  <c r="B1" i="2"/>
  <c r="A1" i="2"/>
  <c r="E6" i="4" l="1"/>
  <c r="F8" i="4"/>
  <c r="E7" i="4"/>
  <c r="D7" i="5"/>
  <c r="E8" i="5"/>
  <c r="D6" i="5"/>
  <c r="D5" i="5"/>
  <c r="D6" i="2"/>
  <c r="D7" i="2"/>
  <c r="E8" i="2"/>
  <c r="E8" i="3"/>
  <c r="D5" i="4"/>
  <c r="E5" i="3" l="1"/>
  <c r="F8" i="3"/>
  <c r="E6" i="3"/>
  <c r="E7" i="3"/>
  <c r="F8" i="2"/>
  <c r="E6" i="2"/>
  <c r="E7" i="2"/>
  <c r="E5" i="2"/>
  <c r="E7" i="5"/>
  <c r="F8" i="5"/>
  <c r="E5" i="5"/>
  <c r="E6" i="5"/>
  <c r="F6" i="4"/>
  <c r="F7" i="4"/>
  <c r="G8" i="4"/>
  <c r="F5" i="4"/>
  <c r="F7" i="5" l="1"/>
  <c r="F6" i="5"/>
  <c r="F5" i="5"/>
  <c r="G8" i="5"/>
  <c r="F6" i="2"/>
  <c r="G8" i="2"/>
  <c r="F5" i="2"/>
  <c r="F7" i="2"/>
  <c r="F5" i="3"/>
  <c r="G8" i="3"/>
  <c r="F7" i="3"/>
  <c r="F6" i="3"/>
  <c r="H8" i="4"/>
  <c r="G7" i="4"/>
  <c r="G6" i="4"/>
  <c r="G5" i="4"/>
  <c r="H5" i="4" l="1"/>
  <c r="I8" i="4"/>
  <c r="H7" i="4"/>
  <c r="H6" i="4"/>
  <c r="G5" i="3"/>
  <c r="G6" i="3"/>
  <c r="G7" i="3"/>
  <c r="H8" i="3"/>
  <c r="G7" i="2"/>
  <c r="G6" i="2"/>
  <c r="G5" i="2"/>
  <c r="H8" i="2"/>
  <c r="H8" i="5"/>
  <c r="G6" i="5"/>
  <c r="G5" i="5"/>
  <c r="G7" i="5"/>
  <c r="H5" i="5" l="1"/>
  <c r="H7" i="5"/>
  <c r="I8" i="5"/>
  <c r="H6" i="5"/>
  <c r="H5" i="2"/>
  <c r="I8" i="2"/>
  <c r="H7" i="2"/>
  <c r="H6" i="2"/>
  <c r="J8" i="4"/>
  <c r="I7" i="4"/>
  <c r="I6" i="4"/>
  <c r="I5" i="4"/>
  <c r="H5" i="3"/>
  <c r="H6" i="3"/>
  <c r="H7" i="3"/>
  <c r="I8" i="3"/>
  <c r="I7" i="2" l="1"/>
  <c r="J8" i="2"/>
  <c r="I5" i="2"/>
  <c r="I6" i="2"/>
  <c r="J8" i="3"/>
  <c r="I6" i="3"/>
  <c r="I7" i="3"/>
  <c r="I5" i="3"/>
  <c r="J5" i="4"/>
  <c r="J7" i="4"/>
  <c r="J6" i="4"/>
  <c r="K8" i="4"/>
  <c r="I5" i="5"/>
  <c r="I6" i="5"/>
  <c r="I7" i="5"/>
  <c r="J8" i="5"/>
  <c r="J5" i="2" l="1"/>
  <c r="K8" i="2"/>
  <c r="J7" i="2"/>
  <c r="J6" i="2"/>
  <c r="K8" i="5"/>
  <c r="J5" i="5"/>
  <c r="J7" i="5"/>
  <c r="J6" i="5"/>
  <c r="K6" i="4"/>
  <c r="K7" i="4"/>
  <c r="K5" i="4"/>
  <c r="L8" i="4"/>
  <c r="K8" i="3"/>
  <c r="J6" i="3"/>
  <c r="J7" i="3"/>
  <c r="J5" i="3"/>
  <c r="K5" i="3" l="1"/>
  <c r="K7" i="3"/>
  <c r="K6" i="3"/>
  <c r="L8" i="3"/>
  <c r="L7" i="4"/>
  <c r="L5" i="4"/>
  <c r="M8" i="4"/>
  <c r="L6" i="4"/>
  <c r="L8" i="5"/>
  <c r="K6" i="5"/>
  <c r="K5" i="5"/>
  <c r="K7" i="5"/>
  <c r="K7" i="2"/>
  <c r="L8" i="2"/>
  <c r="K5" i="2"/>
  <c r="K6" i="2"/>
  <c r="L7" i="2" l="1"/>
  <c r="M8" i="2"/>
  <c r="L6" i="2"/>
  <c r="L5" i="2"/>
  <c r="M8" i="5"/>
  <c r="L6" i="5"/>
  <c r="L5" i="5"/>
  <c r="L7" i="5"/>
  <c r="M7" i="4"/>
  <c r="N8" i="4"/>
  <c r="M5" i="4"/>
  <c r="M6" i="4"/>
  <c r="L6" i="3"/>
  <c r="M8" i="3"/>
  <c r="L7" i="3"/>
  <c r="L5" i="3"/>
  <c r="N8" i="5" l="1"/>
  <c r="M6" i="5"/>
  <c r="M7" i="5"/>
  <c r="M5" i="5"/>
  <c r="N7" i="4"/>
  <c r="O8" i="4"/>
  <c r="N6" i="4"/>
  <c r="N5" i="4"/>
  <c r="N8" i="2"/>
  <c r="M7" i="2"/>
  <c r="M6" i="2"/>
  <c r="M5" i="2"/>
  <c r="M7" i="3"/>
  <c r="M5" i="3"/>
  <c r="N8" i="3"/>
  <c r="M6" i="3"/>
  <c r="O6" i="4" l="1"/>
  <c r="P8" i="4"/>
  <c r="O7" i="4"/>
  <c r="O5" i="4"/>
  <c r="N6" i="3"/>
  <c r="N7" i="3"/>
  <c r="N5" i="3"/>
  <c r="O8" i="3"/>
  <c r="N6" i="2"/>
  <c r="O8" i="2"/>
  <c r="N7" i="2"/>
  <c r="N5" i="2"/>
  <c r="N6" i="5"/>
  <c r="O8" i="5"/>
  <c r="N7" i="5"/>
  <c r="N5" i="5"/>
  <c r="P8" i="5" l="1"/>
  <c r="O6" i="5"/>
  <c r="O7" i="5"/>
  <c r="O5" i="5"/>
  <c r="O6" i="3"/>
  <c r="O7" i="3"/>
  <c r="O5" i="3"/>
  <c r="P8" i="3"/>
  <c r="P6" i="4"/>
  <c r="P5" i="4"/>
  <c r="P7" i="4"/>
  <c r="Q8" i="4"/>
  <c r="O5" i="2"/>
  <c r="O7" i="2"/>
  <c r="O6" i="2"/>
  <c r="P8" i="2"/>
  <c r="P5" i="2" l="1"/>
  <c r="P6" i="2"/>
  <c r="P7" i="2"/>
  <c r="Q8" i="2"/>
  <c r="Q5" i="4"/>
  <c r="Q6" i="4"/>
  <c r="Q7" i="4"/>
  <c r="R8" i="4"/>
  <c r="Q8" i="3"/>
  <c r="P7" i="3"/>
  <c r="P5" i="3"/>
  <c r="P6" i="3"/>
  <c r="P6" i="5"/>
  <c r="Q8" i="5"/>
  <c r="P5" i="5"/>
  <c r="P7" i="5"/>
  <c r="Q6" i="5" l="1"/>
  <c r="Q7" i="5"/>
  <c r="R8" i="5"/>
  <c r="Q5" i="5"/>
  <c r="R5" i="4"/>
  <c r="R6" i="4"/>
  <c r="S8" i="4"/>
  <c r="R7" i="4"/>
  <c r="R8" i="3"/>
  <c r="Q7" i="3"/>
  <c r="Q5" i="3"/>
  <c r="Q6" i="3"/>
  <c r="Q7" i="2"/>
  <c r="Q6" i="2"/>
  <c r="Q5" i="2"/>
  <c r="R8" i="2"/>
  <c r="R6" i="5" l="1"/>
  <c r="R7" i="5"/>
  <c r="S8" i="5"/>
  <c r="R5" i="5"/>
  <c r="S8" i="3"/>
  <c r="R7" i="3"/>
  <c r="R5" i="3"/>
  <c r="R6" i="3"/>
  <c r="S5" i="4"/>
  <c r="T8" i="4"/>
  <c r="S7" i="4"/>
  <c r="S6" i="4"/>
  <c r="S8" i="2"/>
  <c r="R5" i="2"/>
  <c r="R7" i="2"/>
  <c r="R6" i="2"/>
  <c r="S6" i="5" l="1"/>
  <c r="S5" i="5"/>
  <c r="T8" i="5"/>
  <c r="S7" i="5"/>
  <c r="T8" i="2"/>
  <c r="S6" i="2"/>
  <c r="S7" i="2"/>
  <c r="S5" i="2"/>
  <c r="U8" i="4"/>
  <c r="T6" i="4"/>
  <c r="T7" i="4"/>
  <c r="T5" i="4"/>
  <c r="S5" i="3"/>
  <c r="T8" i="3"/>
  <c r="S7" i="3"/>
  <c r="S6" i="3"/>
  <c r="T6" i="3" l="1"/>
  <c r="U8" i="3"/>
  <c r="T7" i="3"/>
  <c r="T5" i="3"/>
  <c r="T5" i="5"/>
  <c r="U8" i="5"/>
  <c r="T7" i="5"/>
  <c r="T6" i="5"/>
  <c r="V8" i="4"/>
  <c r="U7" i="4"/>
  <c r="U6" i="4"/>
  <c r="U5" i="4"/>
  <c r="T5" i="2"/>
  <c r="T6" i="2"/>
  <c r="T7" i="2"/>
  <c r="U8" i="2"/>
  <c r="U7" i="2" l="1"/>
  <c r="V8" i="2"/>
  <c r="U6" i="2"/>
  <c r="U5" i="2"/>
  <c r="V8" i="3"/>
  <c r="U7" i="3"/>
  <c r="U6" i="3"/>
  <c r="U5" i="3"/>
  <c r="V7" i="4"/>
  <c r="V6" i="4"/>
  <c r="V5" i="4"/>
  <c r="W8" i="4"/>
  <c r="U5" i="5"/>
  <c r="U7" i="5"/>
  <c r="U6" i="5"/>
  <c r="V8" i="5"/>
  <c r="V7" i="5" l="1"/>
  <c r="V5" i="5"/>
  <c r="V6" i="5"/>
  <c r="W8" i="5"/>
  <c r="X8" i="4"/>
  <c r="W7" i="4"/>
  <c r="W6" i="4"/>
  <c r="W5" i="4"/>
  <c r="V6" i="2"/>
  <c r="V7" i="2"/>
  <c r="V5" i="2"/>
  <c r="W8" i="2"/>
  <c r="V7" i="3"/>
  <c r="W8" i="3"/>
  <c r="V6" i="3"/>
  <c r="V5" i="3"/>
  <c r="W7" i="3" l="1"/>
  <c r="X8" i="3"/>
  <c r="W6" i="3"/>
  <c r="W5" i="3"/>
  <c r="W6" i="2"/>
  <c r="X8" i="2"/>
  <c r="W7" i="2"/>
  <c r="W5" i="2"/>
  <c r="Y8" i="4"/>
  <c r="X6" i="4"/>
  <c r="X7" i="4"/>
  <c r="X5" i="4"/>
  <c r="W7" i="5"/>
  <c r="X8" i="5"/>
  <c r="W6" i="5"/>
  <c r="W5" i="5"/>
  <c r="X7" i="5" l="1"/>
  <c r="Y8" i="5"/>
  <c r="X5" i="5"/>
  <c r="X6" i="5"/>
  <c r="X6" i="2"/>
  <c r="X7" i="2"/>
  <c r="X5" i="2"/>
  <c r="Y8" i="2"/>
  <c r="X5" i="3"/>
  <c r="X7" i="3"/>
  <c r="X6" i="3"/>
  <c r="Y8" i="3"/>
  <c r="Y6" i="4"/>
  <c r="Z8" i="4"/>
  <c r="Y7" i="4"/>
  <c r="Y5" i="4"/>
  <c r="Y7" i="5" l="1"/>
  <c r="Y5" i="5"/>
  <c r="Y6" i="5"/>
  <c r="Z8" i="5"/>
  <c r="Z6" i="4"/>
  <c r="Z7" i="4"/>
  <c r="AA8" i="4"/>
  <c r="Z5" i="4"/>
  <c r="Y7" i="3"/>
  <c r="Y6" i="3"/>
  <c r="Y5" i="3"/>
  <c r="Z8" i="3"/>
  <c r="Y5" i="2"/>
  <c r="Y6" i="2"/>
  <c r="Y7" i="2"/>
  <c r="Z8" i="2"/>
  <c r="Z5" i="2" l="1"/>
  <c r="Z6" i="2"/>
  <c r="Z7" i="2"/>
  <c r="AA8" i="2"/>
  <c r="Z5" i="3"/>
  <c r="Z6" i="3"/>
  <c r="AA8" i="3"/>
  <c r="Z7" i="3"/>
  <c r="AA6" i="4"/>
  <c r="AB8" i="4"/>
  <c r="AA5" i="4"/>
  <c r="AA7" i="4"/>
  <c r="Z6" i="5"/>
  <c r="Z7" i="5"/>
  <c r="AA8" i="5"/>
  <c r="Z5" i="5"/>
  <c r="AA6" i="5" l="1"/>
  <c r="AB8" i="5"/>
  <c r="AA5" i="5"/>
  <c r="AA7" i="5"/>
  <c r="AB5" i="4"/>
  <c r="AC8" i="4"/>
  <c r="AB6" i="4"/>
  <c r="AB7" i="4"/>
  <c r="AA5" i="3"/>
  <c r="AA6" i="3"/>
  <c r="AA7" i="3"/>
  <c r="AB8" i="3"/>
  <c r="AA5" i="2"/>
  <c r="AA7" i="2"/>
  <c r="AA6" i="2"/>
  <c r="AB8" i="2"/>
  <c r="AB5" i="2" l="1"/>
  <c r="AB7" i="2"/>
  <c r="AB6" i="2"/>
  <c r="AC8" i="2"/>
  <c r="AB6" i="3"/>
  <c r="AB7" i="3"/>
  <c r="AC8" i="3"/>
  <c r="AB5" i="3"/>
  <c r="AD8" i="4"/>
  <c r="AC5" i="4"/>
  <c r="AC7" i="4"/>
  <c r="AC6" i="4"/>
  <c r="AB5" i="5"/>
  <c r="AC8" i="5"/>
  <c r="AB7" i="5"/>
  <c r="AB6" i="5"/>
  <c r="AC5" i="5" l="1"/>
  <c r="AC6" i="5"/>
  <c r="AD8" i="5"/>
  <c r="AC7" i="5"/>
  <c r="AD5" i="4"/>
  <c r="AE8" i="4"/>
  <c r="AD7" i="4"/>
  <c r="AD6" i="4"/>
  <c r="AD8" i="3"/>
  <c r="AC7" i="3"/>
  <c r="AC6" i="3"/>
  <c r="AC5" i="3"/>
  <c r="AC6" i="2"/>
  <c r="AD8" i="2"/>
  <c r="AC7" i="2"/>
  <c r="AC5" i="2"/>
  <c r="AD7" i="2" l="1"/>
  <c r="AD6" i="2"/>
  <c r="AD5" i="2"/>
  <c r="AE8" i="2"/>
  <c r="AE8" i="3"/>
  <c r="AD6" i="3"/>
  <c r="AD5" i="3"/>
  <c r="AD7" i="3"/>
  <c r="AE5" i="4"/>
  <c r="AE7" i="4"/>
  <c r="AF8" i="4"/>
  <c r="AE6" i="4"/>
  <c r="AE8" i="5"/>
  <c r="AD6" i="5"/>
  <c r="AD7" i="5"/>
  <c r="AD5" i="5"/>
  <c r="AF8" i="5" l="1"/>
  <c r="AE6" i="5"/>
  <c r="AE7" i="5"/>
  <c r="AE5" i="5"/>
  <c r="AF5" i="4"/>
  <c r="AF7" i="4"/>
  <c r="AG8" i="4"/>
  <c r="AF6" i="4"/>
  <c r="AF8" i="3"/>
  <c r="AE6" i="3"/>
  <c r="AE5" i="3"/>
  <c r="AE7" i="3"/>
  <c r="AE7" i="2"/>
  <c r="AF8" i="2"/>
  <c r="AE6" i="2"/>
  <c r="AE5" i="2"/>
  <c r="AF7" i="2" l="1"/>
  <c r="AG8" i="2"/>
  <c r="AF6" i="2"/>
  <c r="AF5" i="2"/>
  <c r="AF7" i="3"/>
  <c r="AF5" i="3"/>
  <c r="AF6" i="3"/>
  <c r="AG8" i="3"/>
  <c r="AG7" i="4"/>
  <c r="AH8" i="4"/>
  <c r="AG5" i="4"/>
  <c r="AG6" i="4"/>
  <c r="AG8" i="5"/>
  <c r="AF7" i="5"/>
  <c r="AF6" i="5"/>
  <c r="AF5" i="5"/>
  <c r="AG7" i="5" l="1"/>
  <c r="AG6" i="5"/>
  <c r="AH8" i="5"/>
  <c r="AG5" i="5"/>
  <c r="AH7" i="4"/>
  <c r="AH6" i="4"/>
  <c r="AH5" i="4"/>
  <c r="AI8" i="4"/>
  <c r="AG5" i="3"/>
  <c r="AG6" i="3"/>
  <c r="AH8" i="3"/>
  <c r="AG7" i="3"/>
  <c r="AG7" i="2"/>
  <c r="AG6" i="2"/>
  <c r="AG5" i="2"/>
  <c r="AH8" i="2"/>
  <c r="AH5" i="2" l="1"/>
  <c r="AI8" i="2"/>
  <c r="AH6" i="2"/>
  <c r="AH7" i="2"/>
  <c r="AH6" i="3"/>
  <c r="AH5" i="3"/>
  <c r="AI8" i="3"/>
  <c r="AH7" i="3"/>
  <c r="AI5" i="4"/>
  <c r="AJ8" i="4"/>
  <c r="AI6" i="4"/>
  <c r="AI7" i="4"/>
  <c r="AH7" i="5"/>
  <c r="AH5" i="5"/>
  <c r="AH6" i="5"/>
  <c r="AI8" i="5"/>
  <c r="AI5" i="2" l="1"/>
  <c r="AJ8" i="2"/>
  <c r="AI6" i="2"/>
  <c r="AI7" i="2"/>
  <c r="AI7" i="5"/>
  <c r="AI5" i="5"/>
  <c r="AI6" i="5"/>
  <c r="AJ8" i="5"/>
  <c r="AK8" i="4"/>
  <c r="AJ5" i="4"/>
  <c r="AJ6" i="4"/>
  <c r="AJ7" i="4"/>
  <c r="AI6" i="3"/>
  <c r="AI7" i="3"/>
  <c r="AI5" i="3"/>
  <c r="AJ8" i="3"/>
  <c r="AJ5" i="3" l="1"/>
  <c r="AJ6" i="3"/>
  <c r="AK8" i="3"/>
  <c r="AJ7" i="3"/>
  <c r="AK5" i="4"/>
  <c r="AL8" i="4"/>
  <c r="AK7" i="4"/>
  <c r="AK6" i="4"/>
  <c r="AJ6" i="5"/>
  <c r="AJ5" i="5"/>
  <c r="AK8" i="5"/>
  <c r="AJ7" i="5"/>
  <c r="AJ5" i="2"/>
  <c r="AJ6" i="2"/>
  <c r="AJ7" i="2"/>
  <c r="AK8" i="2"/>
  <c r="AK5" i="2" l="1"/>
  <c r="AL8" i="2"/>
  <c r="AK6" i="2"/>
  <c r="AK7" i="2"/>
  <c r="AK6" i="5"/>
  <c r="AK7" i="5"/>
  <c r="AK5" i="5"/>
  <c r="AL8" i="5"/>
  <c r="AL5" i="4"/>
  <c r="AL6" i="4"/>
  <c r="AM8" i="4"/>
  <c r="AL7" i="4"/>
  <c r="AK6" i="3"/>
  <c r="AL8" i="3"/>
  <c r="AK5" i="3"/>
  <c r="AK7" i="3"/>
  <c r="AL5" i="5" l="1"/>
  <c r="AL6" i="5"/>
  <c r="AM8" i="5"/>
  <c r="AL7" i="5"/>
  <c r="AM8" i="2"/>
  <c r="AL5" i="2"/>
  <c r="AL6" i="2"/>
  <c r="AL7" i="2"/>
  <c r="AL7" i="3"/>
  <c r="AL6" i="3"/>
  <c r="AM8" i="3"/>
  <c r="AL5" i="3"/>
  <c r="AN8" i="4"/>
  <c r="AM5" i="4"/>
  <c r="AM6" i="4"/>
  <c r="AM7" i="4"/>
  <c r="AO8" i="4" l="1"/>
  <c r="AN7" i="4"/>
  <c r="AN5" i="4"/>
  <c r="AN6" i="4"/>
  <c r="AM5" i="3"/>
  <c r="AN8" i="3"/>
  <c r="AM6" i="3"/>
  <c r="AM7" i="3"/>
  <c r="AN8" i="2"/>
  <c r="AM5" i="2"/>
  <c r="AM6" i="2"/>
  <c r="AM7" i="2"/>
  <c r="AN8" i="5"/>
  <c r="AM5" i="5"/>
  <c r="AM6" i="5"/>
  <c r="AM7" i="5"/>
  <c r="AO8" i="5" l="1"/>
  <c r="AN6" i="5"/>
  <c r="AN5" i="5"/>
  <c r="AN7" i="5"/>
  <c r="AO8" i="2"/>
  <c r="AN5" i="2"/>
  <c r="AN7" i="2"/>
  <c r="AN6" i="2"/>
  <c r="AO8" i="3"/>
  <c r="AN5" i="3"/>
  <c r="AN7" i="3"/>
  <c r="AN6" i="3"/>
  <c r="AP8" i="4"/>
  <c r="AO6" i="4"/>
  <c r="AO5" i="4"/>
  <c r="AO7" i="4"/>
  <c r="AP5" i="4" l="1"/>
  <c r="AP6" i="4"/>
  <c r="AQ8" i="4"/>
  <c r="AP7" i="4"/>
  <c r="AO7" i="3"/>
  <c r="AP8" i="3"/>
  <c r="AO5" i="3"/>
  <c r="AO6" i="3"/>
  <c r="AO5" i="2"/>
  <c r="AP8" i="2"/>
  <c r="AO7" i="2"/>
  <c r="AO6" i="2"/>
  <c r="AO5" i="5"/>
  <c r="AO6" i="5"/>
  <c r="AP8" i="5"/>
  <c r="AO7" i="5"/>
  <c r="AP6" i="5" l="1"/>
  <c r="AQ8" i="5"/>
  <c r="AP7" i="5"/>
  <c r="AP5" i="5"/>
  <c r="AP6" i="2"/>
  <c r="AP7" i="2"/>
  <c r="AQ8" i="2"/>
  <c r="AP5" i="2"/>
  <c r="AP7" i="3"/>
  <c r="AQ8" i="3"/>
  <c r="AP5" i="3"/>
  <c r="AP6" i="3"/>
  <c r="AQ6" i="4"/>
  <c r="AQ7" i="4"/>
  <c r="AQ5" i="4"/>
  <c r="AR8" i="4"/>
  <c r="AQ7" i="3" l="1"/>
  <c r="AR8" i="3"/>
  <c r="AQ5" i="3"/>
  <c r="AQ6" i="3"/>
  <c r="AQ7" i="5"/>
  <c r="AR8" i="5"/>
  <c r="AQ6" i="5"/>
  <c r="AQ5" i="5"/>
  <c r="AR7" i="4"/>
  <c r="AS8" i="4"/>
  <c r="AR5" i="4"/>
  <c r="AR6" i="4"/>
  <c r="AQ6" i="2"/>
  <c r="AQ7" i="2"/>
  <c r="AR8" i="2"/>
  <c r="AQ5" i="2"/>
  <c r="AR6" i="2" l="1"/>
  <c r="AR7" i="2"/>
  <c r="AR5" i="2"/>
  <c r="AS8" i="2"/>
  <c r="AS8" i="3"/>
  <c r="AR5" i="3"/>
  <c r="AR6" i="3"/>
  <c r="AR7" i="3"/>
  <c r="AS6" i="4"/>
  <c r="AS7" i="4"/>
  <c r="AT8" i="4"/>
  <c r="AS5" i="4"/>
  <c r="AR7" i="5"/>
  <c r="AS8" i="5"/>
  <c r="AR6" i="5"/>
  <c r="AR5" i="5"/>
  <c r="AS6" i="3" l="1"/>
  <c r="AT8" i="3"/>
  <c r="AS5" i="3"/>
  <c r="AS7" i="3"/>
  <c r="AS7" i="5"/>
  <c r="AT8" i="5"/>
  <c r="AS6" i="5"/>
  <c r="AS5" i="5"/>
  <c r="AT6" i="4"/>
  <c r="AT7" i="4"/>
  <c r="AU8" i="4"/>
  <c r="AT5" i="4"/>
  <c r="AS7" i="2"/>
  <c r="AS5" i="2"/>
  <c r="AT8" i="2"/>
  <c r="AS6" i="2"/>
  <c r="AU8" i="2" l="1"/>
  <c r="AT7" i="2"/>
  <c r="AT6" i="2"/>
  <c r="AT5" i="2"/>
  <c r="AT5" i="5"/>
  <c r="AU8" i="5"/>
  <c r="AT6" i="5"/>
  <c r="AT7" i="5"/>
  <c r="AT5" i="3"/>
  <c r="AT7" i="3"/>
  <c r="AU8" i="3"/>
  <c r="AT6" i="3"/>
  <c r="AV8" i="4"/>
  <c r="AU5" i="4"/>
  <c r="AU6" i="4"/>
  <c r="AU7" i="4"/>
  <c r="AW8" i="4" l="1"/>
  <c r="AV5" i="4"/>
  <c r="AV6" i="4"/>
  <c r="AV7" i="4"/>
  <c r="AU5" i="3"/>
  <c r="AU6" i="3"/>
  <c r="AU7" i="3"/>
  <c r="AV8" i="3"/>
  <c r="AU5" i="5"/>
  <c r="AV8" i="5"/>
  <c r="AU6" i="5"/>
  <c r="AU7" i="5"/>
  <c r="AV8" i="2"/>
  <c r="AU7" i="2"/>
  <c r="AU6" i="2"/>
  <c r="AU5" i="2"/>
  <c r="AV5" i="2" l="1"/>
  <c r="AV6" i="2"/>
  <c r="AW8" i="2"/>
  <c r="AV7" i="2"/>
  <c r="AV5" i="5"/>
  <c r="AW8" i="5"/>
  <c r="AV6" i="5"/>
  <c r="AV7" i="5"/>
  <c r="AW8" i="3"/>
  <c r="AV5" i="3"/>
  <c r="AV6" i="3"/>
  <c r="AV7" i="3"/>
  <c r="AX8" i="4"/>
  <c r="AW5" i="4"/>
  <c r="AW6" i="4"/>
  <c r="AW7" i="4"/>
  <c r="AW6" i="2" l="1"/>
  <c r="AX8" i="2"/>
  <c r="AW7" i="2"/>
  <c r="AW5" i="2"/>
  <c r="AX5" i="4"/>
  <c r="AX6" i="4"/>
  <c r="AX7" i="4"/>
  <c r="AY8" i="4"/>
  <c r="AX8" i="3"/>
  <c r="AW5" i="3"/>
  <c r="AW6" i="3"/>
  <c r="AW7" i="3"/>
  <c r="AW5" i="5"/>
  <c r="AW6" i="5"/>
  <c r="AW7" i="5"/>
  <c r="AX8" i="5"/>
  <c r="AY5" i="4" l="1"/>
  <c r="AY6" i="4"/>
  <c r="AY7" i="4"/>
  <c r="AZ8" i="4"/>
  <c r="AY8" i="5"/>
  <c r="AX5" i="5"/>
  <c r="AX6" i="5"/>
  <c r="AX7" i="5"/>
  <c r="AX5" i="2"/>
  <c r="AX6" i="2"/>
  <c r="AY8" i="2"/>
  <c r="AX7" i="2"/>
  <c r="AY8" i="3"/>
  <c r="AX6" i="3"/>
  <c r="AX7" i="3"/>
  <c r="AX5" i="3"/>
  <c r="AZ8" i="3" l="1"/>
  <c r="AY7" i="3"/>
  <c r="AY5" i="3"/>
  <c r="AY6" i="3"/>
  <c r="AY7" i="2"/>
  <c r="AZ8" i="2"/>
  <c r="AY6" i="2"/>
  <c r="AY5" i="2"/>
  <c r="AZ8" i="5"/>
  <c r="AY6" i="5"/>
  <c r="AY5" i="5"/>
  <c r="AY7" i="5"/>
  <c r="AZ6" i="4"/>
  <c r="AZ7" i="4"/>
  <c r="BA8" i="4"/>
  <c r="AZ5" i="4"/>
  <c r="BA8" i="5" l="1"/>
  <c r="AZ7" i="5"/>
  <c r="AZ6" i="5"/>
  <c r="AZ5" i="5"/>
  <c r="AZ7" i="2"/>
  <c r="AZ6" i="2"/>
  <c r="BA8" i="2"/>
  <c r="AZ5" i="2"/>
  <c r="BA7" i="4"/>
  <c r="BB8" i="4"/>
  <c r="BA6" i="4"/>
  <c r="BA5" i="4"/>
  <c r="AZ7" i="3"/>
  <c r="BA8" i="3"/>
  <c r="AZ5" i="3"/>
  <c r="AZ6" i="3"/>
  <c r="BB7" i="4" l="1"/>
  <c r="BB5" i="4"/>
  <c r="BC8" i="4"/>
  <c r="BB6" i="4"/>
  <c r="BA5" i="2"/>
  <c r="BA6" i="2"/>
  <c r="BB8" i="2"/>
  <c r="BA7" i="2"/>
  <c r="BB8" i="3"/>
  <c r="BA7" i="3"/>
  <c r="BA6" i="3"/>
  <c r="BA5" i="3"/>
  <c r="BA7" i="5"/>
  <c r="BA6" i="5"/>
  <c r="BA5" i="5"/>
  <c r="BB8" i="5"/>
  <c r="BB6" i="3" l="1"/>
  <c r="BC8" i="3"/>
  <c r="BB7" i="3"/>
  <c r="BB5" i="3"/>
  <c r="BB5" i="2"/>
  <c r="BB6" i="2"/>
  <c r="BC8" i="2"/>
  <c r="BB7" i="2"/>
  <c r="BC5" i="4"/>
  <c r="BC7" i="4"/>
  <c r="BD8" i="4"/>
  <c r="BC6" i="4"/>
  <c r="BB7" i="5"/>
  <c r="BB6" i="5"/>
  <c r="BB5" i="5"/>
  <c r="BC8" i="5"/>
  <c r="BC7" i="5" l="1"/>
  <c r="BC6" i="5"/>
  <c r="BC5" i="5"/>
  <c r="BD8" i="5"/>
  <c r="BE8" i="4"/>
  <c r="BD5" i="4"/>
  <c r="BD7" i="4"/>
  <c r="BD6" i="4"/>
  <c r="BC5" i="2"/>
  <c r="BD8" i="2"/>
  <c r="BC7" i="2"/>
  <c r="BC6" i="2"/>
  <c r="BC6" i="3"/>
  <c r="BC7" i="3"/>
  <c r="BD8" i="3"/>
  <c r="BC5" i="3"/>
  <c r="BD6" i="3" l="1"/>
  <c r="BD7" i="3"/>
  <c r="BD5" i="3"/>
  <c r="BE8" i="3"/>
  <c r="BD6" i="5"/>
  <c r="BD7" i="5"/>
  <c r="BE8" i="5"/>
  <c r="BD5" i="5"/>
  <c r="BD5" i="2"/>
  <c r="BD6" i="2"/>
  <c r="BE8" i="2"/>
  <c r="BD7" i="2"/>
  <c r="BE5" i="4"/>
  <c r="BE6" i="4"/>
  <c r="BF8" i="4"/>
  <c r="BE7" i="4"/>
  <c r="BE6" i="5" l="1"/>
  <c r="BE7" i="5"/>
  <c r="BF8" i="5"/>
  <c r="BE5" i="5"/>
  <c r="BE5" i="3"/>
  <c r="BE6" i="3"/>
  <c r="BE7" i="3"/>
  <c r="BF8" i="3"/>
  <c r="BF5" i="4"/>
  <c r="BF6" i="4"/>
  <c r="BF7" i="4"/>
  <c r="BG8" i="4"/>
  <c r="BE5" i="2"/>
  <c r="BE6" i="2"/>
  <c r="BF8" i="2"/>
  <c r="BE7" i="2"/>
  <c r="BG8" i="2" l="1"/>
  <c r="BF6" i="2"/>
  <c r="BF7" i="2"/>
  <c r="BF5" i="2"/>
  <c r="BH8" i="4"/>
  <c r="BG7" i="4"/>
  <c r="BG6" i="4"/>
  <c r="BG5" i="4"/>
  <c r="BF7" i="3"/>
  <c r="BF6" i="3"/>
  <c r="BG8" i="3"/>
  <c r="BF5" i="3"/>
  <c r="BF7" i="5"/>
  <c r="BG8" i="5"/>
  <c r="BF6" i="5"/>
  <c r="BF5" i="5"/>
  <c r="BH8" i="5" l="1"/>
  <c r="BG6" i="5"/>
  <c r="BG7" i="5"/>
  <c r="BG5" i="5"/>
  <c r="BG5" i="3"/>
  <c r="BG6" i="3"/>
  <c r="BG7" i="3"/>
  <c r="BH8" i="3"/>
  <c r="BI8" i="4"/>
  <c r="BH7" i="4"/>
  <c r="BH6" i="4"/>
  <c r="BH5" i="4"/>
  <c r="BH8" i="2"/>
  <c r="BG7" i="2"/>
  <c r="BG6" i="2"/>
  <c r="BG5" i="2"/>
  <c r="BH6" i="3" l="1"/>
  <c r="BH5" i="3"/>
  <c r="BH7" i="3"/>
  <c r="BI8" i="3"/>
  <c r="BH7" i="2"/>
  <c r="BH5" i="2"/>
  <c r="BH6" i="2"/>
  <c r="BI8" i="2"/>
  <c r="BJ8" i="4"/>
  <c r="BI7" i="4"/>
  <c r="BI6" i="4"/>
  <c r="BI5" i="4"/>
  <c r="BH5" i="5"/>
  <c r="BI8" i="5"/>
  <c r="BH6" i="5"/>
  <c r="BH7" i="5"/>
  <c r="BI5" i="5" l="1"/>
  <c r="BJ8" i="5"/>
  <c r="BI7" i="5"/>
  <c r="BI6" i="5"/>
  <c r="BI7" i="2"/>
  <c r="BI6" i="2"/>
  <c r="BI5" i="2"/>
  <c r="BJ8" i="2"/>
  <c r="BI7" i="3"/>
  <c r="BI6" i="3"/>
  <c r="BJ8" i="3"/>
  <c r="BI5" i="3"/>
  <c r="BK8" i="4"/>
  <c r="BJ7" i="4"/>
  <c r="BJ6" i="4"/>
  <c r="BJ5" i="4"/>
  <c r="BL8" i="4" l="1"/>
  <c r="BK6" i="4"/>
  <c r="BK7" i="4"/>
  <c r="BK5" i="4"/>
  <c r="BJ5" i="2"/>
  <c r="BJ7" i="2"/>
  <c r="BJ6" i="2"/>
  <c r="BK8" i="2"/>
  <c r="BJ7" i="5"/>
  <c r="BK8" i="5"/>
  <c r="BJ5" i="5"/>
  <c r="BJ6" i="5"/>
  <c r="BJ7" i="3"/>
  <c r="BK8" i="3"/>
  <c r="BJ5" i="3"/>
  <c r="BJ6" i="3"/>
  <c r="BK7" i="3" l="1"/>
  <c r="BL8" i="3"/>
  <c r="BK5" i="3"/>
  <c r="BK6" i="3"/>
  <c r="BK7" i="5"/>
  <c r="BL8" i="5"/>
  <c r="BK5" i="5"/>
  <c r="BK6" i="5"/>
  <c r="BK6" i="2"/>
  <c r="BK7" i="2"/>
  <c r="BK5" i="2"/>
  <c r="BL8" i="2"/>
  <c r="BM8" i="4"/>
  <c r="BL6" i="4"/>
  <c r="BL7" i="4"/>
  <c r="BL5" i="4"/>
  <c r="BL6" i="2" l="1"/>
  <c r="BL7" i="2"/>
  <c r="BL5" i="2"/>
  <c r="BM8" i="2"/>
  <c r="BM6" i="4"/>
  <c r="BM5" i="4"/>
  <c r="BN8" i="4"/>
  <c r="BM7" i="4"/>
  <c r="BL5" i="3"/>
  <c r="BL7" i="3"/>
  <c r="BM8" i="3"/>
  <c r="BL6" i="3"/>
  <c r="BL7" i="5"/>
  <c r="BM8" i="5"/>
  <c r="BL5" i="5"/>
  <c r="BL6" i="5"/>
  <c r="BN6" i="4" l="1"/>
  <c r="BN7" i="4"/>
  <c r="BN5" i="4"/>
  <c r="BO8" i="4"/>
  <c r="BM7" i="5"/>
  <c r="BN8" i="5"/>
  <c r="BM6" i="5"/>
  <c r="BM5" i="5"/>
  <c r="BM7" i="2"/>
  <c r="BM6" i="2"/>
  <c r="BM5" i="2"/>
  <c r="BN8" i="2"/>
  <c r="BM7" i="3"/>
  <c r="BN8" i="3"/>
  <c r="BM6" i="3"/>
  <c r="BM5" i="3"/>
  <c r="BN5" i="3" l="1"/>
  <c r="BN6" i="3"/>
  <c r="BN7" i="3"/>
  <c r="BO8" i="3"/>
  <c r="BO8" i="2"/>
  <c r="BN7" i="2"/>
  <c r="BN6" i="2"/>
  <c r="BN5" i="2"/>
  <c r="BN7" i="5"/>
  <c r="BN6" i="5"/>
  <c r="BN5" i="5"/>
  <c r="BO8" i="5"/>
  <c r="BO7" i="4"/>
  <c r="BO6" i="4"/>
  <c r="BO5" i="4"/>
  <c r="BP8" i="4"/>
  <c r="BP6" i="4" l="1"/>
  <c r="BP7" i="4"/>
  <c r="BP5" i="4"/>
  <c r="BQ8" i="4"/>
  <c r="BO6" i="5"/>
  <c r="BO7" i="5"/>
  <c r="BO5" i="5"/>
  <c r="BP8" i="5"/>
  <c r="BO6" i="2"/>
  <c r="BP8" i="2"/>
  <c r="BO7" i="2"/>
  <c r="BO5" i="2"/>
  <c r="BO5" i="3"/>
  <c r="BO6" i="3"/>
  <c r="BO7" i="3"/>
  <c r="BP8" i="3"/>
  <c r="BP5" i="5" l="1"/>
  <c r="BP7" i="5"/>
  <c r="BQ8" i="5"/>
  <c r="BP6" i="5"/>
  <c r="BP5" i="2"/>
  <c r="BP7" i="2"/>
  <c r="BQ8" i="2"/>
  <c r="BP6" i="2"/>
  <c r="BQ7" i="4"/>
  <c r="BR8" i="4"/>
  <c r="BQ6" i="4"/>
  <c r="BQ5" i="4"/>
  <c r="BP7" i="3"/>
  <c r="BQ8" i="3"/>
  <c r="BP6" i="3"/>
  <c r="BP5" i="3"/>
  <c r="BR8" i="2" l="1"/>
  <c r="BQ6" i="2"/>
  <c r="BQ5" i="2"/>
  <c r="BQ7" i="2"/>
  <c r="BQ5" i="5"/>
  <c r="BQ6" i="5"/>
  <c r="BQ7" i="5"/>
  <c r="BR8" i="5"/>
  <c r="BR8" i="3"/>
  <c r="BQ5" i="3"/>
  <c r="BQ6" i="3"/>
  <c r="BQ7" i="3"/>
  <c r="BR5" i="4"/>
  <c r="BS8" i="4"/>
  <c r="BR6" i="4"/>
  <c r="BR7" i="4"/>
  <c r="BS8" i="5" l="1"/>
  <c r="BR7" i="5"/>
  <c r="BR5" i="5"/>
  <c r="BR6" i="5"/>
  <c r="BS5" i="4"/>
  <c r="BS6" i="4"/>
  <c r="BS7" i="4"/>
  <c r="BT8" i="4"/>
  <c r="BS8" i="3"/>
  <c r="BR6" i="3"/>
  <c r="BR7" i="3"/>
  <c r="BR5" i="3"/>
  <c r="BR7" i="2"/>
  <c r="BR6" i="2"/>
  <c r="BR5" i="2"/>
  <c r="BS8" i="2"/>
  <c r="BS7" i="2" l="1"/>
  <c r="BT8" i="2"/>
  <c r="BS5" i="2"/>
  <c r="BS6" i="2"/>
  <c r="BT8" i="3"/>
  <c r="BS6" i="3"/>
  <c r="BS7" i="3"/>
  <c r="BS5" i="3"/>
  <c r="BT5" i="4"/>
  <c r="BT7" i="4"/>
  <c r="BU8" i="4"/>
  <c r="BT6" i="4"/>
  <c r="BT8" i="5"/>
  <c r="BS5" i="5"/>
  <c r="BS7" i="5"/>
  <c r="BS6" i="5"/>
  <c r="BT5" i="3" l="1"/>
  <c r="BT6" i="3"/>
  <c r="BT7" i="3"/>
  <c r="BU8" i="3"/>
  <c r="BU8" i="5"/>
  <c r="BT5" i="5"/>
  <c r="BT7" i="5"/>
  <c r="BT6" i="5"/>
  <c r="BU7" i="4"/>
  <c r="BV8" i="4"/>
  <c r="BU6" i="4"/>
  <c r="BU5" i="4"/>
  <c r="BT7" i="2"/>
  <c r="BU8" i="2"/>
  <c r="BT5" i="2"/>
  <c r="BT6" i="2"/>
  <c r="BV7" i="4" l="1"/>
  <c r="BV5" i="4"/>
  <c r="BW8" i="4"/>
  <c r="BV6" i="4"/>
  <c r="BU5" i="2"/>
  <c r="BV8" i="2"/>
  <c r="BU7" i="2"/>
  <c r="BU6" i="2"/>
  <c r="BU5" i="5"/>
  <c r="BU6" i="5"/>
  <c r="BU7" i="5"/>
  <c r="BV8" i="5"/>
  <c r="BU6" i="3"/>
  <c r="BU7" i="3"/>
  <c r="BV8" i="3"/>
  <c r="BU5" i="3"/>
  <c r="BV6" i="3" l="1"/>
  <c r="BW8" i="3"/>
  <c r="BV5" i="3"/>
  <c r="BV7" i="3"/>
  <c r="BX8" i="4"/>
  <c r="BW7" i="4"/>
  <c r="BW5" i="4"/>
  <c r="BW6" i="4"/>
  <c r="BV6" i="5"/>
  <c r="BV5" i="5"/>
  <c r="BW8" i="5"/>
  <c r="BV7" i="5"/>
  <c r="BV6" i="2"/>
  <c r="BV7" i="2"/>
  <c r="BW8" i="2"/>
  <c r="BV5" i="2"/>
  <c r="BW5" i="2" l="1"/>
  <c r="BW6" i="2"/>
  <c r="BW7" i="2"/>
  <c r="BX8" i="2"/>
  <c r="BY8" i="4"/>
  <c r="BX5" i="4"/>
  <c r="BX7" i="4"/>
  <c r="BX6" i="4"/>
  <c r="BW6" i="3"/>
  <c r="BW7" i="3"/>
  <c r="BX8" i="3"/>
  <c r="BW5" i="3"/>
  <c r="BW6" i="5"/>
  <c r="BW5" i="5"/>
  <c r="BW7" i="5"/>
  <c r="BX8" i="5"/>
  <c r="BX7" i="3" l="1"/>
  <c r="BY8" i="3"/>
  <c r="BX5" i="3"/>
  <c r="BX6" i="3"/>
  <c r="BY5" i="4"/>
  <c r="BY6" i="4"/>
  <c r="BY7" i="4"/>
  <c r="BZ8" i="4"/>
  <c r="BX6" i="5"/>
  <c r="BX5" i="5"/>
  <c r="BX7" i="5"/>
  <c r="BY8" i="5"/>
  <c r="BX5" i="2"/>
  <c r="BX6" i="2"/>
  <c r="BX7" i="2"/>
  <c r="BY8" i="2"/>
  <c r="BZ5" i="4" l="1"/>
  <c r="BZ6" i="4"/>
  <c r="BZ7" i="4"/>
  <c r="CA8" i="4"/>
  <c r="BZ8" i="3"/>
  <c r="BY5" i="3"/>
  <c r="BY6" i="3"/>
  <c r="BY7" i="3"/>
  <c r="BY5" i="2"/>
  <c r="BZ8" i="2"/>
  <c r="BY7" i="2"/>
  <c r="BY6" i="2"/>
  <c r="BY6" i="5"/>
  <c r="BY7" i="5"/>
  <c r="BY5" i="5"/>
  <c r="BZ8" i="5"/>
  <c r="CA8" i="5" l="1"/>
  <c r="BZ6" i="5"/>
  <c r="BZ7" i="5"/>
  <c r="BZ5" i="5"/>
  <c r="CA8" i="2"/>
  <c r="BZ7" i="2"/>
  <c r="BZ6" i="2"/>
  <c r="BZ5" i="2"/>
  <c r="CA8" i="3"/>
  <c r="BZ5" i="3"/>
  <c r="BZ6" i="3"/>
  <c r="BZ7" i="3"/>
  <c r="CA5" i="4"/>
  <c r="CA6" i="4"/>
  <c r="CA7" i="4"/>
  <c r="CB8" i="4"/>
  <c r="CC8" i="4" l="1"/>
  <c r="CB5" i="4"/>
  <c r="CB6" i="4"/>
  <c r="CB7" i="4"/>
  <c r="CB8" i="2"/>
  <c r="CA6" i="2"/>
  <c r="CA5" i="2"/>
  <c r="CA7" i="2"/>
  <c r="CA5" i="3"/>
  <c r="CB8" i="3"/>
  <c r="CA7" i="3"/>
  <c r="CA6" i="3"/>
  <c r="CA7" i="5"/>
  <c r="CA5" i="5"/>
  <c r="CA6" i="5"/>
  <c r="CB8" i="5"/>
  <c r="CC8" i="2" l="1"/>
  <c r="CB6" i="2"/>
  <c r="CB5" i="2"/>
  <c r="CB7" i="2"/>
  <c r="CC8" i="5"/>
  <c r="CB7" i="5"/>
  <c r="CB5" i="5"/>
  <c r="CB6" i="5"/>
  <c r="CB7" i="3"/>
  <c r="CC8" i="3"/>
  <c r="CB5" i="3"/>
  <c r="CB6" i="3"/>
  <c r="CD8" i="4"/>
  <c r="CC6" i="4"/>
  <c r="CC5" i="4"/>
  <c r="CC7" i="4"/>
  <c r="CC5" i="3" l="1"/>
  <c r="CC6" i="3"/>
  <c r="CC7" i="3"/>
  <c r="CD8" i="3"/>
  <c r="CC5" i="5"/>
  <c r="CC7" i="5"/>
  <c r="CD8" i="5"/>
  <c r="CC6" i="5"/>
  <c r="CD5" i="4"/>
  <c r="CD6" i="4"/>
  <c r="CD7" i="4"/>
  <c r="CE8" i="4"/>
  <c r="CC5" i="2"/>
  <c r="CD8" i="2"/>
  <c r="CC7" i="2"/>
  <c r="CC6" i="2"/>
  <c r="CD7" i="5" l="1"/>
  <c r="CE8" i="5"/>
  <c r="CD6" i="5"/>
  <c r="CD5" i="5"/>
  <c r="CE7" i="4"/>
  <c r="CE5" i="4"/>
  <c r="CE6" i="4"/>
  <c r="CF8" i="4"/>
  <c r="CD5" i="2"/>
  <c r="CE8" i="2"/>
  <c r="CD7" i="2"/>
  <c r="CD6" i="2"/>
  <c r="CD7" i="3"/>
  <c r="CE8" i="3"/>
  <c r="CD5" i="3"/>
  <c r="CD6" i="3"/>
  <c r="CE6" i="2" l="1"/>
  <c r="CF8" i="2"/>
  <c r="CE5" i="2"/>
  <c r="CE7" i="2"/>
  <c r="CE7" i="3"/>
  <c r="CE6" i="3"/>
  <c r="CF8" i="3"/>
  <c r="CE5" i="3"/>
  <c r="CG8" i="4"/>
  <c r="CF7" i="4"/>
  <c r="CF5" i="4"/>
  <c r="CF6" i="4"/>
  <c r="CE7" i="5"/>
  <c r="CF8" i="5"/>
  <c r="CE6" i="5"/>
  <c r="CE5" i="5"/>
  <c r="CF7" i="3" l="1"/>
  <c r="CG8" i="3"/>
  <c r="CF5" i="3"/>
  <c r="CF6" i="3"/>
  <c r="CG6" i="4"/>
  <c r="CH8" i="4"/>
  <c r="CG7" i="4"/>
  <c r="CG5" i="4"/>
  <c r="CF7" i="5"/>
  <c r="CG8" i="5"/>
  <c r="CF6" i="5"/>
  <c r="CF5" i="5"/>
  <c r="CF6" i="2"/>
  <c r="CF7" i="2"/>
  <c r="CF5" i="2"/>
  <c r="CG8" i="2"/>
  <c r="CG6" i="2" l="1"/>
  <c r="CH8" i="2"/>
  <c r="CG7" i="2"/>
  <c r="CG5" i="2"/>
  <c r="CG7" i="5"/>
  <c r="CG6" i="5"/>
  <c r="CH8" i="5"/>
  <c r="CG5" i="5"/>
  <c r="CG7" i="3"/>
  <c r="CG5" i="3"/>
  <c r="CG6" i="3"/>
  <c r="CH8" i="3"/>
  <c r="CH6" i="4"/>
  <c r="CH7" i="4"/>
  <c r="CI8" i="4"/>
  <c r="CH5" i="4"/>
  <c r="CI7" i="4" l="1"/>
  <c r="CJ8" i="4"/>
  <c r="CI5" i="4"/>
  <c r="CI6" i="4"/>
  <c r="CH5" i="3"/>
  <c r="CI8" i="3"/>
  <c r="CH7" i="3"/>
  <c r="CH6" i="3"/>
  <c r="CH5" i="5"/>
  <c r="CI8" i="5"/>
  <c r="CH7" i="5"/>
  <c r="CH6" i="5"/>
  <c r="CI8" i="2"/>
  <c r="CH7" i="2"/>
  <c r="CH5" i="2"/>
  <c r="CH6" i="2"/>
  <c r="CI5" i="3" l="1"/>
  <c r="CI6" i="3"/>
  <c r="CI7" i="3"/>
  <c r="CJ8" i="3"/>
  <c r="CJ5" i="4"/>
  <c r="CJ7" i="4"/>
  <c r="CK8" i="4"/>
  <c r="CJ6" i="4"/>
  <c r="CI5" i="2"/>
  <c r="CI7" i="2"/>
  <c r="CI6" i="2"/>
  <c r="CJ8" i="2"/>
  <c r="CJ8" i="5"/>
  <c r="CI6" i="5"/>
  <c r="CI7" i="5"/>
  <c r="CI5" i="5"/>
  <c r="CK7" i="4" l="1"/>
  <c r="CL8" i="4"/>
  <c r="CK5" i="4"/>
  <c r="CK6" i="4"/>
  <c r="CJ5" i="2"/>
  <c r="CJ6" i="2"/>
  <c r="CK8" i="2"/>
  <c r="CJ7" i="2"/>
  <c r="CJ5" i="5"/>
  <c r="CK8" i="5"/>
  <c r="CJ7" i="5"/>
  <c r="CJ6" i="5"/>
  <c r="CJ6" i="3"/>
  <c r="CK8" i="3"/>
  <c r="CJ5" i="3"/>
  <c r="CJ7" i="3"/>
  <c r="CK5" i="2" l="1"/>
  <c r="CK6" i="2"/>
  <c r="CL8" i="2"/>
  <c r="CK7" i="2"/>
  <c r="CL8" i="3"/>
  <c r="CK6" i="3"/>
  <c r="CK5" i="3"/>
  <c r="CK7" i="3"/>
  <c r="CK5" i="5"/>
  <c r="CK6" i="5"/>
  <c r="CL8" i="5"/>
  <c r="CK7" i="5"/>
  <c r="CL5" i="4"/>
  <c r="CM8" i="4"/>
  <c r="CL6" i="4"/>
  <c r="CL7" i="4"/>
  <c r="CM8" i="5" l="1"/>
  <c r="CL6" i="5"/>
  <c r="CL5" i="5"/>
  <c r="CL7" i="5"/>
  <c r="CL6" i="2"/>
  <c r="CM8" i="2"/>
  <c r="CL7" i="2"/>
  <c r="CL5" i="2"/>
  <c r="CM8" i="3"/>
  <c r="CL5" i="3"/>
  <c r="CL6" i="3"/>
  <c r="CL7" i="3"/>
  <c r="CM6" i="4"/>
  <c r="CM7" i="4"/>
  <c r="CN8" i="4"/>
  <c r="CM5" i="4"/>
  <c r="CM5" i="3" l="1"/>
  <c r="CN8" i="3"/>
  <c r="CM6" i="3"/>
  <c r="CM7" i="3"/>
  <c r="CN7" i="4"/>
  <c r="CO8" i="4"/>
  <c r="CN5" i="4"/>
  <c r="CN6" i="4"/>
  <c r="CM7" i="2"/>
  <c r="CN8" i="2"/>
  <c r="CM6" i="2"/>
  <c r="CM5" i="2"/>
  <c r="CN8" i="5"/>
  <c r="CM5" i="5"/>
  <c r="CM6" i="5"/>
  <c r="CM7" i="5"/>
  <c r="CO8" i="5" l="1"/>
  <c r="CN7" i="5"/>
  <c r="CN5" i="5"/>
  <c r="CN6" i="5"/>
  <c r="CN7" i="2"/>
  <c r="CO8" i="2"/>
  <c r="CN5" i="2"/>
  <c r="CN6" i="2"/>
  <c r="CN5" i="3"/>
  <c r="CN7" i="3"/>
  <c r="CO8" i="3"/>
  <c r="CN6" i="3"/>
  <c r="CO7" i="4"/>
  <c r="CP8" i="4"/>
  <c r="CO5" i="4"/>
  <c r="CO6" i="4"/>
  <c r="CP7" i="4" l="1"/>
  <c r="CQ8" i="4"/>
  <c r="CP6" i="4"/>
  <c r="CP5" i="4"/>
  <c r="CO7" i="3"/>
  <c r="CO5" i="3"/>
  <c r="CP8" i="3"/>
  <c r="CO6" i="3"/>
  <c r="CP8" i="2"/>
  <c r="CO7" i="2"/>
  <c r="CO6" i="2"/>
  <c r="CO5" i="2"/>
  <c r="CO7" i="5"/>
  <c r="CO5" i="5"/>
  <c r="CO6" i="5"/>
  <c r="CP8" i="5"/>
  <c r="CP6" i="3" l="1"/>
  <c r="CP5" i="3"/>
  <c r="CP7" i="3"/>
  <c r="CQ8" i="3"/>
  <c r="CQ6" i="4"/>
  <c r="CQ5" i="4"/>
  <c r="CQ7" i="4"/>
  <c r="CP6" i="5"/>
  <c r="CP5" i="5"/>
  <c r="CP7" i="5"/>
  <c r="CQ8" i="5"/>
  <c r="CQ8" i="2"/>
  <c r="CP7" i="2"/>
  <c r="CP6" i="2"/>
  <c r="CP5" i="2"/>
  <c r="CQ5" i="2" l="1"/>
  <c r="CQ7" i="2"/>
  <c r="CQ6" i="2"/>
  <c r="CQ6" i="5"/>
  <c r="CQ5" i="5"/>
  <c r="CQ7" i="5"/>
  <c r="CQ6" i="3"/>
  <c r="CQ7" i="3"/>
  <c r="CQ5" i="3"/>
</calcChain>
</file>

<file path=xl/sharedStrings.xml><?xml version="1.0" encoding="utf-8"?>
<sst xmlns="http://schemas.openxmlformats.org/spreadsheetml/2006/main" count="269" uniqueCount="63">
  <si>
    <t>Wartungsplaner</t>
  </si>
  <si>
    <t>Planname</t>
  </si>
  <si>
    <t>Wartungsplaner Produktionslinie A</t>
  </si>
  <si>
    <t>Hinweis:
Pflegen Sie Aufgaben und Verantwortliche nur in dieser Tabelle.
Die vier Quartalsblätter übernehmen die Daten automatisch.
Markierungen in den Quartalen: X = geplant, ✓ = erledigt.</t>
  </si>
  <si>
    <t>Verantwortliche</t>
  </si>
  <si>
    <t>Maschine / Anlage</t>
  </si>
  <si>
    <t>Abfüllanlage Linie A</t>
  </si>
  <si>
    <t>Instandhaltung</t>
  </si>
  <si>
    <t>Maschinen-Nr.</t>
  </si>
  <si>
    <t>M-2407-A</t>
  </si>
  <si>
    <t>Produktion</t>
  </si>
  <si>
    <t>Planungsjahr</t>
  </si>
  <si>
    <t>Schichtleitung</t>
  </si>
  <si>
    <t>Elektrik</t>
  </si>
  <si>
    <t>Tägliche Wartung</t>
  </si>
  <si>
    <t>Mechanik</t>
  </si>
  <si>
    <t>Nr.</t>
  </si>
  <si>
    <t>Aufgabe</t>
  </si>
  <si>
    <t>Verantwortlich</t>
  </si>
  <si>
    <t>Qualitätsmanagement</t>
  </si>
  <si>
    <t>Sichtprüfung Schutzhauben und Verriegelungen</t>
  </si>
  <si>
    <t>Sicherheit</t>
  </si>
  <si>
    <t>Leckagen an Pneumatik und Hydraulik prüfen</t>
  </si>
  <si>
    <t>Externer Service</t>
  </si>
  <si>
    <t>Arbeitsbereich und Sensoren reinigen</t>
  </si>
  <si>
    <t>Technischer Leiter</t>
  </si>
  <si>
    <t>Druckluftversorgung und Manometer prüfen</t>
  </si>
  <si>
    <t>Facility Management</t>
  </si>
  <si>
    <t>Förderband auf Lauf und Geräusche prüfen</t>
  </si>
  <si>
    <t>Not-Aus und Signalleuchten Sichtkontrolle</t>
  </si>
  <si>
    <t>Wöchentliche Wartung</t>
  </si>
  <si>
    <t>Schmierstellen gemäß Schmierplan kontrollieren</t>
  </si>
  <si>
    <t>Kabel und Steckverbindungen auf Beschädigung prüfen</t>
  </si>
  <si>
    <t>Schraubverbindungen an Schutzblechen nachziehen</t>
  </si>
  <si>
    <t>Filtermatten reinigen</t>
  </si>
  <si>
    <t>Bänder und Rollen auf Verschleiß prüfen</t>
  </si>
  <si>
    <t>Monatliche Wartung</t>
  </si>
  <si>
    <t>Lichtschranken kalibrieren und Funktion testen</t>
  </si>
  <si>
    <t>Ketten- und Bandspannung prüfen</t>
  </si>
  <si>
    <t>Druckregler und Ventile testen</t>
  </si>
  <si>
    <t>Sicherheitscheck an Türen und Verriegelungen</t>
  </si>
  <si>
    <t>Reinigung der Schaltschranklüfter</t>
  </si>
  <si>
    <t>Quartalsweise Wartung</t>
  </si>
  <si>
    <t>Ölstand Getriebe kontrollieren</t>
  </si>
  <si>
    <t>Energieverbrauch und Laufzeiten auswerten</t>
  </si>
  <si>
    <t>Funktionsprüfung aller Sicherheitskreise</t>
  </si>
  <si>
    <t>Stichprobenprüfung Produktqualität nach Wartung</t>
  </si>
  <si>
    <t>Jährliche Wartung</t>
  </si>
  <si>
    <t>UVV-Prüfung vorbereiten und dokumentieren</t>
  </si>
  <si>
    <t>Austausch kritischer Verschleißteile</t>
  </si>
  <si>
    <t>Komplette Anlageninspektion</t>
  </si>
  <si>
    <t>Quartal 1</t>
  </si>
  <si>
    <t>Legende: X = geplant   |   ✓ = erledigt</t>
  </si>
  <si>
    <t>Monat</t>
  </si>
  <si>
    <t/>
  </si>
  <si>
    <t>KW</t>
  </si>
  <si>
    <t>Tag</t>
  </si>
  <si>
    <t>Datum</t>
  </si>
  <si>
    <t>✓</t>
  </si>
  <si>
    <t>X</t>
  </si>
  <si>
    <t>Quartal 2</t>
  </si>
  <si>
    <t>Quartal 3</t>
  </si>
  <si>
    <t>Quartal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</si>
</sst>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15" x14ac:knownFonts="1">
    <font>
      <sz val="11"/>
      <color theme="1"/>
      <name val="Calibri"/>
      <family val="2"/>
      <scheme val="minor"/>
    </font>
    <font>
      <b/>
      <sz val="16"/>
      <color rgb="FFFFFFFF"/>
      <name val="Calibri"/>
    </font>
    <font>
      <b/>
      <sz val="10"/>
      <color rgb="FFFFFFFF"/>
      <name val="Calibri"/>
    </font>
    <font>
      <b/>
      <sz val="10"/>
      <color rgb="FF1F2937"/>
      <name val="Calibri"/>
    </font>
    <font>
      <sz val="10"/>
      <color rgb="FF1F2937"/>
      <name val="Calibri"/>
    </font>
    <font>
      <b/>
      <sz val="11"/>
      <color rgb="FFFFFFFF"/>
      <name val="Calibri"/>
    </font>
    <font>
      <b/>
      <sz val="14"/>
      <color rgb="FFFFFFFF"/>
      <name val="Calibri"/>
    </font>
    <font>
      <b/>
      <sz val="15"/>
      <color rgb="FFFFFFFF"/>
      <name val="Calibri"/>
    </font>
    <font>
      <b/>
      <sz val="12"/>
      <color rgb="FFFFFFFF"/>
      <name val="Calibri"/>
    </font>
    <font>
      <b/>
      <sz val="9"/>
      <color rgb="FF1F2937"/>
      <name val="Calibri"/>
    </font>
    <font>
      <b/>
      <sz val="9"/>
      <color rgb="FFFFFFFF"/>
      <name val="Calibri"/>
    </font>
    <font>
      <b/>
      <sz val="8"/>
      <color rgb="FF1F2937"/>
      <name val="Calibri"/>
    </font>
    <font>
      <sz val="9"/>
      <color rgb="FF1F2937"/>
      <name val="Calibri"/>
    </font>
    <font>
      <b/>
      <sz val="22"/>
      <color rgb="FFFFFFFF"/>
      <name val="Calibri"/>
      <family val="2"/>
    </font>
    <font>
      <sz val="22"/>
      <color theme="1"/>
      <name val="Calibri"/>
      <family val="2"/>
      <scheme val="minor"/>
    </font>
  </fonts>
  <fills count="8">
    <fill>
      <patternFill patternType="none"/>
    </fill>
    <fill>
      <patternFill patternType="gray125"/>
    </fill>
    <fill>
      <patternFill patternType="solid">
        <fgColor rgb="FF00484E"/>
      </patternFill>
    </fill>
    <fill>
      <patternFill patternType="solid">
        <fgColor rgb="FF1F415A"/>
      </patternFill>
    </fill>
    <fill>
      <patternFill patternType="solid">
        <fgColor rgb="FFDCEEEE"/>
      </patternFill>
    </fill>
    <fill>
      <patternFill patternType="solid">
        <fgColor rgb="FFF4F8FA"/>
      </patternFill>
    </fill>
    <fill>
      <patternFill patternType="solid">
        <fgColor rgb="FFE7EFF5"/>
      </patternFill>
    </fill>
    <fill>
      <patternFill patternType="solid">
        <fgColor rgb="FFF3F5F7"/>
      </patternFill>
    </fill>
  </fills>
  <borders count="15">
    <border>
      <left/>
      <right/>
      <top/>
      <bottom/>
      <diagonal/>
    </border>
    <border>
      <left style="thin">
        <color rgb="FFD0D7DE"/>
      </left>
      <right style="thin">
        <color rgb="FFD0D7DE"/>
      </right>
      <top style="thin">
        <color rgb="FFD0D7DE"/>
      </top>
      <bottom style="thin">
        <color rgb="FFD0D7DE"/>
      </bottom>
      <diagonal/>
    </border>
    <border>
      <left/>
      <right/>
      <top style="thin">
        <color rgb="FFD0D7DE"/>
      </top>
      <bottom/>
      <diagonal/>
    </border>
    <border>
      <left/>
      <right style="thin">
        <color rgb="FFD0D7DE"/>
      </right>
      <top style="thin">
        <color rgb="FFD0D7DE"/>
      </top>
      <bottom/>
      <diagonal/>
    </border>
    <border>
      <left/>
      <right style="thin">
        <color rgb="FFD0D7DE"/>
      </right>
      <top style="thin">
        <color rgb="FFD0D7DE"/>
      </top>
      <bottom style="thin">
        <color rgb="FFD0D7DE"/>
      </bottom>
      <diagonal/>
    </border>
    <border>
      <left/>
      <right/>
      <top style="thin">
        <color rgb="FFD0D7DE"/>
      </top>
      <bottom style="thin">
        <color rgb="FFD0D7DE"/>
      </bottom>
      <diagonal/>
    </border>
    <border>
      <left style="thin">
        <color rgb="FFD0D7DE"/>
      </left>
      <right/>
      <top/>
      <bottom/>
      <diagonal/>
    </border>
    <border>
      <left/>
      <right style="thin">
        <color rgb="FFD0D7DE"/>
      </right>
      <top/>
      <bottom/>
      <diagonal/>
    </border>
    <border>
      <left style="thin">
        <color rgb="FFD0D7DE"/>
      </left>
      <right/>
      <top/>
      <bottom style="thin">
        <color rgb="FFD0D7DE"/>
      </bottom>
      <diagonal/>
    </border>
    <border>
      <left/>
      <right/>
      <top/>
      <bottom style="thin">
        <color rgb="FFD0D7DE"/>
      </bottom>
      <diagonal/>
    </border>
    <border>
      <left/>
      <right style="thin">
        <color rgb="FFD0D7DE"/>
      </right>
      <top/>
      <bottom style="thin">
        <color rgb="FFD0D7DE"/>
      </bottom>
      <diagonal/>
    </border>
    <border>
      <left style="thin">
        <color rgb="FFD0D7DE"/>
      </left>
      <right style="thin">
        <color rgb="FFD0D7DE"/>
      </right>
      <top/>
      <bottom style="thin">
        <color rgb="FFD0D7DE"/>
      </bottom>
      <diagonal/>
    </border>
    <border>
      <left style="medium">
        <color rgb="FF00484E"/>
      </left>
      <right style="thin">
        <color rgb="FFD0D7DE"/>
      </right>
      <top style="thin">
        <color rgb="FFD0D7DE"/>
      </top>
      <bottom style="thin">
        <color rgb="FFD0D7DE"/>
      </bottom>
      <diagonal/>
    </border>
    <border>
      <left style="medium">
        <color rgb="FF00484E"/>
      </left>
      <right/>
      <top/>
      <bottom/>
      <diagonal/>
    </border>
    <border>
      <left style="medium">
        <color rgb="FF00484E"/>
      </left>
      <right/>
      <top style="thin">
        <color rgb="FFD0D7DE"/>
      </top>
      <bottom style="thin">
        <color rgb="FFD0D7DE"/>
      </bottom>
      <diagonal/>
    </border>
  </borders>
  <cellStyleXfs count="1">
    <xf numFmtId="0" fontId="0" fillId="0" borderId="0"/>
  </cellStyleXfs>
  <cellXfs count="58">
    <xf numFmtId="0" fontId="0" fillId="0" borderId="0" xfId="0"/>
    <xf numFmtId="0" fontId="2" fillId="3" borderId="1" xfId="0" applyFont="1" applyFill="1" applyBorder="1" applyAlignment="1">
      <alignment horizontal="left" vertical="center"/>
    </xf>
    <xf numFmtId="0" fontId="5" fillId="2" borderId="1" xfId="0" applyFont="1" applyFill="1" applyBorder="1" applyAlignment="1">
      <alignment horizontal="center"/>
    </xf>
    <xf numFmtId="0" fontId="4" fillId="4" borderId="1" xfId="0" applyFont="1" applyFill="1" applyBorder="1" applyAlignment="1">
      <alignment horizontal="left"/>
    </xf>
    <xf numFmtId="0" fontId="4" fillId="6" borderId="1" xfId="0" applyFont="1" applyFill="1" applyBorder="1" applyAlignment="1">
      <alignment horizontal="left"/>
    </xf>
    <xf numFmtId="0" fontId="2" fillId="3" borderId="1" xfId="0" applyFont="1" applyFill="1" applyBorder="1" applyAlignment="1">
      <alignment horizontal="center"/>
    </xf>
    <xf numFmtId="0" fontId="3" fillId="7" borderId="1" xfId="0" applyFont="1" applyFill="1" applyBorder="1" applyAlignment="1">
      <alignment horizontal="center"/>
    </xf>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6" borderId="1" xfId="0" applyFont="1" applyFill="1" applyBorder="1" applyAlignment="1">
      <alignment vertical="center" wrapText="1"/>
    </xf>
    <xf numFmtId="0" fontId="4" fillId="6" borderId="1" xfId="0" applyFont="1" applyFill="1" applyBorder="1" applyAlignment="1">
      <alignment horizontal="left" vertical="center"/>
    </xf>
    <xf numFmtId="0" fontId="2" fillId="3" borderId="1" xfId="0" applyFont="1" applyFill="1" applyBorder="1"/>
    <xf numFmtId="0" fontId="10" fillId="3" borderId="1" xfId="0" applyFont="1" applyFill="1" applyBorder="1" applyAlignment="1">
      <alignment horizontal="center" vertical="center" wrapText="1"/>
    </xf>
    <xf numFmtId="0" fontId="11" fillId="7" borderId="1" xfId="0" applyFont="1" applyFill="1" applyBorder="1" applyAlignment="1">
      <alignment horizontal="center"/>
    </xf>
    <xf numFmtId="164" fontId="9" fillId="7" borderId="1" xfId="0" applyNumberFormat="1" applyFont="1" applyFill="1" applyBorder="1" applyAlignment="1">
      <alignment horizontal="center"/>
    </xf>
    <xf numFmtId="0" fontId="2" fillId="2" borderId="1" xfId="0" applyFont="1" applyFill="1" applyBorder="1" applyAlignment="1">
      <alignment horizontal="center"/>
    </xf>
    <xf numFmtId="0" fontId="4" fillId="4" borderId="1" xfId="0" applyFont="1" applyFill="1" applyBorder="1" applyAlignment="1">
      <alignment vertical="center"/>
    </xf>
    <xf numFmtId="0" fontId="12" fillId="0" borderId="1" xfId="0" applyFont="1" applyBorder="1" applyAlignment="1">
      <alignment horizontal="center" vertical="center"/>
    </xf>
    <xf numFmtId="0" fontId="4" fillId="6" borderId="1" xfId="0" applyFont="1" applyFill="1" applyBorder="1" applyAlignment="1">
      <alignment vertical="center"/>
    </xf>
    <xf numFmtId="0" fontId="10" fillId="3" borderId="12" xfId="0" applyFont="1" applyFill="1" applyBorder="1" applyAlignment="1">
      <alignment horizontal="center" vertical="center" wrapText="1"/>
    </xf>
    <xf numFmtId="0" fontId="11" fillId="7" borderId="12" xfId="0" applyFont="1" applyFill="1" applyBorder="1" applyAlignment="1">
      <alignment horizontal="center"/>
    </xf>
    <xf numFmtId="164" fontId="9" fillId="7" borderId="12" xfId="0" applyNumberFormat="1" applyFont="1" applyFill="1" applyBorder="1" applyAlignment="1">
      <alignment horizontal="center"/>
    </xf>
    <xf numFmtId="0" fontId="0" fillId="0" borderId="13" xfId="0" applyBorder="1"/>
    <xf numFmtId="0" fontId="2" fillId="2" borderId="12" xfId="0" applyFont="1" applyFill="1" applyBorder="1" applyAlignment="1">
      <alignment horizontal="center"/>
    </xf>
    <xf numFmtId="0" fontId="3" fillId="0" borderId="1" xfId="0" applyFont="1" applyBorder="1" applyAlignment="1">
      <alignment horizontal="center" vertical="center"/>
    </xf>
    <xf numFmtId="0" fontId="12" fillId="0" borderId="12" xfId="0" applyFont="1" applyBorder="1" applyAlignment="1">
      <alignment horizontal="center" vertical="center"/>
    </xf>
    <xf numFmtId="0" fontId="3" fillId="0" borderId="12" xfId="0" applyFont="1" applyBorder="1" applyAlignment="1">
      <alignment horizontal="center" vertical="center"/>
    </xf>
    <xf numFmtId="0" fontId="3" fillId="4" borderId="1" xfId="0" applyFont="1" applyFill="1" applyBorder="1" applyAlignment="1">
      <alignment horizontal="left" vertical="center"/>
    </xf>
    <xf numFmtId="0" fontId="0" fillId="0" borderId="4" xfId="0" applyBorder="1"/>
    <xf numFmtId="0" fontId="5" fillId="2" borderId="1" xfId="0" applyFont="1" applyFill="1" applyBorder="1" applyAlignment="1">
      <alignment horizontal="center"/>
    </xf>
    <xf numFmtId="0" fontId="0" fillId="0" borderId="5" xfId="0" applyBorder="1"/>
    <xf numFmtId="0" fontId="1" fillId="2" borderId="0" xfId="0" applyFont="1" applyFill="1" applyAlignment="1">
      <alignment horizontal="center" vertical="center"/>
    </xf>
    <xf numFmtId="0" fontId="0" fillId="0" borderId="0" xfId="0"/>
    <xf numFmtId="0" fontId="4" fillId="5" borderId="1" xfId="0" applyFont="1" applyFill="1" applyBorder="1" applyAlignment="1">
      <alignment vertical="top" wrapText="1"/>
    </xf>
    <xf numFmtId="0" fontId="0" fillId="0" borderId="2" xfId="0"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5" fillId="3" borderId="1" xfId="0" applyFont="1" applyFill="1" applyBorder="1" applyAlignment="1">
      <alignment horizontal="left"/>
    </xf>
    <xf numFmtId="0" fontId="0" fillId="0" borderId="14" xfId="0" applyBorder="1"/>
    <xf numFmtId="0" fontId="7" fillId="2" borderId="1" xfId="0" applyFont="1" applyFill="1" applyBorder="1" applyAlignment="1">
      <alignment horizontal="center" vertical="center"/>
    </xf>
    <xf numFmtId="0" fontId="3" fillId="7" borderId="1" xfId="0" applyFont="1" applyFill="1" applyBorder="1" applyAlignment="1">
      <alignment horizontal="left"/>
    </xf>
    <xf numFmtId="0" fontId="8" fillId="3" borderId="1" xfId="0" applyFont="1" applyFill="1" applyBorder="1" applyAlignment="1">
      <alignment horizontal="center" vertical="center"/>
    </xf>
    <xf numFmtId="0" fontId="4" fillId="7" borderId="1" xfId="0" applyFont="1" applyFill="1" applyBorder="1" applyAlignment="1">
      <alignment horizontal="center"/>
    </xf>
    <xf numFmtId="0" fontId="6" fillId="2" borderId="1" xfId="0" applyFont="1" applyFill="1" applyBorder="1" applyAlignment="1">
      <alignment horizontal="center" vertical="center"/>
    </xf>
    <xf numFmtId="0" fontId="0" fillId="0" borderId="11" xfId="0" applyBorder="1"/>
    <xf numFmtId="0" fontId="13" fillId="2" borderId="1" xfId="0" applyFont="1" applyFill="1" applyBorder="1" applyAlignment="1">
      <alignment horizontal="center" vertical="center"/>
    </xf>
    <xf numFmtId="0" fontId="14" fillId="0" borderId="2" xfId="0" applyFont="1" applyBorder="1"/>
    <xf numFmtId="0" fontId="14" fillId="0" borderId="3" xfId="0" applyFont="1" applyBorder="1"/>
    <xf numFmtId="0" fontId="14" fillId="0" borderId="8" xfId="0" applyFont="1" applyBorder="1"/>
    <xf numFmtId="0" fontId="14" fillId="0" borderId="9" xfId="0" applyFont="1" applyBorder="1"/>
    <xf numFmtId="0" fontId="14" fillId="0" borderId="10" xfId="0" applyFont="1" applyBorder="1"/>
    <xf numFmtId="0" fontId="4" fillId="7" borderId="1" xfId="0" applyFont="1" applyFill="1" applyBorder="1" applyAlignment="1"/>
    <xf numFmtId="0" fontId="0" fillId="0" borderId="5" xfId="0" applyBorder="1" applyAlignment="1"/>
    <xf numFmtId="0" fontId="0" fillId="0" borderId="4" xfId="0" applyBorder="1" applyAlignment="1"/>
  </cellXfs>
  <cellStyles count="1">
    <cellStyle name="Normal" xfId="0" builtinId="0"/>
  </cellStyles>
  <dxfs count="16">
    <dxf>
      <fill>
        <patternFill>
          <bgColor rgb="FFD9F2E3"/>
        </patternFill>
      </fill>
    </dxf>
    <dxf>
      <fill>
        <patternFill>
          <bgColor rgb="FFFDECC8"/>
        </patternFill>
      </fill>
    </dxf>
    <dxf>
      <fill>
        <patternFill>
          <bgColor rgb="FFECEFF1"/>
        </patternFill>
      </fill>
    </dxf>
    <dxf>
      <fill>
        <patternFill>
          <bgColor rgb="FFE0E6EA"/>
        </patternFill>
      </fill>
    </dxf>
    <dxf>
      <fill>
        <patternFill>
          <bgColor rgb="FFD9F2E3"/>
        </patternFill>
      </fill>
    </dxf>
    <dxf>
      <fill>
        <patternFill>
          <bgColor rgb="FFFDECC8"/>
        </patternFill>
      </fill>
    </dxf>
    <dxf>
      <fill>
        <patternFill>
          <bgColor rgb="FFECEFF1"/>
        </patternFill>
      </fill>
    </dxf>
    <dxf>
      <fill>
        <patternFill>
          <bgColor rgb="FFE0E6EA"/>
        </patternFill>
      </fill>
    </dxf>
    <dxf>
      <fill>
        <patternFill>
          <bgColor rgb="FFD9F2E3"/>
        </patternFill>
      </fill>
    </dxf>
    <dxf>
      <fill>
        <patternFill>
          <bgColor rgb="FFFDECC8"/>
        </patternFill>
      </fill>
    </dxf>
    <dxf>
      <fill>
        <patternFill>
          <bgColor rgb="FFECEFF1"/>
        </patternFill>
      </fill>
    </dxf>
    <dxf>
      <fill>
        <patternFill>
          <bgColor rgb="FFE0E6EA"/>
        </patternFill>
      </fill>
    </dxf>
    <dxf>
      <fill>
        <patternFill>
          <bgColor rgb="FFD9F2E3"/>
        </patternFill>
      </fill>
    </dxf>
    <dxf>
      <fill>
        <patternFill>
          <bgColor rgb="FFFDECC8"/>
        </patternFill>
      </fill>
    </dxf>
    <dxf>
      <fill>
        <patternFill>
          <bgColor rgb="FFECEFF1"/>
        </patternFill>
      </fill>
    </dxf>
    <dxf>
      <fill>
        <patternFill>
          <bgColor rgb="FFE0E6E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showGridLines="0" workbookViewId="0">
      <selection activeCell="H21" sqref="H21"/>
    </sheetView>
  </sheetViews>
  <sheetFormatPr baseColWidth="10" defaultColWidth="9.140625" defaultRowHeight="15" x14ac:dyDescent="0.25"/>
  <cols>
    <col min="1" max="1" width="15.28515625" bestFit="1" customWidth="1"/>
    <col min="2" max="2" width="44.7109375" bestFit="1" customWidth="1"/>
    <col min="3" max="3" width="18.5703125" bestFit="1" customWidth="1"/>
    <col min="4" max="4" width="3" customWidth="1"/>
    <col min="5" max="5" width="4" customWidth="1"/>
    <col min="6" max="7" width="18" customWidth="1"/>
    <col min="8" max="9" width="3" customWidth="1"/>
    <col min="10" max="10" width="18.5703125" bestFit="1" customWidth="1"/>
  </cols>
  <sheetData>
    <row r="1" spans="1:10" ht="21" x14ac:dyDescent="0.25">
      <c r="A1" s="31" t="s">
        <v>0</v>
      </c>
      <c r="B1" s="32"/>
      <c r="C1" s="32"/>
      <c r="D1" s="32"/>
      <c r="E1" s="32"/>
      <c r="F1" s="32"/>
      <c r="G1" s="32"/>
    </row>
    <row r="3" spans="1:10" x14ac:dyDescent="0.25">
      <c r="A3" s="1" t="s">
        <v>1</v>
      </c>
      <c r="B3" s="27" t="s">
        <v>2</v>
      </c>
      <c r="C3" s="28"/>
      <c r="E3" s="33" t="s">
        <v>3</v>
      </c>
      <c r="F3" s="34"/>
      <c r="G3" s="35"/>
      <c r="J3" s="2" t="s">
        <v>4</v>
      </c>
    </row>
    <row r="4" spans="1:10" x14ac:dyDescent="0.25">
      <c r="A4" s="1" t="s">
        <v>5</v>
      </c>
      <c r="B4" s="27" t="s">
        <v>6</v>
      </c>
      <c r="C4" s="28"/>
      <c r="E4" s="36"/>
      <c r="F4" s="32"/>
      <c r="G4" s="37"/>
      <c r="J4" s="3" t="s">
        <v>7</v>
      </c>
    </row>
    <row r="5" spans="1:10" x14ac:dyDescent="0.25">
      <c r="A5" s="1" t="s">
        <v>8</v>
      </c>
      <c r="B5" s="27" t="s">
        <v>9</v>
      </c>
      <c r="C5" s="28"/>
      <c r="E5" s="36"/>
      <c r="F5" s="32"/>
      <c r="G5" s="37"/>
      <c r="J5" s="4" t="s">
        <v>10</v>
      </c>
    </row>
    <row r="6" spans="1:10" x14ac:dyDescent="0.25">
      <c r="A6" s="1" t="s">
        <v>11</v>
      </c>
      <c r="B6" s="27">
        <v>2026</v>
      </c>
      <c r="C6" s="28"/>
      <c r="E6" s="38"/>
      <c r="F6" s="39"/>
      <c r="G6" s="40"/>
      <c r="J6" s="3" t="s">
        <v>12</v>
      </c>
    </row>
    <row r="7" spans="1:10" x14ac:dyDescent="0.25">
      <c r="J7" s="4" t="s">
        <v>13</v>
      </c>
    </row>
    <row r="8" spans="1:10" x14ac:dyDescent="0.25">
      <c r="A8" s="29" t="s">
        <v>14</v>
      </c>
      <c r="B8" s="30"/>
      <c r="C8" s="28"/>
      <c r="J8" s="3" t="s">
        <v>15</v>
      </c>
    </row>
    <row r="9" spans="1:10" x14ac:dyDescent="0.25">
      <c r="A9" s="5" t="s">
        <v>16</v>
      </c>
      <c r="B9" s="5" t="s">
        <v>17</v>
      </c>
      <c r="C9" s="5" t="s">
        <v>18</v>
      </c>
      <c r="J9" s="4" t="s">
        <v>19</v>
      </c>
    </row>
    <row r="10" spans="1:10" x14ac:dyDescent="0.25">
      <c r="A10" s="6">
        <v>1</v>
      </c>
      <c r="B10" s="7" t="s">
        <v>20</v>
      </c>
      <c r="C10" s="8" t="s">
        <v>10</v>
      </c>
      <c r="J10" s="3" t="s">
        <v>21</v>
      </c>
    </row>
    <row r="11" spans="1:10" x14ac:dyDescent="0.25">
      <c r="A11" s="6">
        <v>2</v>
      </c>
      <c r="B11" s="9" t="s">
        <v>22</v>
      </c>
      <c r="C11" s="10" t="s">
        <v>7</v>
      </c>
      <c r="J11" s="4" t="s">
        <v>23</v>
      </c>
    </row>
    <row r="12" spans="1:10" x14ac:dyDescent="0.25">
      <c r="A12" s="6">
        <v>3</v>
      </c>
      <c r="B12" s="7" t="s">
        <v>24</v>
      </c>
      <c r="C12" s="8" t="s">
        <v>10</v>
      </c>
      <c r="J12" s="3" t="s">
        <v>25</v>
      </c>
    </row>
    <row r="13" spans="1:10" x14ac:dyDescent="0.25">
      <c r="A13" s="6">
        <v>4</v>
      </c>
      <c r="B13" s="9" t="s">
        <v>26</v>
      </c>
      <c r="C13" s="10" t="s">
        <v>12</v>
      </c>
      <c r="J13" s="4" t="s">
        <v>27</v>
      </c>
    </row>
    <row r="14" spans="1:10" x14ac:dyDescent="0.25">
      <c r="A14" s="6">
        <v>5</v>
      </c>
      <c r="B14" s="7" t="s">
        <v>28</v>
      </c>
      <c r="C14" s="8" t="s">
        <v>10</v>
      </c>
    </row>
    <row r="15" spans="1:10" x14ac:dyDescent="0.25">
      <c r="A15" s="6">
        <v>6</v>
      </c>
      <c r="B15" s="9" t="s">
        <v>29</v>
      </c>
      <c r="C15" s="10" t="s">
        <v>21</v>
      </c>
    </row>
    <row r="16" spans="1:10" x14ac:dyDescent="0.25">
      <c r="A16" s="6">
        <v>7</v>
      </c>
      <c r="B16" s="7"/>
      <c r="C16" s="8"/>
    </row>
    <row r="17" spans="1:3" x14ac:dyDescent="0.25">
      <c r="A17" s="6">
        <v>8</v>
      </c>
      <c r="B17" s="9"/>
      <c r="C17" s="10"/>
    </row>
    <row r="18" spans="1:3" x14ac:dyDescent="0.25">
      <c r="A18" s="6">
        <v>9</v>
      </c>
      <c r="B18" s="7"/>
      <c r="C18" s="8"/>
    </row>
    <row r="19" spans="1:3" x14ac:dyDescent="0.25">
      <c r="A19" s="6">
        <v>10</v>
      </c>
      <c r="B19" s="9"/>
      <c r="C19" s="10"/>
    </row>
    <row r="22" spans="1:3" x14ac:dyDescent="0.25">
      <c r="A22" s="29" t="s">
        <v>30</v>
      </c>
      <c r="B22" s="30"/>
      <c r="C22" s="28"/>
    </row>
    <row r="23" spans="1:3" x14ac:dyDescent="0.25">
      <c r="A23" s="5" t="s">
        <v>16</v>
      </c>
      <c r="B23" s="5" t="s">
        <v>17</v>
      </c>
      <c r="C23" s="5" t="s">
        <v>18</v>
      </c>
    </row>
    <row r="24" spans="1:3" x14ac:dyDescent="0.25">
      <c r="A24" s="6">
        <v>1</v>
      </c>
      <c r="B24" s="7" t="s">
        <v>31</v>
      </c>
      <c r="C24" s="8" t="s">
        <v>15</v>
      </c>
    </row>
    <row r="25" spans="1:3" x14ac:dyDescent="0.25">
      <c r="A25" s="6">
        <v>2</v>
      </c>
      <c r="B25" s="9" t="s">
        <v>32</v>
      </c>
      <c r="C25" s="10" t="s">
        <v>13</v>
      </c>
    </row>
    <row r="26" spans="1:3" x14ac:dyDescent="0.25">
      <c r="A26" s="6">
        <v>3</v>
      </c>
      <c r="B26" s="7" t="s">
        <v>33</v>
      </c>
      <c r="C26" s="8" t="s">
        <v>7</v>
      </c>
    </row>
    <row r="27" spans="1:3" x14ac:dyDescent="0.25">
      <c r="A27" s="6">
        <v>4</v>
      </c>
      <c r="B27" s="9" t="s">
        <v>34</v>
      </c>
      <c r="C27" s="10" t="s">
        <v>27</v>
      </c>
    </row>
    <row r="28" spans="1:3" x14ac:dyDescent="0.25">
      <c r="A28" s="6">
        <v>5</v>
      </c>
      <c r="B28" s="7" t="s">
        <v>35</v>
      </c>
      <c r="C28" s="8" t="s">
        <v>15</v>
      </c>
    </row>
    <row r="29" spans="1:3" x14ac:dyDescent="0.25">
      <c r="A29" s="6">
        <v>6</v>
      </c>
      <c r="B29" s="9"/>
      <c r="C29" s="10"/>
    </row>
    <row r="30" spans="1:3" x14ac:dyDescent="0.25">
      <c r="A30" s="6">
        <v>7</v>
      </c>
      <c r="B30" s="7"/>
      <c r="C30" s="8"/>
    </row>
    <row r="31" spans="1:3" x14ac:dyDescent="0.25">
      <c r="A31" s="6">
        <v>8</v>
      </c>
      <c r="B31" s="9"/>
      <c r="C31" s="10"/>
    </row>
    <row r="32" spans="1:3" x14ac:dyDescent="0.25">
      <c r="A32" s="6">
        <v>9</v>
      </c>
      <c r="B32" s="7"/>
      <c r="C32" s="8"/>
    </row>
    <row r="33" spans="1:3" x14ac:dyDescent="0.25">
      <c r="A33" s="6">
        <v>10</v>
      </c>
      <c r="B33" s="9"/>
      <c r="C33" s="10"/>
    </row>
    <row r="36" spans="1:3" x14ac:dyDescent="0.25">
      <c r="A36" s="29" t="s">
        <v>36</v>
      </c>
      <c r="B36" s="30"/>
      <c r="C36" s="28"/>
    </row>
    <row r="37" spans="1:3" x14ac:dyDescent="0.25">
      <c r="A37" s="5" t="s">
        <v>16</v>
      </c>
      <c r="B37" s="5" t="s">
        <v>17</v>
      </c>
      <c r="C37" s="5" t="s">
        <v>18</v>
      </c>
    </row>
    <row r="38" spans="1:3" x14ac:dyDescent="0.25">
      <c r="A38" s="6">
        <v>1</v>
      </c>
      <c r="B38" s="7" t="s">
        <v>37</v>
      </c>
      <c r="C38" s="8" t="s">
        <v>13</v>
      </c>
    </row>
    <row r="39" spans="1:3" x14ac:dyDescent="0.25">
      <c r="A39" s="6">
        <v>2</v>
      </c>
      <c r="B39" s="9" t="s">
        <v>38</v>
      </c>
      <c r="C39" s="10" t="s">
        <v>15</v>
      </c>
    </row>
    <row r="40" spans="1:3" x14ac:dyDescent="0.25">
      <c r="A40" s="6">
        <v>3</v>
      </c>
      <c r="B40" s="7" t="s">
        <v>39</v>
      </c>
      <c r="C40" s="8" t="s">
        <v>7</v>
      </c>
    </row>
    <row r="41" spans="1:3" x14ac:dyDescent="0.25">
      <c r="A41" s="6">
        <v>4</v>
      </c>
      <c r="B41" s="9" t="s">
        <v>40</v>
      </c>
      <c r="C41" s="10" t="s">
        <v>21</v>
      </c>
    </row>
    <row r="42" spans="1:3" x14ac:dyDescent="0.25">
      <c r="A42" s="6">
        <v>5</v>
      </c>
      <c r="B42" s="7" t="s">
        <v>41</v>
      </c>
      <c r="C42" s="8" t="s">
        <v>13</v>
      </c>
    </row>
    <row r="43" spans="1:3" x14ac:dyDescent="0.25">
      <c r="A43" s="6">
        <v>6</v>
      </c>
      <c r="B43" s="9"/>
      <c r="C43" s="10"/>
    </row>
    <row r="44" spans="1:3" x14ac:dyDescent="0.25">
      <c r="A44" s="6">
        <v>7</v>
      </c>
      <c r="B44" s="7"/>
      <c r="C44" s="8"/>
    </row>
    <row r="45" spans="1:3" x14ac:dyDescent="0.25">
      <c r="A45" s="6">
        <v>8</v>
      </c>
      <c r="B45" s="9"/>
      <c r="C45" s="10"/>
    </row>
    <row r="46" spans="1:3" x14ac:dyDescent="0.25">
      <c r="A46" s="6">
        <v>9</v>
      </c>
      <c r="B46" s="7"/>
      <c r="C46" s="8"/>
    </row>
    <row r="47" spans="1:3" x14ac:dyDescent="0.25">
      <c r="A47" s="6">
        <v>10</v>
      </c>
      <c r="B47" s="9"/>
      <c r="C47" s="10"/>
    </row>
    <row r="50" spans="1:3" x14ac:dyDescent="0.25">
      <c r="A50" s="29" t="s">
        <v>42</v>
      </c>
      <c r="B50" s="30"/>
      <c r="C50" s="28"/>
    </row>
    <row r="51" spans="1:3" x14ac:dyDescent="0.25">
      <c r="A51" s="5" t="s">
        <v>16</v>
      </c>
      <c r="B51" s="5" t="s">
        <v>17</v>
      </c>
      <c r="C51" s="5" t="s">
        <v>18</v>
      </c>
    </row>
    <row r="52" spans="1:3" x14ac:dyDescent="0.25">
      <c r="A52" s="6">
        <v>1</v>
      </c>
      <c r="B52" s="7" t="s">
        <v>43</v>
      </c>
      <c r="C52" s="8" t="s">
        <v>15</v>
      </c>
    </row>
    <row r="53" spans="1:3" x14ac:dyDescent="0.25">
      <c r="A53" s="6">
        <v>2</v>
      </c>
      <c r="B53" s="9" t="s">
        <v>44</v>
      </c>
      <c r="C53" s="10" t="s">
        <v>25</v>
      </c>
    </row>
    <row r="54" spans="1:3" x14ac:dyDescent="0.25">
      <c r="A54" s="6">
        <v>3</v>
      </c>
      <c r="B54" s="7" t="s">
        <v>45</v>
      </c>
      <c r="C54" s="8" t="s">
        <v>21</v>
      </c>
    </row>
    <row r="55" spans="1:3" x14ac:dyDescent="0.25">
      <c r="A55" s="6">
        <v>4</v>
      </c>
      <c r="B55" s="9" t="s">
        <v>46</v>
      </c>
      <c r="C55" s="10" t="s">
        <v>19</v>
      </c>
    </row>
    <row r="56" spans="1:3" x14ac:dyDescent="0.25">
      <c r="A56" s="6">
        <v>5</v>
      </c>
      <c r="B56" s="7"/>
      <c r="C56" s="8"/>
    </row>
    <row r="57" spans="1:3" x14ac:dyDescent="0.25">
      <c r="A57" s="6">
        <v>6</v>
      </c>
      <c r="B57" s="9"/>
      <c r="C57" s="10"/>
    </row>
    <row r="58" spans="1:3" x14ac:dyDescent="0.25">
      <c r="A58" s="6">
        <v>7</v>
      </c>
      <c r="B58" s="7"/>
      <c r="C58" s="8"/>
    </row>
    <row r="59" spans="1:3" x14ac:dyDescent="0.25">
      <c r="A59" s="6">
        <v>8</v>
      </c>
      <c r="B59" s="9"/>
      <c r="C59" s="10"/>
    </row>
    <row r="60" spans="1:3" x14ac:dyDescent="0.25">
      <c r="A60" s="6">
        <v>9</v>
      </c>
      <c r="B60" s="7"/>
      <c r="C60" s="8"/>
    </row>
    <row r="61" spans="1:3" x14ac:dyDescent="0.25">
      <c r="A61" s="6">
        <v>10</v>
      </c>
      <c r="B61" s="9"/>
      <c r="C61" s="10"/>
    </row>
    <row r="64" spans="1:3" x14ac:dyDescent="0.25">
      <c r="A64" s="29" t="s">
        <v>47</v>
      </c>
      <c r="B64" s="30"/>
      <c r="C64" s="28"/>
    </row>
    <row r="65" spans="1:3" x14ac:dyDescent="0.25">
      <c r="A65" s="5" t="s">
        <v>16</v>
      </c>
      <c r="B65" s="5" t="s">
        <v>17</v>
      </c>
      <c r="C65" s="5" t="s">
        <v>18</v>
      </c>
    </row>
    <row r="66" spans="1:3" x14ac:dyDescent="0.25">
      <c r="A66" s="6">
        <v>1</v>
      </c>
      <c r="B66" s="7" t="s">
        <v>48</v>
      </c>
      <c r="C66" s="8" t="s">
        <v>21</v>
      </c>
    </row>
    <row r="67" spans="1:3" x14ac:dyDescent="0.25">
      <c r="A67" s="6">
        <v>2</v>
      </c>
      <c r="B67" s="9" t="s">
        <v>49</v>
      </c>
      <c r="C67" s="10" t="s">
        <v>23</v>
      </c>
    </row>
    <row r="68" spans="1:3" x14ac:dyDescent="0.25">
      <c r="A68" s="6">
        <v>3</v>
      </c>
      <c r="B68" s="7" t="s">
        <v>50</v>
      </c>
      <c r="C68" s="8" t="s">
        <v>25</v>
      </c>
    </row>
    <row r="69" spans="1:3" x14ac:dyDescent="0.25">
      <c r="A69" s="6">
        <v>4</v>
      </c>
      <c r="B69" s="9"/>
      <c r="C69" s="10"/>
    </row>
    <row r="70" spans="1:3" x14ac:dyDescent="0.25">
      <c r="A70" s="6">
        <v>5</v>
      </c>
      <c r="B70" s="7"/>
      <c r="C70" s="8"/>
    </row>
    <row r="71" spans="1:3" x14ac:dyDescent="0.25">
      <c r="A71" s="6">
        <v>6</v>
      </c>
      <c r="B71" s="9"/>
      <c r="C71" s="10"/>
    </row>
    <row r="72" spans="1:3" x14ac:dyDescent="0.25">
      <c r="A72" s="6">
        <v>7</v>
      </c>
      <c r="B72" s="7"/>
      <c r="C72" s="8"/>
    </row>
    <row r="73" spans="1:3" x14ac:dyDescent="0.25">
      <c r="A73" s="6">
        <v>8</v>
      </c>
      <c r="B73" s="9"/>
      <c r="C73" s="10"/>
    </row>
    <row r="74" spans="1:3" x14ac:dyDescent="0.25">
      <c r="A74" s="6">
        <v>9</v>
      </c>
      <c r="B74" s="7"/>
      <c r="C74" s="8"/>
    </row>
    <row r="75" spans="1:3" x14ac:dyDescent="0.25">
      <c r="A75" s="6">
        <v>10</v>
      </c>
      <c r="B75" s="9"/>
      <c r="C75" s="10"/>
    </row>
  </sheetData>
  <mergeCells count="11">
    <mergeCell ref="A50:C50"/>
    <mergeCell ref="B4:C4"/>
    <mergeCell ref="E3:G6"/>
    <mergeCell ref="A64:C64"/>
    <mergeCell ref="B6:C6"/>
    <mergeCell ref="A36:C36"/>
    <mergeCell ref="A1:G1"/>
    <mergeCell ref="B3:C3"/>
    <mergeCell ref="B5:C5"/>
    <mergeCell ref="A8:C8"/>
    <mergeCell ref="A22:C22"/>
  </mergeCells>
  <dataValidations count="2">
    <dataValidation type="list" allowBlank="1" sqref="C10 C11 C12 C13 C14 C15 C16 C17 C18 C19 C24 C25 C26 C27 C28 C29 C30 C31 C32 C33 C38 C39 C40 C41 C42 C43 C44 C45 C46 C47 C52 C53 C54 C55 C56 C57 C58 C59 C60 C61 C66 C67 C68 C69 C70 C71 C72 C73 C74 C75" xr:uid="{00000000-0002-0000-0000-000000000000}">
      <formula1>VerantwortlicheListe</formula1>
    </dataValidation>
    <dataValidation type="whole" sqref="B6" xr:uid="{00000000-0002-0000-0000-000001000000}">
      <formula1>2024</formula1>
      <formula2>2035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67"/>
  <sheetViews>
    <sheetView showGridLines="0" workbookViewId="0">
      <selection activeCell="A4" sqref="A4"/>
    </sheetView>
  </sheetViews>
  <sheetFormatPr baseColWidth="10" defaultColWidth="9.140625" defaultRowHeight="15" x14ac:dyDescent="0.25"/>
  <cols>
    <col min="1" max="1" width="7" bestFit="1" customWidth="1"/>
    <col min="2" max="2" width="44.7109375" bestFit="1" customWidth="1"/>
    <col min="3" max="3" width="18.5703125" bestFit="1" customWidth="1"/>
    <col min="4" max="34" width="5.5703125" bestFit="1" customWidth="1"/>
    <col min="35" max="62" width="6.42578125" bestFit="1" customWidth="1"/>
    <col min="63" max="93" width="4.5703125" bestFit="1" customWidth="1"/>
    <col min="94" max="95" width="4.140625" customWidth="1"/>
  </cols>
  <sheetData>
    <row r="1" spans="1:95" ht="20.100000000000001" customHeight="1" x14ac:dyDescent="0.25">
      <c r="A1" s="47">
        <f>Stammdaten!$B$6</f>
        <v>2026</v>
      </c>
      <c r="B1" s="43" t="str">
        <f>Stammdaten!$B$3</f>
        <v>Wartungsplaner Produktionslinie A</v>
      </c>
      <c r="C1" s="34"/>
      <c r="D1" s="34"/>
      <c r="E1" s="34"/>
      <c r="F1" s="34"/>
      <c r="G1" s="34"/>
      <c r="H1" s="35"/>
      <c r="I1" s="45" t="s">
        <v>51</v>
      </c>
      <c r="J1" s="34"/>
      <c r="K1" s="34"/>
      <c r="L1" s="35"/>
    </row>
    <row r="2" spans="1:95" ht="20.100000000000001" customHeight="1" x14ac:dyDescent="0.25">
      <c r="A2" s="48"/>
      <c r="B2" s="38"/>
      <c r="C2" s="39"/>
      <c r="D2" s="39"/>
      <c r="E2" s="39"/>
      <c r="F2" s="39"/>
      <c r="G2" s="39"/>
      <c r="H2" s="40"/>
      <c r="I2" s="38"/>
      <c r="J2" s="39"/>
      <c r="K2" s="39"/>
      <c r="L2" s="40"/>
    </row>
    <row r="3" spans="1:95" ht="20.100000000000001" customHeight="1" x14ac:dyDescent="0.25">
      <c r="A3" s="44" t="str">
        <f>_xlfn.CONCAT("Maschine: ",Stammdaten!$B$4,"   |   Nr.: ",Stammdaten!$B$5)</f>
        <v>Maschine: Abfüllanlage Linie A   |   Nr.: M-2407-A</v>
      </c>
      <c r="B3" s="30"/>
      <c r="C3" s="28"/>
      <c r="D3" s="46" t="s">
        <v>52</v>
      </c>
      <c r="E3" s="30"/>
      <c r="F3" s="30"/>
      <c r="G3" s="30"/>
      <c r="H3" s="28"/>
    </row>
    <row r="4" spans="1:95" ht="20.100000000000001" customHeight="1" x14ac:dyDescent="0.25"/>
    <row r="5" spans="1:95" ht="20.100000000000001" customHeight="1" x14ac:dyDescent="0.25">
      <c r="A5" s="5" t="s">
        <v>53</v>
      </c>
      <c r="B5" s="11" t="s">
        <v>54</v>
      </c>
      <c r="C5" s="11" t="s">
        <v>54</v>
      </c>
      <c r="D5" s="12" t="str">
        <f t="shared" ref="D5:AI5" si="0">IF(D$8="","",CHOOSE(MONTH(D$8),"Januar","Februar","März","April","Mai","Juni","Juli","August","September","Oktober","November","Dezember"))</f>
        <v>Januar</v>
      </c>
      <c r="E5" s="12" t="str">
        <f t="shared" si="0"/>
        <v>Januar</v>
      </c>
      <c r="F5" s="12" t="str">
        <f t="shared" si="0"/>
        <v>Januar</v>
      </c>
      <c r="G5" s="12" t="str">
        <f t="shared" si="0"/>
        <v>Januar</v>
      </c>
      <c r="H5" s="12" t="str">
        <f t="shared" si="0"/>
        <v>Januar</v>
      </c>
      <c r="I5" s="12" t="str">
        <f t="shared" si="0"/>
        <v>Januar</v>
      </c>
      <c r="J5" s="12" t="str">
        <f t="shared" si="0"/>
        <v>Januar</v>
      </c>
      <c r="K5" s="12" t="str">
        <f t="shared" si="0"/>
        <v>Januar</v>
      </c>
      <c r="L5" s="12" t="str">
        <f t="shared" si="0"/>
        <v>Januar</v>
      </c>
      <c r="M5" s="12" t="str">
        <f t="shared" si="0"/>
        <v>Januar</v>
      </c>
      <c r="N5" s="12" t="str">
        <f t="shared" si="0"/>
        <v>Januar</v>
      </c>
      <c r="O5" s="12" t="str">
        <f t="shared" si="0"/>
        <v>Januar</v>
      </c>
      <c r="P5" s="12" t="str">
        <f t="shared" si="0"/>
        <v>Januar</v>
      </c>
      <c r="Q5" s="12" t="str">
        <f t="shared" si="0"/>
        <v>Januar</v>
      </c>
      <c r="R5" s="12" t="str">
        <f t="shared" si="0"/>
        <v>Januar</v>
      </c>
      <c r="S5" s="12" t="str">
        <f t="shared" si="0"/>
        <v>Januar</v>
      </c>
      <c r="T5" s="12" t="str">
        <f t="shared" si="0"/>
        <v>Januar</v>
      </c>
      <c r="U5" s="12" t="str">
        <f t="shared" si="0"/>
        <v>Januar</v>
      </c>
      <c r="V5" s="12" t="str">
        <f t="shared" si="0"/>
        <v>Januar</v>
      </c>
      <c r="W5" s="12" t="str">
        <f t="shared" si="0"/>
        <v>Januar</v>
      </c>
      <c r="X5" s="12" t="str">
        <f t="shared" si="0"/>
        <v>Januar</v>
      </c>
      <c r="Y5" s="12" t="str">
        <f t="shared" si="0"/>
        <v>Januar</v>
      </c>
      <c r="Z5" s="12" t="str">
        <f t="shared" si="0"/>
        <v>Januar</v>
      </c>
      <c r="AA5" s="12" t="str">
        <f t="shared" si="0"/>
        <v>Januar</v>
      </c>
      <c r="AB5" s="12" t="str">
        <f t="shared" si="0"/>
        <v>Januar</v>
      </c>
      <c r="AC5" s="12" t="str">
        <f t="shared" si="0"/>
        <v>Januar</v>
      </c>
      <c r="AD5" s="12" t="str">
        <f t="shared" si="0"/>
        <v>Januar</v>
      </c>
      <c r="AE5" s="12" t="str">
        <f t="shared" si="0"/>
        <v>Januar</v>
      </c>
      <c r="AF5" s="12" t="str">
        <f t="shared" si="0"/>
        <v>Januar</v>
      </c>
      <c r="AG5" s="12" t="str">
        <f t="shared" si="0"/>
        <v>Januar</v>
      </c>
      <c r="AH5" s="12" t="str">
        <f t="shared" si="0"/>
        <v>Januar</v>
      </c>
      <c r="AI5" s="19" t="str">
        <f t="shared" si="0"/>
        <v>Februar</v>
      </c>
      <c r="AJ5" s="12" t="str">
        <f t="shared" ref="AJ5:BO5" si="1">IF(AJ$8="","",CHOOSE(MONTH(AJ$8),"Januar","Februar","März","April","Mai","Juni","Juli","August","September","Oktober","November","Dezember"))</f>
        <v>Februar</v>
      </c>
      <c r="AK5" s="12" t="str">
        <f t="shared" si="1"/>
        <v>Februar</v>
      </c>
      <c r="AL5" s="12" t="str">
        <f t="shared" si="1"/>
        <v>Februar</v>
      </c>
      <c r="AM5" s="12" t="str">
        <f t="shared" si="1"/>
        <v>Februar</v>
      </c>
      <c r="AN5" s="12" t="str">
        <f t="shared" si="1"/>
        <v>Februar</v>
      </c>
      <c r="AO5" s="12" t="str">
        <f t="shared" si="1"/>
        <v>Februar</v>
      </c>
      <c r="AP5" s="12" t="str">
        <f t="shared" si="1"/>
        <v>Februar</v>
      </c>
      <c r="AQ5" s="12" t="str">
        <f t="shared" si="1"/>
        <v>Februar</v>
      </c>
      <c r="AR5" s="12" t="str">
        <f t="shared" si="1"/>
        <v>Februar</v>
      </c>
      <c r="AS5" s="12" t="str">
        <f t="shared" si="1"/>
        <v>Februar</v>
      </c>
      <c r="AT5" s="12" t="str">
        <f t="shared" si="1"/>
        <v>Februar</v>
      </c>
      <c r="AU5" s="12" t="str">
        <f t="shared" si="1"/>
        <v>Februar</v>
      </c>
      <c r="AV5" s="12" t="str">
        <f t="shared" si="1"/>
        <v>Februar</v>
      </c>
      <c r="AW5" s="12" t="str">
        <f t="shared" si="1"/>
        <v>Februar</v>
      </c>
      <c r="AX5" s="12" t="str">
        <f t="shared" si="1"/>
        <v>Februar</v>
      </c>
      <c r="AY5" s="12" t="str">
        <f t="shared" si="1"/>
        <v>Februar</v>
      </c>
      <c r="AZ5" s="12" t="str">
        <f t="shared" si="1"/>
        <v>Februar</v>
      </c>
      <c r="BA5" s="12" t="str">
        <f t="shared" si="1"/>
        <v>Februar</v>
      </c>
      <c r="BB5" s="12" t="str">
        <f t="shared" si="1"/>
        <v>Februar</v>
      </c>
      <c r="BC5" s="12" t="str">
        <f t="shared" si="1"/>
        <v>Februar</v>
      </c>
      <c r="BD5" s="12" t="str">
        <f t="shared" si="1"/>
        <v>Februar</v>
      </c>
      <c r="BE5" s="12" t="str">
        <f t="shared" si="1"/>
        <v>Februar</v>
      </c>
      <c r="BF5" s="12" t="str">
        <f t="shared" si="1"/>
        <v>Februar</v>
      </c>
      <c r="BG5" s="12" t="str">
        <f t="shared" si="1"/>
        <v>Februar</v>
      </c>
      <c r="BH5" s="12" t="str">
        <f t="shared" si="1"/>
        <v>Februar</v>
      </c>
      <c r="BI5" s="12" t="str">
        <f t="shared" si="1"/>
        <v>Februar</v>
      </c>
      <c r="BJ5" s="12" t="str">
        <f t="shared" si="1"/>
        <v>Februar</v>
      </c>
      <c r="BK5" s="19" t="str">
        <f t="shared" si="1"/>
        <v>März</v>
      </c>
      <c r="BL5" s="12" t="str">
        <f t="shared" si="1"/>
        <v>März</v>
      </c>
      <c r="BM5" s="12" t="str">
        <f t="shared" si="1"/>
        <v>März</v>
      </c>
      <c r="BN5" s="12" t="str">
        <f t="shared" si="1"/>
        <v>März</v>
      </c>
      <c r="BO5" s="12" t="str">
        <f t="shared" si="1"/>
        <v>März</v>
      </c>
      <c r="BP5" s="12" t="str">
        <f t="shared" ref="BP5:CQ5" si="2">IF(BP$8="","",CHOOSE(MONTH(BP$8),"Januar","Februar","März","April","Mai","Juni","Juli","August","September","Oktober","November","Dezember"))</f>
        <v>März</v>
      </c>
      <c r="BQ5" s="12" t="str">
        <f t="shared" si="2"/>
        <v>März</v>
      </c>
      <c r="BR5" s="12" t="str">
        <f t="shared" si="2"/>
        <v>März</v>
      </c>
      <c r="BS5" s="12" t="str">
        <f t="shared" si="2"/>
        <v>März</v>
      </c>
      <c r="BT5" s="12" t="str">
        <f t="shared" si="2"/>
        <v>März</v>
      </c>
      <c r="BU5" s="12" t="str">
        <f t="shared" si="2"/>
        <v>März</v>
      </c>
      <c r="BV5" s="12" t="str">
        <f t="shared" si="2"/>
        <v>März</v>
      </c>
      <c r="BW5" s="12" t="str">
        <f t="shared" si="2"/>
        <v>März</v>
      </c>
      <c r="BX5" s="12" t="str">
        <f t="shared" si="2"/>
        <v>März</v>
      </c>
      <c r="BY5" s="12" t="str">
        <f t="shared" si="2"/>
        <v>März</v>
      </c>
      <c r="BZ5" s="12" t="str">
        <f t="shared" si="2"/>
        <v>März</v>
      </c>
      <c r="CA5" s="12" t="str">
        <f t="shared" si="2"/>
        <v>März</v>
      </c>
      <c r="CB5" s="12" t="str">
        <f t="shared" si="2"/>
        <v>März</v>
      </c>
      <c r="CC5" s="12" t="str">
        <f t="shared" si="2"/>
        <v>März</v>
      </c>
      <c r="CD5" s="12" t="str">
        <f t="shared" si="2"/>
        <v>März</v>
      </c>
      <c r="CE5" s="12" t="str">
        <f t="shared" si="2"/>
        <v>März</v>
      </c>
      <c r="CF5" s="12" t="str">
        <f t="shared" si="2"/>
        <v>März</v>
      </c>
      <c r="CG5" s="12" t="str">
        <f t="shared" si="2"/>
        <v>März</v>
      </c>
      <c r="CH5" s="12" t="str">
        <f t="shared" si="2"/>
        <v>März</v>
      </c>
      <c r="CI5" s="12" t="str">
        <f t="shared" si="2"/>
        <v>März</v>
      </c>
      <c r="CJ5" s="12" t="str">
        <f t="shared" si="2"/>
        <v>März</v>
      </c>
      <c r="CK5" s="12" t="str">
        <f t="shared" si="2"/>
        <v>März</v>
      </c>
      <c r="CL5" s="12" t="str">
        <f t="shared" si="2"/>
        <v>März</v>
      </c>
      <c r="CM5" s="12" t="str">
        <f t="shared" si="2"/>
        <v>März</v>
      </c>
      <c r="CN5" s="12" t="str">
        <f t="shared" si="2"/>
        <v>März</v>
      </c>
      <c r="CO5" s="12" t="str">
        <f t="shared" si="2"/>
        <v>März</v>
      </c>
      <c r="CP5" s="12" t="str">
        <f t="shared" si="2"/>
        <v/>
      </c>
      <c r="CQ5" s="12" t="str">
        <f t="shared" si="2"/>
        <v/>
      </c>
    </row>
    <row r="6" spans="1:95" ht="20.100000000000001" customHeight="1" x14ac:dyDescent="0.25">
      <c r="A6" s="5" t="s">
        <v>55</v>
      </c>
      <c r="B6" s="11" t="s">
        <v>54</v>
      </c>
      <c r="C6" s="11" t="s">
        <v>54</v>
      </c>
      <c r="D6" s="13">
        <f t="shared" ref="D6:AI6" si="3">IF(D$8="","",WEEKNUM(D$8,2))</f>
        <v>1</v>
      </c>
      <c r="E6" s="13">
        <f t="shared" si="3"/>
        <v>1</v>
      </c>
      <c r="F6" s="13">
        <f t="shared" si="3"/>
        <v>1</v>
      </c>
      <c r="G6" s="13">
        <f t="shared" si="3"/>
        <v>1</v>
      </c>
      <c r="H6" s="13">
        <f t="shared" si="3"/>
        <v>2</v>
      </c>
      <c r="I6" s="13">
        <f t="shared" si="3"/>
        <v>2</v>
      </c>
      <c r="J6" s="13">
        <f t="shared" si="3"/>
        <v>2</v>
      </c>
      <c r="K6" s="13">
        <f t="shared" si="3"/>
        <v>2</v>
      </c>
      <c r="L6" s="13">
        <f t="shared" si="3"/>
        <v>2</v>
      </c>
      <c r="M6" s="13">
        <f t="shared" si="3"/>
        <v>2</v>
      </c>
      <c r="N6" s="13">
        <f t="shared" si="3"/>
        <v>2</v>
      </c>
      <c r="O6" s="13">
        <f t="shared" si="3"/>
        <v>3</v>
      </c>
      <c r="P6" s="13">
        <f t="shared" si="3"/>
        <v>3</v>
      </c>
      <c r="Q6" s="13">
        <f t="shared" si="3"/>
        <v>3</v>
      </c>
      <c r="R6" s="13">
        <f t="shared" si="3"/>
        <v>3</v>
      </c>
      <c r="S6" s="13">
        <f t="shared" si="3"/>
        <v>3</v>
      </c>
      <c r="T6" s="13">
        <f t="shared" si="3"/>
        <v>3</v>
      </c>
      <c r="U6" s="13">
        <f t="shared" si="3"/>
        <v>3</v>
      </c>
      <c r="V6" s="13">
        <f t="shared" si="3"/>
        <v>4</v>
      </c>
      <c r="W6" s="13">
        <f t="shared" si="3"/>
        <v>4</v>
      </c>
      <c r="X6" s="13">
        <f t="shared" si="3"/>
        <v>4</v>
      </c>
      <c r="Y6" s="13">
        <f t="shared" si="3"/>
        <v>4</v>
      </c>
      <c r="Z6" s="13">
        <f t="shared" si="3"/>
        <v>4</v>
      </c>
      <c r="AA6" s="13">
        <f t="shared" si="3"/>
        <v>4</v>
      </c>
      <c r="AB6" s="13">
        <f t="shared" si="3"/>
        <v>4</v>
      </c>
      <c r="AC6" s="13">
        <f t="shared" si="3"/>
        <v>5</v>
      </c>
      <c r="AD6" s="13">
        <f t="shared" si="3"/>
        <v>5</v>
      </c>
      <c r="AE6" s="13">
        <f t="shared" si="3"/>
        <v>5</v>
      </c>
      <c r="AF6" s="13">
        <f t="shared" si="3"/>
        <v>5</v>
      </c>
      <c r="AG6" s="13">
        <f t="shared" si="3"/>
        <v>5</v>
      </c>
      <c r="AH6" s="13">
        <f t="shared" si="3"/>
        <v>5</v>
      </c>
      <c r="AI6" s="20">
        <f t="shared" si="3"/>
        <v>5</v>
      </c>
      <c r="AJ6" s="13">
        <f t="shared" ref="AJ6:BO6" si="4">IF(AJ$8="","",WEEKNUM(AJ$8,2))</f>
        <v>6</v>
      </c>
      <c r="AK6" s="13">
        <f t="shared" si="4"/>
        <v>6</v>
      </c>
      <c r="AL6" s="13">
        <f t="shared" si="4"/>
        <v>6</v>
      </c>
      <c r="AM6" s="13">
        <f t="shared" si="4"/>
        <v>6</v>
      </c>
      <c r="AN6" s="13">
        <f t="shared" si="4"/>
        <v>6</v>
      </c>
      <c r="AO6" s="13">
        <f t="shared" si="4"/>
        <v>6</v>
      </c>
      <c r="AP6" s="13">
        <f t="shared" si="4"/>
        <v>6</v>
      </c>
      <c r="AQ6" s="13">
        <f t="shared" si="4"/>
        <v>7</v>
      </c>
      <c r="AR6" s="13">
        <f t="shared" si="4"/>
        <v>7</v>
      </c>
      <c r="AS6" s="13">
        <f t="shared" si="4"/>
        <v>7</v>
      </c>
      <c r="AT6" s="13">
        <f t="shared" si="4"/>
        <v>7</v>
      </c>
      <c r="AU6" s="13">
        <f t="shared" si="4"/>
        <v>7</v>
      </c>
      <c r="AV6" s="13">
        <f t="shared" si="4"/>
        <v>7</v>
      </c>
      <c r="AW6" s="13">
        <f t="shared" si="4"/>
        <v>7</v>
      </c>
      <c r="AX6" s="13">
        <f t="shared" si="4"/>
        <v>8</v>
      </c>
      <c r="AY6" s="13">
        <f t="shared" si="4"/>
        <v>8</v>
      </c>
      <c r="AZ6" s="13">
        <f t="shared" si="4"/>
        <v>8</v>
      </c>
      <c r="BA6" s="13">
        <f t="shared" si="4"/>
        <v>8</v>
      </c>
      <c r="BB6" s="13">
        <f t="shared" si="4"/>
        <v>8</v>
      </c>
      <c r="BC6" s="13">
        <f t="shared" si="4"/>
        <v>8</v>
      </c>
      <c r="BD6" s="13">
        <f t="shared" si="4"/>
        <v>8</v>
      </c>
      <c r="BE6" s="13">
        <f t="shared" si="4"/>
        <v>9</v>
      </c>
      <c r="BF6" s="13">
        <f t="shared" si="4"/>
        <v>9</v>
      </c>
      <c r="BG6" s="13">
        <f t="shared" si="4"/>
        <v>9</v>
      </c>
      <c r="BH6" s="13">
        <f t="shared" si="4"/>
        <v>9</v>
      </c>
      <c r="BI6" s="13">
        <f t="shared" si="4"/>
        <v>9</v>
      </c>
      <c r="BJ6" s="13">
        <f t="shared" si="4"/>
        <v>9</v>
      </c>
      <c r="BK6" s="20">
        <f t="shared" si="4"/>
        <v>9</v>
      </c>
      <c r="BL6" s="13">
        <f t="shared" si="4"/>
        <v>10</v>
      </c>
      <c r="BM6" s="13">
        <f t="shared" si="4"/>
        <v>10</v>
      </c>
      <c r="BN6" s="13">
        <f t="shared" si="4"/>
        <v>10</v>
      </c>
      <c r="BO6" s="13">
        <f t="shared" si="4"/>
        <v>10</v>
      </c>
      <c r="BP6" s="13">
        <f t="shared" ref="BP6:CQ6" si="5">IF(BP$8="","",WEEKNUM(BP$8,2))</f>
        <v>10</v>
      </c>
      <c r="BQ6" s="13">
        <f t="shared" si="5"/>
        <v>10</v>
      </c>
      <c r="BR6" s="13">
        <f t="shared" si="5"/>
        <v>10</v>
      </c>
      <c r="BS6" s="13">
        <f t="shared" si="5"/>
        <v>11</v>
      </c>
      <c r="BT6" s="13">
        <f t="shared" si="5"/>
        <v>11</v>
      </c>
      <c r="BU6" s="13">
        <f t="shared" si="5"/>
        <v>11</v>
      </c>
      <c r="BV6" s="13">
        <f t="shared" si="5"/>
        <v>11</v>
      </c>
      <c r="BW6" s="13">
        <f t="shared" si="5"/>
        <v>11</v>
      </c>
      <c r="BX6" s="13">
        <f t="shared" si="5"/>
        <v>11</v>
      </c>
      <c r="BY6" s="13">
        <f t="shared" si="5"/>
        <v>11</v>
      </c>
      <c r="BZ6" s="13">
        <f t="shared" si="5"/>
        <v>12</v>
      </c>
      <c r="CA6" s="13">
        <f t="shared" si="5"/>
        <v>12</v>
      </c>
      <c r="CB6" s="13">
        <f t="shared" si="5"/>
        <v>12</v>
      </c>
      <c r="CC6" s="13">
        <f t="shared" si="5"/>
        <v>12</v>
      </c>
      <c r="CD6" s="13">
        <f t="shared" si="5"/>
        <v>12</v>
      </c>
      <c r="CE6" s="13">
        <f t="shared" si="5"/>
        <v>12</v>
      </c>
      <c r="CF6" s="13">
        <f t="shared" si="5"/>
        <v>12</v>
      </c>
      <c r="CG6" s="13">
        <f t="shared" si="5"/>
        <v>13</v>
      </c>
      <c r="CH6" s="13">
        <f t="shared" si="5"/>
        <v>13</v>
      </c>
      <c r="CI6" s="13">
        <f t="shared" si="5"/>
        <v>13</v>
      </c>
      <c r="CJ6" s="13">
        <f t="shared" si="5"/>
        <v>13</v>
      </c>
      <c r="CK6" s="13">
        <f t="shared" si="5"/>
        <v>13</v>
      </c>
      <c r="CL6" s="13">
        <f t="shared" si="5"/>
        <v>13</v>
      </c>
      <c r="CM6" s="13">
        <f t="shared" si="5"/>
        <v>13</v>
      </c>
      <c r="CN6" s="13">
        <f t="shared" si="5"/>
        <v>14</v>
      </c>
      <c r="CO6" s="13">
        <f t="shared" si="5"/>
        <v>14</v>
      </c>
      <c r="CP6" s="13" t="str">
        <f t="shared" si="5"/>
        <v/>
      </c>
      <c r="CQ6" s="13" t="str">
        <f t="shared" si="5"/>
        <v/>
      </c>
    </row>
    <row r="7" spans="1:95" ht="20.100000000000001" customHeight="1" x14ac:dyDescent="0.25">
      <c r="A7" s="5" t="s">
        <v>56</v>
      </c>
      <c r="B7" s="11" t="s">
        <v>54</v>
      </c>
      <c r="C7" s="11" t="s">
        <v>54</v>
      </c>
      <c r="D7" s="13" t="str">
        <f t="shared" ref="D7:AI7" si="6">IF(D$8="","",CHOOSE(WEEKDAY(D$8,2),"Mo","Di","Mi","Do","Fr","Sa","So"))</f>
        <v>Do</v>
      </c>
      <c r="E7" s="13" t="str">
        <f t="shared" si="6"/>
        <v>Fr</v>
      </c>
      <c r="F7" s="13" t="str">
        <f t="shared" si="6"/>
        <v>Sa</v>
      </c>
      <c r="G7" s="13" t="str">
        <f t="shared" si="6"/>
        <v>So</v>
      </c>
      <c r="H7" s="13" t="str">
        <f t="shared" si="6"/>
        <v>Mo</v>
      </c>
      <c r="I7" s="13" t="str">
        <f t="shared" si="6"/>
        <v>Di</v>
      </c>
      <c r="J7" s="13" t="str">
        <f t="shared" si="6"/>
        <v>Mi</v>
      </c>
      <c r="K7" s="13" t="str">
        <f t="shared" si="6"/>
        <v>Do</v>
      </c>
      <c r="L7" s="13" t="str">
        <f t="shared" si="6"/>
        <v>Fr</v>
      </c>
      <c r="M7" s="13" t="str">
        <f t="shared" si="6"/>
        <v>Sa</v>
      </c>
      <c r="N7" s="13" t="str">
        <f t="shared" si="6"/>
        <v>So</v>
      </c>
      <c r="O7" s="13" t="str">
        <f t="shared" si="6"/>
        <v>Mo</v>
      </c>
      <c r="P7" s="13" t="str">
        <f t="shared" si="6"/>
        <v>Di</v>
      </c>
      <c r="Q7" s="13" t="str">
        <f t="shared" si="6"/>
        <v>Mi</v>
      </c>
      <c r="R7" s="13" t="str">
        <f t="shared" si="6"/>
        <v>Do</v>
      </c>
      <c r="S7" s="13" t="str">
        <f t="shared" si="6"/>
        <v>Fr</v>
      </c>
      <c r="T7" s="13" t="str">
        <f t="shared" si="6"/>
        <v>Sa</v>
      </c>
      <c r="U7" s="13" t="str">
        <f t="shared" si="6"/>
        <v>So</v>
      </c>
      <c r="V7" s="13" t="str">
        <f t="shared" si="6"/>
        <v>Mo</v>
      </c>
      <c r="W7" s="13" t="str">
        <f t="shared" si="6"/>
        <v>Di</v>
      </c>
      <c r="X7" s="13" t="str">
        <f t="shared" si="6"/>
        <v>Mi</v>
      </c>
      <c r="Y7" s="13" t="str">
        <f t="shared" si="6"/>
        <v>Do</v>
      </c>
      <c r="Z7" s="13" t="str">
        <f t="shared" si="6"/>
        <v>Fr</v>
      </c>
      <c r="AA7" s="13" t="str">
        <f t="shared" si="6"/>
        <v>Sa</v>
      </c>
      <c r="AB7" s="13" t="str">
        <f t="shared" si="6"/>
        <v>So</v>
      </c>
      <c r="AC7" s="13" t="str">
        <f t="shared" si="6"/>
        <v>Mo</v>
      </c>
      <c r="AD7" s="13" t="str">
        <f t="shared" si="6"/>
        <v>Di</v>
      </c>
      <c r="AE7" s="13" t="str">
        <f t="shared" si="6"/>
        <v>Mi</v>
      </c>
      <c r="AF7" s="13" t="str">
        <f t="shared" si="6"/>
        <v>Do</v>
      </c>
      <c r="AG7" s="13" t="str">
        <f t="shared" si="6"/>
        <v>Fr</v>
      </c>
      <c r="AH7" s="13" t="str">
        <f t="shared" si="6"/>
        <v>Sa</v>
      </c>
      <c r="AI7" s="20" t="str">
        <f t="shared" si="6"/>
        <v>So</v>
      </c>
      <c r="AJ7" s="13" t="str">
        <f t="shared" ref="AJ7:BO7" si="7">IF(AJ$8="","",CHOOSE(WEEKDAY(AJ$8,2),"Mo","Di","Mi","Do","Fr","Sa","So"))</f>
        <v>Mo</v>
      </c>
      <c r="AK7" s="13" t="str">
        <f t="shared" si="7"/>
        <v>Di</v>
      </c>
      <c r="AL7" s="13" t="str">
        <f t="shared" si="7"/>
        <v>Mi</v>
      </c>
      <c r="AM7" s="13" t="str">
        <f t="shared" si="7"/>
        <v>Do</v>
      </c>
      <c r="AN7" s="13" t="str">
        <f t="shared" si="7"/>
        <v>Fr</v>
      </c>
      <c r="AO7" s="13" t="str">
        <f t="shared" si="7"/>
        <v>Sa</v>
      </c>
      <c r="AP7" s="13" t="str">
        <f t="shared" si="7"/>
        <v>So</v>
      </c>
      <c r="AQ7" s="13" t="str">
        <f t="shared" si="7"/>
        <v>Mo</v>
      </c>
      <c r="AR7" s="13" t="str">
        <f t="shared" si="7"/>
        <v>Di</v>
      </c>
      <c r="AS7" s="13" t="str">
        <f t="shared" si="7"/>
        <v>Mi</v>
      </c>
      <c r="AT7" s="13" t="str">
        <f t="shared" si="7"/>
        <v>Do</v>
      </c>
      <c r="AU7" s="13" t="str">
        <f t="shared" si="7"/>
        <v>Fr</v>
      </c>
      <c r="AV7" s="13" t="str">
        <f t="shared" si="7"/>
        <v>Sa</v>
      </c>
      <c r="AW7" s="13" t="str">
        <f t="shared" si="7"/>
        <v>So</v>
      </c>
      <c r="AX7" s="13" t="str">
        <f t="shared" si="7"/>
        <v>Mo</v>
      </c>
      <c r="AY7" s="13" t="str">
        <f t="shared" si="7"/>
        <v>Di</v>
      </c>
      <c r="AZ7" s="13" t="str">
        <f t="shared" si="7"/>
        <v>Mi</v>
      </c>
      <c r="BA7" s="13" t="str">
        <f t="shared" si="7"/>
        <v>Do</v>
      </c>
      <c r="BB7" s="13" t="str">
        <f t="shared" si="7"/>
        <v>Fr</v>
      </c>
      <c r="BC7" s="13" t="str">
        <f t="shared" si="7"/>
        <v>Sa</v>
      </c>
      <c r="BD7" s="13" t="str">
        <f t="shared" si="7"/>
        <v>So</v>
      </c>
      <c r="BE7" s="13" t="str">
        <f t="shared" si="7"/>
        <v>Mo</v>
      </c>
      <c r="BF7" s="13" t="str">
        <f t="shared" si="7"/>
        <v>Di</v>
      </c>
      <c r="BG7" s="13" t="str">
        <f t="shared" si="7"/>
        <v>Mi</v>
      </c>
      <c r="BH7" s="13" t="str">
        <f t="shared" si="7"/>
        <v>Do</v>
      </c>
      <c r="BI7" s="13" t="str">
        <f t="shared" si="7"/>
        <v>Fr</v>
      </c>
      <c r="BJ7" s="13" t="str">
        <f t="shared" si="7"/>
        <v>Sa</v>
      </c>
      <c r="BK7" s="20" t="str">
        <f t="shared" si="7"/>
        <v>So</v>
      </c>
      <c r="BL7" s="13" t="str">
        <f t="shared" si="7"/>
        <v>Mo</v>
      </c>
      <c r="BM7" s="13" t="str">
        <f t="shared" si="7"/>
        <v>Di</v>
      </c>
      <c r="BN7" s="13" t="str">
        <f t="shared" si="7"/>
        <v>Mi</v>
      </c>
      <c r="BO7" s="13" t="str">
        <f t="shared" si="7"/>
        <v>Do</v>
      </c>
      <c r="BP7" s="13" t="str">
        <f t="shared" ref="BP7:CQ7" si="8">IF(BP$8="","",CHOOSE(WEEKDAY(BP$8,2),"Mo","Di","Mi","Do","Fr","Sa","So"))</f>
        <v>Fr</v>
      </c>
      <c r="BQ7" s="13" t="str">
        <f t="shared" si="8"/>
        <v>Sa</v>
      </c>
      <c r="BR7" s="13" t="str">
        <f t="shared" si="8"/>
        <v>So</v>
      </c>
      <c r="BS7" s="13" t="str">
        <f t="shared" si="8"/>
        <v>Mo</v>
      </c>
      <c r="BT7" s="13" t="str">
        <f t="shared" si="8"/>
        <v>Di</v>
      </c>
      <c r="BU7" s="13" t="str">
        <f t="shared" si="8"/>
        <v>Mi</v>
      </c>
      <c r="BV7" s="13" t="str">
        <f t="shared" si="8"/>
        <v>Do</v>
      </c>
      <c r="BW7" s="13" t="str">
        <f t="shared" si="8"/>
        <v>Fr</v>
      </c>
      <c r="BX7" s="13" t="str">
        <f t="shared" si="8"/>
        <v>Sa</v>
      </c>
      <c r="BY7" s="13" t="str">
        <f t="shared" si="8"/>
        <v>So</v>
      </c>
      <c r="BZ7" s="13" t="str">
        <f t="shared" si="8"/>
        <v>Mo</v>
      </c>
      <c r="CA7" s="13" t="str">
        <f t="shared" si="8"/>
        <v>Di</v>
      </c>
      <c r="CB7" s="13" t="str">
        <f t="shared" si="8"/>
        <v>Mi</v>
      </c>
      <c r="CC7" s="13" t="str">
        <f t="shared" si="8"/>
        <v>Do</v>
      </c>
      <c r="CD7" s="13" t="str">
        <f t="shared" si="8"/>
        <v>Fr</v>
      </c>
      <c r="CE7" s="13" t="str">
        <f t="shared" si="8"/>
        <v>Sa</v>
      </c>
      <c r="CF7" s="13" t="str">
        <f t="shared" si="8"/>
        <v>So</v>
      </c>
      <c r="CG7" s="13" t="str">
        <f t="shared" si="8"/>
        <v>Mo</v>
      </c>
      <c r="CH7" s="13" t="str">
        <f t="shared" si="8"/>
        <v>Di</v>
      </c>
      <c r="CI7" s="13" t="str">
        <f t="shared" si="8"/>
        <v>Mi</v>
      </c>
      <c r="CJ7" s="13" t="str">
        <f t="shared" si="8"/>
        <v>Do</v>
      </c>
      <c r="CK7" s="13" t="str">
        <f t="shared" si="8"/>
        <v>Fr</v>
      </c>
      <c r="CL7" s="13" t="str">
        <f t="shared" si="8"/>
        <v>Sa</v>
      </c>
      <c r="CM7" s="13" t="str">
        <f t="shared" si="8"/>
        <v>So</v>
      </c>
      <c r="CN7" s="13" t="str">
        <f t="shared" si="8"/>
        <v>Mo</v>
      </c>
      <c r="CO7" s="13" t="str">
        <f t="shared" si="8"/>
        <v>Di</v>
      </c>
      <c r="CP7" s="13" t="str">
        <f t="shared" si="8"/>
        <v/>
      </c>
      <c r="CQ7" s="13" t="str">
        <f t="shared" si="8"/>
        <v/>
      </c>
    </row>
    <row r="8" spans="1:95" ht="20.100000000000001" customHeight="1" x14ac:dyDescent="0.25">
      <c r="A8" s="5" t="s">
        <v>57</v>
      </c>
      <c r="B8" s="11" t="s">
        <v>54</v>
      </c>
      <c r="C8" s="11" t="s">
        <v>54</v>
      </c>
      <c r="D8" s="14">
        <f>IF((DATE(Stammdaten!$B$6,4,1)-DATE(Stammdaten!$B$6,1,1))&gt;0,DATE(Stammdaten!$B$6,1,1),"")</f>
        <v>46023</v>
      </c>
      <c r="E8" s="14">
        <f>IF(D$8="","",IF(D$8+1&lt;DATE(Stammdaten!$B$6,4,1),D$8+1,""))</f>
        <v>46024</v>
      </c>
      <c r="F8" s="14">
        <f>IF(E$8="","",IF(E$8+1&lt;DATE(Stammdaten!$B$6,4,1),E$8+1,""))</f>
        <v>46025</v>
      </c>
      <c r="G8" s="14">
        <f>IF(F$8="","",IF(F$8+1&lt;DATE(Stammdaten!$B$6,4,1),F$8+1,""))</f>
        <v>46026</v>
      </c>
      <c r="H8" s="14">
        <f>IF(G$8="","",IF(G$8+1&lt;DATE(Stammdaten!$B$6,4,1),G$8+1,""))</f>
        <v>46027</v>
      </c>
      <c r="I8" s="14">
        <f>IF(H$8="","",IF(H$8+1&lt;DATE(Stammdaten!$B$6,4,1),H$8+1,""))</f>
        <v>46028</v>
      </c>
      <c r="J8" s="14">
        <f>IF(I$8="","",IF(I$8+1&lt;DATE(Stammdaten!$B$6,4,1),I$8+1,""))</f>
        <v>46029</v>
      </c>
      <c r="K8" s="14">
        <f>IF(J$8="","",IF(J$8+1&lt;DATE(Stammdaten!$B$6,4,1),J$8+1,""))</f>
        <v>46030</v>
      </c>
      <c r="L8" s="14">
        <f>IF(K$8="","",IF(K$8+1&lt;DATE(Stammdaten!$B$6,4,1),K$8+1,""))</f>
        <v>46031</v>
      </c>
      <c r="M8" s="14">
        <f>IF(L$8="","",IF(L$8+1&lt;DATE(Stammdaten!$B$6,4,1),L$8+1,""))</f>
        <v>46032</v>
      </c>
      <c r="N8" s="14">
        <f>IF(M$8="","",IF(M$8+1&lt;DATE(Stammdaten!$B$6,4,1),M$8+1,""))</f>
        <v>46033</v>
      </c>
      <c r="O8" s="14">
        <f>IF(N$8="","",IF(N$8+1&lt;DATE(Stammdaten!$B$6,4,1),N$8+1,""))</f>
        <v>46034</v>
      </c>
      <c r="P8" s="14">
        <f>IF(O$8="","",IF(O$8+1&lt;DATE(Stammdaten!$B$6,4,1),O$8+1,""))</f>
        <v>46035</v>
      </c>
      <c r="Q8" s="14">
        <f>IF(P$8="","",IF(P$8+1&lt;DATE(Stammdaten!$B$6,4,1),P$8+1,""))</f>
        <v>46036</v>
      </c>
      <c r="R8" s="14">
        <f>IF(Q$8="","",IF(Q$8+1&lt;DATE(Stammdaten!$B$6,4,1),Q$8+1,""))</f>
        <v>46037</v>
      </c>
      <c r="S8" s="14">
        <f>IF(R$8="","",IF(R$8+1&lt;DATE(Stammdaten!$B$6,4,1),R$8+1,""))</f>
        <v>46038</v>
      </c>
      <c r="T8" s="14">
        <f>IF(S$8="","",IF(S$8+1&lt;DATE(Stammdaten!$B$6,4,1),S$8+1,""))</f>
        <v>46039</v>
      </c>
      <c r="U8" s="14">
        <f>IF(T$8="","",IF(T$8+1&lt;DATE(Stammdaten!$B$6,4,1),T$8+1,""))</f>
        <v>46040</v>
      </c>
      <c r="V8" s="14">
        <f>IF(U$8="","",IF(U$8+1&lt;DATE(Stammdaten!$B$6,4,1),U$8+1,""))</f>
        <v>46041</v>
      </c>
      <c r="W8" s="14">
        <f>IF(V$8="","",IF(V$8+1&lt;DATE(Stammdaten!$B$6,4,1),V$8+1,""))</f>
        <v>46042</v>
      </c>
      <c r="X8" s="14">
        <f>IF(W$8="","",IF(W$8+1&lt;DATE(Stammdaten!$B$6,4,1),W$8+1,""))</f>
        <v>46043</v>
      </c>
      <c r="Y8" s="14">
        <f>IF(X$8="","",IF(X$8+1&lt;DATE(Stammdaten!$B$6,4,1),X$8+1,""))</f>
        <v>46044</v>
      </c>
      <c r="Z8" s="14">
        <f>IF(Y$8="","",IF(Y$8+1&lt;DATE(Stammdaten!$B$6,4,1),Y$8+1,""))</f>
        <v>46045</v>
      </c>
      <c r="AA8" s="14">
        <f>IF(Z$8="","",IF(Z$8+1&lt;DATE(Stammdaten!$B$6,4,1),Z$8+1,""))</f>
        <v>46046</v>
      </c>
      <c r="AB8" s="14">
        <f>IF(AA$8="","",IF(AA$8+1&lt;DATE(Stammdaten!$B$6,4,1),AA$8+1,""))</f>
        <v>46047</v>
      </c>
      <c r="AC8" s="14">
        <f>IF(AB$8="","",IF(AB$8+1&lt;DATE(Stammdaten!$B$6,4,1),AB$8+1,""))</f>
        <v>46048</v>
      </c>
      <c r="AD8" s="14">
        <f>IF(AC$8="","",IF(AC$8+1&lt;DATE(Stammdaten!$B$6,4,1),AC$8+1,""))</f>
        <v>46049</v>
      </c>
      <c r="AE8" s="14">
        <f>IF(AD$8="","",IF(AD$8+1&lt;DATE(Stammdaten!$B$6,4,1),AD$8+1,""))</f>
        <v>46050</v>
      </c>
      <c r="AF8" s="14">
        <f>IF(AE$8="","",IF(AE$8+1&lt;DATE(Stammdaten!$B$6,4,1),AE$8+1,""))</f>
        <v>46051</v>
      </c>
      <c r="AG8" s="14">
        <f>IF(AF$8="","",IF(AF$8+1&lt;DATE(Stammdaten!$B$6,4,1),AF$8+1,""))</f>
        <v>46052</v>
      </c>
      <c r="AH8" s="14">
        <f>IF(AG$8="","",IF(AG$8+1&lt;DATE(Stammdaten!$B$6,4,1),AG$8+1,""))</f>
        <v>46053</v>
      </c>
      <c r="AI8" s="21">
        <f>IF(AH$8="","",IF(AH$8+1&lt;DATE(Stammdaten!$B$6,4,1),AH$8+1,""))</f>
        <v>46054</v>
      </c>
      <c r="AJ8" s="14">
        <f>IF(AI$8="","",IF(AI$8+1&lt;DATE(Stammdaten!$B$6,4,1),AI$8+1,""))</f>
        <v>46055</v>
      </c>
      <c r="AK8" s="14">
        <f>IF(AJ$8="","",IF(AJ$8+1&lt;DATE(Stammdaten!$B$6,4,1),AJ$8+1,""))</f>
        <v>46056</v>
      </c>
      <c r="AL8" s="14">
        <f>IF(AK$8="","",IF(AK$8+1&lt;DATE(Stammdaten!$B$6,4,1),AK$8+1,""))</f>
        <v>46057</v>
      </c>
      <c r="AM8" s="14">
        <f>IF(AL$8="","",IF(AL$8+1&lt;DATE(Stammdaten!$B$6,4,1),AL$8+1,""))</f>
        <v>46058</v>
      </c>
      <c r="AN8" s="14">
        <f>IF(AM$8="","",IF(AM$8+1&lt;DATE(Stammdaten!$B$6,4,1),AM$8+1,""))</f>
        <v>46059</v>
      </c>
      <c r="AO8" s="14">
        <f>IF(AN$8="","",IF(AN$8+1&lt;DATE(Stammdaten!$B$6,4,1),AN$8+1,""))</f>
        <v>46060</v>
      </c>
      <c r="AP8" s="14">
        <f>IF(AO$8="","",IF(AO$8+1&lt;DATE(Stammdaten!$B$6,4,1),AO$8+1,""))</f>
        <v>46061</v>
      </c>
      <c r="AQ8" s="14">
        <f>IF(AP$8="","",IF(AP$8+1&lt;DATE(Stammdaten!$B$6,4,1),AP$8+1,""))</f>
        <v>46062</v>
      </c>
      <c r="AR8" s="14">
        <f>IF(AQ$8="","",IF(AQ$8+1&lt;DATE(Stammdaten!$B$6,4,1),AQ$8+1,""))</f>
        <v>46063</v>
      </c>
      <c r="AS8" s="14">
        <f>IF(AR$8="","",IF(AR$8+1&lt;DATE(Stammdaten!$B$6,4,1),AR$8+1,""))</f>
        <v>46064</v>
      </c>
      <c r="AT8" s="14">
        <f>IF(AS$8="","",IF(AS$8+1&lt;DATE(Stammdaten!$B$6,4,1),AS$8+1,""))</f>
        <v>46065</v>
      </c>
      <c r="AU8" s="14">
        <f>IF(AT$8="","",IF(AT$8+1&lt;DATE(Stammdaten!$B$6,4,1),AT$8+1,""))</f>
        <v>46066</v>
      </c>
      <c r="AV8" s="14">
        <f>IF(AU$8="","",IF(AU$8+1&lt;DATE(Stammdaten!$B$6,4,1),AU$8+1,""))</f>
        <v>46067</v>
      </c>
      <c r="AW8" s="14">
        <f>IF(AV$8="","",IF(AV$8+1&lt;DATE(Stammdaten!$B$6,4,1),AV$8+1,""))</f>
        <v>46068</v>
      </c>
      <c r="AX8" s="14">
        <f>IF(AW$8="","",IF(AW$8+1&lt;DATE(Stammdaten!$B$6,4,1),AW$8+1,""))</f>
        <v>46069</v>
      </c>
      <c r="AY8" s="14">
        <f>IF(AX$8="","",IF(AX$8+1&lt;DATE(Stammdaten!$B$6,4,1),AX$8+1,""))</f>
        <v>46070</v>
      </c>
      <c r="AZ8" s="14">
        <f>IF(AY$8="","",IF(AY$8+1&lt;DATE(Stammdaten!$B$6,4,1),AY$8+1,""))</f>
        <v>46071</v>
      </c>
      <c r="BA8" s="14">
        <f>IF(AZ$8="","",IF(AZ$8+1&lt;DATE(Stammdaten!$B$6,4,1),AZ$8+1,""))</f>
        <v>46072</v>
      </c>
      <c r="BB8" s="14">
        <f>IF(BA$8="","",IF(BA$8+1&lt;DATE(Stammdaten!$B$6,4,1),BA$8+1,""))</f>
        <v>46073</v>
      </c>
      <c r="BC8" s="14">
        <f>IF(BB$8="","",IF(BB$8+1&lt;DATE(Stammdaten!$B$6,4,1),BB$8+1,""))</f>
        <v>46074</v>
      </c>
      <c r="BD8" s="14">
        <f>IF(BC$8="","",IF(BC$8+1&lt;DATE(Stammdaten!$B$6,4,1),BC$8+1,""))</f>
        <v>46075</v>
      </c>
      <c r="BE8" s="14">
        <f>IF(BD$8="","",IF(BD$8+1&lt;DATE(Stammdaten!$B$6,4,1),BD$8+1,""))</f>
        <v>46076</v>
      </c>
      <c r="BF8" s="14">
        <f>IF(BE$8="","",IF(BE$8+1&lt;DATE(Stammdaten!$B$6,4,1),BE$8+1,""))</f>
        <v>46077</v>
      </c>
      <c r="BG8" s="14">
        <f>IF(BF$8="","",IF(BF$8+1&lt;DATE(Stammdaten!$B$6,4,1),BF$8+1,""))</f>
        <v>46078</v>
      </c>
      <c r="BH8" s="14">
        <f>IF(BG$8="","",IF(BG$8+1&lt;DATE(Stammdaten!$B$6,4,1),BG$8+1,""))</f>
        <v>46079</v>
      </c>
      <c r="BI8" s="14">
        <f>IF(BH$8="","",IF(BH$8+1&lt;DATE(Stammdaten!$B$6,4,1),BH$8+1,""))</f>
        <v>46080</v>
      </c>
      <c r="BJ8" s="14">
        <f>IF(BI$8="","",IF(BI$8+1&lt;DATE(Stammdaten!$B$6,4,1),BI$8+1,""))</f>
        <v>46081</v>
      </c>
      <c r="BK8" s="21">
        <f>IF(BJ$8="","",IF(BJ$8+1&lt;DATE(Stammdaten!$B$6,4,1),BJ$8+1,""))</f>
        <v>46082</v>
      </c>
      <c r="BL8" s="14">
        <f>IF(BK$8="","",IF(BK$8+1&lt;DATE(Stammdaten!$B$6,4,1),BK$8+1,""))</f>
        <v>46083</v>
      </c>
      <c r="BM8" s="14">
        <f>IF(BL$8="","",IF(BL$8+1&lt;DATE(Stammdaten!$B$6,4,1),BL$8+1,""))</f>
        <v>46084</v>
      </c>
      <c r="BN8" s="14">
        <f>IF(BM$8="","",IF(BM$8+1&lt;DATE(Stammdaten!$B$6,4,1),BM$8+1,""))</f>
        <v>46085</v>
      </c>
      <c r="BO8" s="14">
        <f>IF(BN$8="","",IF(BN$8+1&lt;DATE(Stammdaten!$B$6,4,1),BN$8+1,""))</f>
        <v>46086</v>
      </c>
      <c r="BP8" s="14">
        <f>IF(BO$8="","",IF(BO$8+1&lt;DATE(Stammdaten!$B$6,4,1),BO$8+1,""))</f>
        <v>46087</v>
      </c>
      <c r="BQ8" s="14">
        <f>IF(BP$8="","",IF(BP$8+1&lt;DATE(Stammdaten!$B$6,4,1),BP$8+1,""))</f>
        <v>46088</v>
      </c>
      <c r="BR8" s="14">
        <f>IF(BQ$8="","",IF(BQ$8+1&lt;DATE(Stammdaten!$B$6,4,1),BQ$8+1,""))</f>
        <v>46089</v>
      </c>
      <c r="BS8" s="14">
        <f>IF(BR$8="","",IF(BR$8+1&lt;DATE(Stammdaten!$B$6,4,1),BR$8+1,""))</f>
        <v>46090</v>
      </c>
      <c r="BT8" s="14">
        <f>IF(BS$8="","",IF(BS$8+1&lt;DATE(Stammdaten!$B$6,4,1),BS$8+1,""))</f>
        <v>46091</v>
      </c>
      <c r="BU8" s="14">
        <f>IF(BT$8="","",IF(BT$8+1&lt;DATE(Stammdaten!$B$6,4,1),BT$8+1,""))</f>
        <v>46092</v>
      </c>
      <c r="BV8" s="14">
        <f>IF(BU$8="","",IF(BU$8+1&lt;DATE(Stammdaten!$B$6,4,1),BU$8+1,""))</f>
        <v>46093</v>
      </c>
      <c r="BW8" s="14">
        <f>IF(BV$8="","",IF(BV$8+1&lt;DATE(Stammdaten!$B$6,4,1),BV$8+1,""))</f>
        <v>46094</v>
      </c>
      <c r="BX8" s="14">
        <f>IF(BW$8="","",IF(BW$8+1&lt;DATE(Stammdaten!$B$6,4,1),BW$8+1,""))</f>
        <v>46095</v>
      </c>
      <c r="BY8" s="14">
        <f>IF(BX$8="","",IF(BX$8+1&lt;DATE(Stammdaten!$B$6,4,1),BX$8+1,""))</f>
        <v>46096</v>
      </c>
      <c r="BZ8" s="14">
        <f>IF(BY$8="","",IF(BY$8+1&lt;DATE(Stammdaten!$B$6,4,1),BY$8+1,""))</f>
        <v>46097</v>
      </c>
      <c r="CA8" s="14">
        <f>IF(BZ$8="","",IF(BZ$8+1&lt;DATE(Stammdaten!$B$6,4,1),BZ$8+1,""))</f>
        <v>46098</v>
      </c>
      <c r="CB8" s="14">
        <f>IF(CA$8="","",IF(CA$8+1&lt;DATE(Stammdaten!$B$6,4,1),CA$8+1,""))</f>
        <v>46099</v>
      </c>
      <c r="CC8" s="14">
        <f>IF(CB$8="","",IF(CB$8+1&lt;DATE(Stammdaten!$B$6,4,1),CB$8+1,""))</f>
        <v>46100</v>
      </c>
      <c r="CD8" s="14">
        <f>IF(CC$8="","",IF(CC$8+1&lt;DATE(Stammdaten!$B$6,4,1),CC$8+1,""))</f>
        <v>46101</v>
      </c>
      <c r="CE8" s="14">
        <f>IF(CD$8="","",IF(CD$8+1&lt;DATE(Stammdaten!$B$6,4,1),CD$8+1,""))</f>
        <v>46102</v>
      </c>
      <c r="CF8" s="14">
        <f>IF(CE$8="","",IF(CE$8+1&lt;DATE(Stammdaten!$B$6,4,1),CE$8+1,""))</f>
        <v>46103</v>
      </c>
      <c r="CG8" s="14">
        <f>IF(CF$8="","",IF(CF$8+1&lt;DATE(Stammdaten!$B$6,4,1),CF$8+1,""))</f>
        <v>46104</v>
      </c>
      <c r="CH8" s="14">
        <f>IF(CG$8="","",IF(CG$8+1&lt;DATE(Stammdaten!$B$6,4,1),CG$8+1,""))</f>
        <v>46105</v>
      </c>
      <c r="CI8" s="14">
        <f>IF(CH$8="","",IF(CH$8+1&lt;DATE(Stammdaten!$B$6,4,1),CH$8+1,""))</f>
        <v>46106</v>
      </c>
      <c r="CJ8" s="14">
        <f>IF(CI$8="","",IF(CI$8+1&lt;DATE(Stammdaten!$B$6,4,1),CI$8+1,""))</f>
        <v>46107</v>
      </c>
      <c r="CK8" s="14">
        <f>IF(CJ$8="","",IF(CJ$8+1&lt;DATE(Stammdaten!$B$6,4,1),CJ$8+1,""))</f>
        <v>46108</v>
      </c>
      <c r="CL8" s="14">
        <f>IF(CK$8="","",IF(CK$8+1&lt;DATE(Stammdaten!$B$6,4,1),CK$8+1,""))</f>
        <v>46109</v>
      </c>
      <c r="CM8" s="14">
        <f>IF(CL$8="","",IF(CL$8+1&lt;DATE(Stammdaten!$B$6,4,1),CL$8+1,""))</f>
        <v>46110</v>
      </c>
      <c r="CN8" s="14">
        <f>IF(CM$8="","",IF(CM$8+1&lt;DATE(Stammdaten!$B$6,4,1),CM$8+1,""))</f>
        <v>46111</v>
      </c>
      <c r="CO8" s="14">
        <f>IF(CN$8="","",IF(CN$8+1&lt;DATE(Stammdaten!$B$6,4,1),CN$8+1,""))</f>
        <v>46112</v>
      </c>
      <c r="CP8" s="14" t="str">
        <f>IF(CO$8="","",IF(CO$8+1&lt;DATE(Stammdaten!$B$6,4,1),CO$8+1,""))</f>
        <v/>
      </c>
      <c r="CQ8" s="14" t="str">
        <f>IF(CP$8="","",IF(CP$8+1&lt;DATE(Stammdaten!$B$6,4,1),CP$8+1,""))</f>
        <v/>
      </c>
    </row>
    <row r="9" spans="1:95" ht="20.100000000000001" customHeight="1" x14ac:dyDescent="0.25">
      <c r="A9" s="2" t="s">
        <v>16</v>
      </c>
      <c r="B9" s="2" t="s">
        <v>17</v>
      </c>
      <c r="C9" s="2" t="s">
        <v>18</v>
      </c>
      <c r="AI9" s="22"/>
      <c r="BK9" s="22"/>
    </row>
    <row r="10" spans="1:95" ht="20.100000000000001" customHeight="1" x14ac:dyDescent="0.25">
      <c r="AI10" s="22"/>
      <c r="BK10" s="22"/>
    </row>
    <row r="11" spans="1:95" ht="20.100000000000001" customHeight="1" x14ac:dyDescent="0.25">
      <c r="A11" s="41" t="s">
        <v>14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42"/>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42"/>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28"/>
    </row>
    <row r="12" spans="1:95" ht="20.100000000000001" customHeight="1" x14ac:dyDescent="0.25">
      <c r="A12" s="15" t="s">
        <v>16</v>
      </c>
      <c r="B12" s="15" t="s">
        <v>17</v>
      </c>
      <c r="C12" s="15" t="s">
        <v>18</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23"/>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23"/>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row>
    <row r="13" spans="1:95" ht="20.100000000000001" customHeight="1" x14ac:dyDescent="0.25">
      <c r="A13" s="6">
        <f>IF(Stammdaten!$B$10="","",1)</f>
        <v>1</v>
      </c>
      <c r="B13" s="7" t="str">
        <f>IF(Stammdaten!$B$10="","",Stammdaten!$B$10)</f>
        <v>Sichtprüfung Schutzhauben und Verriegelungen</v>
      </c>
      <c r="C13" s="16" t="str">
        <f>IF(Stammdaten!$C$10="","",Stammdaten!$C$10)</f>
        <v>Produktion</v>
      </c>
      <c r="D13" s="24" t="s">
        <v>58</v>
      </c>
      <c r="E13" s="24" t="s">
        <v>58</v>
      </c>
      <c r="F13" s="24" t="s">
        <v>58</v>
      </c>
      <c r="G13" s="24" t="s">
        <v>59</v>
      </c>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25"/>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25"/>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row>
    <row r="14" spans="1:95" ht="20.100000000000001" customHeight="1" x14ac:dyDescent="0.25">
      <c r="A14" s="6">
        <f>IF(Stammdaten!$B$11="","",2)</f>
        <v>2</v>
      </c>
      <c r="B14" s="9" t="str">
        <f>IF(Stammdaten!$B$11="","",Stammdaten!$B$11)</f>
        <v>Leckagen an Pneumatik und Hydraulik prüfen</v>
      </c>
      <c r="C14" s="18" t="str">
        <f>IF(Stammdaten!$C$11="","",Stammdaten!$C$11)</f>
        <v>Instandhaltung</v>
      </c>
      <c r="D14" s="24" t="s">
        <v>58</v>
      </c>
      <c r="E14" s="17"/>
      <c r="F14" s="17"/>
      <c r="G14" s="17"/>
      <c r="H14" s="17"/>
      <c r="I14" s="17"/>
      <c r="J14" s="24" t="s">
        <v>58</v>
      </c>
      <c r="K14" s="17"/>
      <c r="L14" s="17"/>
      <c r="M14" s="17"/>
      <c r="N14" s="17"/>
      <c r="O14" s="17"/>
      <c r="P14" s="17"/>
      <c r="Q14" s="24" t="s">
        <v>59</v>
      </c>
      <c r="R14" s="17"/>
      <c r="S14" s="17"/>
      <c r="T14" s="17"/>
      <c r="U14" s="17"/>
      <c r="V14" s="17"/>
      <c r="W14" s="17"/>
      <c r="X14" s="17"/>
      <c r="Y14" s="17"/>
      <c r="Z14" s="17"/>
      <c r="AA14" s="17"/>
      <c r="AB14" s="17"/>
      <c r="AC14" s="17"/>
      <c r="AD14" s="17"/>
      <c r="AE14" s="17"/>
      <c r="AF14" s="17"/>
      <c r="AG14" s="17"/>
      <c r="AH14" s="17"/>
      <c r="AI14" s="25"/>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25"/>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row>
    <row r="15" spans="1:95" ht="20.100000000000001" customHeight="1" x14ac:dyDescent="0.25">
      <c r="A15" s="6">
        <f>IF(Stammdaten!$B$12="","",3)</f>
        <v>3</v>
      </c>
      <c r="B15" s="7" t="str">
        <f>IF(Stammdaten!$B$12="","",Stammdaten!$B$12)</f>
        <v>Arbeitsbereich und Sensoren reinigen</v>
      </c>
      <c r="C15" s="16" t="str">
        <f>IF(Stammdaten!$C$12="","",Stammdaten!$C$12)</f>
        <v>Produktion</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25"/>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25"/>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row>
    <row r="16" spans="1:95" ht="20.100000000000001" customHeight="1" x14ac:dyDescent="0.25">
      <c r="A16" s="6">
        <f>IF(Stammdaten!$B$13="","",4)</f>
        <v>4</v>
      </c>
      <c r="B16" s="9" t="str">
        <f>IF(Stammdaten!$B$13="","",Stammdaten!$B$13)</f>
        <v>Druckluftversorgung und Manometer prüfen</v>
      </c>
      <c r="C16" s="18" t="str">
        <f>IF(Stammdaten!$C$13="","",Stammdaten!$C$13)</f>
        <v>Schichtleitung</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25"/>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25"/>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row>
    <row r="17" spans="1:95" ht="20.100000000000001" customHeight="1" x14ac:dyDescent="0.25">
      <c r="A17" s="6">
        <f>IF(Stammdaten!$B$14="","",5)</f>
        <v>5</v>
      </c>
      <c r="B17" s="7" t="str">
        <f>IF(Stammdaten!$B$14="","",Stammdaten!$B$14)</f>
        <v>Förderband auf Lauf und Geräusche prüfen</v>
      </c>
      <c r="C17" s="16" t="str">
        <f>IF(Stammdaten!$C$14="","",Stammdaten!$C$14)</f>
        <v>Produktion</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25"/>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25"/>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row>
    <row r="18" spans="1:95" ht="20.100000000000001" customHeight="1" x14ac:dyDescent="0.25">
      <c r="A18" s="6">
        <f>IF(Stammdaten!$B$15="","",6)</f>
        <v>6</v>
      </c>
      <c r="B18" s="9" t="str">
        <f>IF(Stammdaten!$B$15="","",Stammdaten!$B$15)</f>
        <v>Not-Aus und Signalleuchten Sichtkontrolle</v>
      </c>
      <c r="C18" s="18" t="str">
        <f>IF(Stammdaten!$C$15="","",Stammdaten!$C$15)</f>
        <v>Sicherheit</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25"/>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25"/>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row>
    <row r="19" spans="1:95" ht="20.100000000000001" customHeight="1" x14ac:dyDescent="0.25">
      <c r="A19" s="6" t="str">
        <f>IF(Stammdaten!$B$17="","",8)</f>
        <v/>
      </c>
      <c r="B19" s="9" t="str">
        <f>IF(Stammdaten!$B$17="","",Stammdaten!$B$17)</f>
        <v/>
      </c>
      <c r="C19" s="18" t="str">
        <f>IF(Stammdaten!$C$17="","",Stammdaten!$C$17)</f>
        <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5"/>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25"/>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row>
    <row r="20" spans="1:95" ht="20.100000000000001" customHeight="1" x14ac:dyDescent="0.25">
      <c r="A20" s="6" t="str">
        <f>IF(Stammdaten!$B$18="","",9)</f>
        <v/>
      </c>
      <c r="B20" s="7" t="str">
        <f>IF(Stammdaten!$B$18="","",Stammdaten!$B$18)</f>
        <v/>
      </c>
      <c r="C20" s="16" t="str">
        <f>IF(Stammdaten!$C$18="","",Stammdaten!$C$18)</f>
        <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5"/>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25"/>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row>
    <row r="21" spans="1:95" ht="20.100000000000001" customHeight="1" x14ac:dyDescent="0.25">
      <c r="A21" s="41" t="s">
        <v>30</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42"/>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42"/>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28"/>
    </row>
    <row r="22" spans="1:95" ht="20.100000000000001" customHeight="1" x14ac:dyDescent="0.25">
      <c r="A22" s="15" t="s">
        <v>16</v>
      </c>
      <c r="B22" s="15" t="s">
        <v>17</v>
      </c>
      <c r="C22" s="15" t="s">
        <v>18</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23"/>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23"/>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row>
    <row r="23" spans="1:95" ht="20.100000000000001" customHeight="1" x14ac:dyDescent="0.25">
      <c r="A23" s="6">
        <f>IF(Stammdaten!$B$24="","",1)</f>
        <v>1</v>
      </c>
      <c r="B23" s="7" t="str">
        <f>IF(Stammdaten!$B$24="","",Stammdaten!$B$24)</f>
        <v>Schmierstellen gemäß Schmierplan kontrollieren</v>
      </c>
      <c r="C23" s="16" t="str">
        <f>IF(Stammdaten!$C$24="","",Stammdaten!$C$24)</f>
        <v>Mechanik</v>
      </c>
      <c r="D23" s="17"/>
      <c r="E23" s="17"/>
      <c r="F23" s="17"/>
      <c r="G23" s="17"/>
      <c r="H23" s="17"/>
      <c r="I23" s="17"/>
      <c r="J23" s="17"/>
      <c r="K23" s="24" t="s">
        <v>58</v>
      </c>
      <c r="L23" s="17"/>
      <c r="M23" s="17"/>
      <c r="N23" s="17"/>
      <c r="O23" s="17"/>
      <c r="P23" s="17"/>
      <c r="Q23" s="17"/>
      <c r="R23" s="24" t="s">
        <v>58</v>
      </c>
      <c r="S23" s="17"/>
      <c r="T23" s="17"/>
      <c r="U23" s="17"/>
      <c r="V23" s="17"/>
      <c r="W23" s="17"/>
      <c r="X23" s="17"/>
      <c r="Y23" s="24" t="s">
        <v>59</v>
      </c>
      <c r="Z23" s="17"/>
      <c r="AA23" s="17"/>
      <c r="AB23" s="17"/>
      <c r="AC23" s="17"/>
      <c r="AD23" s="17"/>
      <c r="AE23" s="17"/>
      <c r="AF23" s="17"/>
      <c r="AG23" s="17"/>
      <c r="AH23" s="17"/>
      <c r="AI23" s="25"/>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25"/>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row>
    <row r="24" spans="1:95" ht="20.100000000000001" customHeight="1" x14ac:dyDescent="0.25">
      <c r="A24" s="6">
        <f>IF(Stammdaten!$B$25="","",2)</f>
        <v>2</v>
      </c>
      <c r="B24" s="9" t="str">
        <f>IF(Stammdaten!$B$25="","",Stammdaten!$B$25)</f>
        <v>Kabel und Steckverbindungen auf Beschädigung prüfen</v>
      </c>
      <c r="C24" s="18" t="str">
        <f>IF(Stammdaten!$C$25="","",Stammdaten!$C$25)</f>
        <v>Elektrik</v>
      </c>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5"/>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25"/>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row>
    <row r="25" spans="1:95" ht="20.100000000000001" customHeight="1" x14ac:dyDescent="0.25">
      <c r="A25" s="6">
        <f>IF(Stammdaten!$B$26="","",3)</f>
        <v>3</v>
      </c>
      <c r="B25" s="7" t="str">
        <f>IF(Stammdaten!$B$26="","",Stammdaten!$B$26)</f>
        <v>Schraubverbindungen an Schutzblechen nachziehen</v>
      </c>
      <c r="C25" s="16" t="str">
        <f>IF(Stammdaten!$C$26="","",Stammdaten!$C$26)</f>
        <v>Instandhaltung</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5"/>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25"/>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row>
    <row r="26" spans="1:95" ht="20.100000000000001" customHeight="1" x14ac:dyDescent="0.25">
      <c r="A26" s="6">
        <f>IF(Stammdaten!$B$27="","",4)</f>
        <v>4</v>
      </c>
      <c r="B26" s="9" t="str">
        <f>IF(Stammdaten!$B$27="","",Stammdaten!$B$27)</f>
        <v>Filtermatten reinigen</v>
      </c>
      <c r="C26" s="18" t="str">
        <f>IF(Stammdaten!$C$27="","",Stammdaten!$C$27)</f>
        <v>Facility Management</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5"/>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25"/>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row>
    <row r="27" spans="1:95" ht="20.100000000000001" customHeight="1" x14ac:dyDescent="0.25">
      <c r="A27" s="6">
        <f>IF(Stammdaten!$B$28="","",5)</f>
        <v>5</v>
      </c>
      <c r="B27" s="7" t="str">
        <f>IF(Stammdaten!$B$28="","",Stammdaten!$B$28)</f>
        <v>Bänder und Rollen auf Verschleiß prüfen</v>
      </c>
      <c r="C27" s="16" t="str">
        <f>IF(Stammdaten!$C$28="","",Stammdaten!$C$28)</f>
        <v>Mechanik</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5"/>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25"/>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row>
    <row r="28" spans="1:95" ht="20.100000000000001" customHeight="1" x14ac:dyDescent="0.25">
      <c r="A28" s="6" t="str">
        <f>IF(Stammdaten!$B$30="","",7)</f>
        <v/>
      </c>
      <c r="B28" s="7" t="str">
        <f>IF(Stammdaten!$B$30="","",Stammdaten!$B$30)</f>
        <v/>
      </c>
      <c r="C28" s="16" t="str">
        <f>IF(Stammdaten!$C$30="","",Stammdaten!$C$30)</f>
        <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5"/>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25"/>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row>
    <row r="29" spans="1:95" ht="20.100000000000001" customHeight="1" x14ac:dyDescent="0.25">
      <c r="A29" s="6" t="str">
        <f>IF(Stammdaten!$B$31="","",8)</f>
        <v/>
      </c>
      <c r="B29" s="9" t="str">
        <f>IF(Stammdaten!$B$31="","",Stammdaten!$B$31)</f>
        <v/>
      </c>
      <c r="C29" s="18" t="str">
        <f>IF(Stammdaten!$C$31="","",Stammdaten!$C$31)</f>
        <v/>
      </c>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25"/>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25"/>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row>
    <row r="30" spans="1:95" ht="20.100000000000001" customHeight="1" x14ac:dyDescent="0.25">
      <c r="A30" s="6" t="str">
        <f>IF(Stammdaten!$B$32="","",9)</f>
        <v/>
      </c>
      <c r="B30" s="7" t="str">
        <f>IF(Stammdaten!$B$32="","",Stammdaten!$B$32)</f>
        <v/>
      </c>
      <c r="C30" s="16" t="str">
        <f>IF(Stammdaten!$C$32="","",Stammdaten!$C$32)</f>
        <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5"/>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25"/>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row>
    <row r="31" spans="1:95" ht="20.100000000000001" customHeight="1" x14ac:dyDescent="0.25">
      <c r="A31" s="41" t="s">
        <v>36</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42"/>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42"/>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28"/>
    </row>
    <row r="32" spans="1:95" ht="20.100000000000001" customHeight="1" x14ac:dyDescent="0.25">
      <c r="A32" s="15" t="s">
        <v>16</v>
      </c>
      <c r="B32" s="15" t="s">
        <v>17</v>
      </c>
      <c r="C32" s="15" t="s">
        <v>18</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3"/>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23"/>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row>
    <row r="33" spans="1:95" ht="20.100000000000001" customHeight="1" x14ac:dyDescent="0.25">
      <c r="A33" s="6">
        <f>IF(Stammdaten!$B$38="","",1)</f>
        <v>1</v>
      </c>
      <c r="B33" s="7" t="str">
        <f>IF(Stammdaten!$B$38="","",Stammdaten!$B$38)</f>
        <v>Lichtschranken kalibrieren und Funktion testen</v>
      </c>
      <c r="C33" s="16" t="str">
        <f>IF(Stammdaten!$C$38="","",Stammdaten!$C$38)</f>
        <v>Elektrik</v>
      </c>
      <c r="D33" s="17"/>
      <c r="E33" s="17"/>
      <c r="F33" s="17"/>
      <c r="G33" s="17"/>
      <c r="H33" s="17"/>
      <c r="I33" s="17"/>
      <c r="J33" s="17"/>
      <c r="K33" s="17"/>
      <c r="L33" s="17"/>
      <c r="M33" s="24" t="s">
        <v>58</v>
      </c>
      <c r="N33" s="17"/>
      <c r="O33" s="17"/>
      <c r="P33" s="17"/>
      <c r="Q33" s="17"/>
      <c r="R33" s="17"/>
      <c r="S33" s="17"/>
      <c r="T33" s="17"/>
      <c r="U33" s="17"/>
      <c r="V33" s="17"/>
      <c r="W33" s="17"/>
      <c r="X33" s="17"/>
      <c r="Y33" s="17"/>
      <c r="Z33" s="17"/>
      <c r="AA33" s="17"/>
      <c r="AB33" s="17"/>
      <c r="AC33" s="17"/>
      <c r="AD33" s="17"/>
      <c r="AE33" s="17"/>
      <c r="AF33" s="17"/>
      <c r="AG33" s="17"/>
      <c r="AH33" s="17"/>
      <c r="AI33" s="25"/>
      <c r="AJ33" s="17"/>
      <c r="AK33" s="17"/>
      <c r="AL33" s="17"/>
      <c r="AM33" s="17"/>
      <c r="AN33" s="17"/>
      <c r="AO33" s="24" t="s">
        <v>59</v>
      </c>
      <c r="AP33" s="17"/>
      <c r="AQ33" s="17"/>
      <c r="AR33" s="17"/>
      <c r="AS33" s="17"/>
      <c r="AT33" s="17"/>
      <c r="AU33" s="17"/>
      <c r="AV33" s="17"/>
      <c r="AW33" s="17"/>
      <c r="AX33" s="17"/>
      <c r="AY33" s="17"/>
      <c r="AZ33" s="17"/>
      <c r="BA33" s="17"/>
      <c r="BB33" s="17"/>
      <c r="BC33" s="17"/>
      <c r="BD33" s="17"/>
      <c r="BE33" s="17"/>
      <c r="BF33" s="17"/>
      <c r="BG33" s="17"/>
      <c r="BH33" s="17"/>
      <c r="BI33" s="17"/>
      <c r="BJ33" s="17"/>
      <c r="BK33" s="25"/>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row>
    <row r="34" spans="1:95" ht="20.100000000000001" customHeight="1" x14ac:dyDescent="0.25">
      <c r="A34" s="6">
        <f>IF(Stammdaten!$B$39="","",2)</f>
        <v>2</v>
      </c>
      <c r="B34" s="9" t="str">
        <f>IF(Stammdaten!$B$39="","",Stammdaten!$B$39)</f>
        <v>Ketten- und Bandspannung prüfen</v>
      </c>
      <c r="C34" s="18" t="str">
        <f>IF(Stammdaten!$C$39="","",Stammdaten!$C$39)</f>
        <v>Mechanik</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5"/>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25"/>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row>
    <row r="35" spans="1:95" ht="20.100000000000001" customHeight="1" x14ac:dyDescent="0.25">
      <c r="A35" s="6">
        <f>IF(Stammdaten!$B$40="","",3)</f>
        <v>3</v>
      </c>
      <c r="B35" s="7" t="str">
        <f>IF(Stammdaten!$B$40="","",Stammdaten!$B$40)</f>
        <v>Druckregler und Ventile testen</v>
      </c>
      <c r="C35" s="16" t="str">
        <f>IF(Stammdaten!$C$40="","",Stammdaten!$C$40)</f>
        <v>Instandhaltung</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5"/>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25"/>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row>
    <row r="36" spans="1:95" ht="20.100000000000001" customHeight="1" x14ac:dyDescent="0.25">
      <c r="A36" s="6">
        <f>IF(Stammdaten!$B$41="","",4)</f>
        <v>4</v>
      </c>
      <c r="B36" s="9" t="str">
        <f>IF(Stammdaten!$B$41="","",Stammdaten!$B$41)</f>
        <v>Sicherheitscheck an Türen und Verriegelungen</v>
      </c>
      <c r="C36" s="18" t="str">
        <f>IF(Stammdaten!$C$41="","",Stammdaten!$C$41)</f>
        <v>Sicherheit</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5"/>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25"/>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row>
    <row r="37" spans="1:95" ht="20.100000000000001" customHeight="1" x14ac:dyDescent="0.25">
      <c r="A37" s="6">
        <f>IF(Stammdaten!$B$42="","",5)</f>
        <v>5</v>
      </c>
      <c r="B37" s="7" t="str">
        <f>IF(Stammdaten!$B$42="","",Stammdaten!$B$42)</f>
        <v>Reinigung der Schaltschranklüfter</v>
      </c>
      <c r="C37" s="16" t="str">
        <f>IF(Stammdaten!$C$42="","",Stammdaten!$C$42)</f>
        <v>Elektrik</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5"/>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25"/>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row>
    <row r="38" spans="1:95" ht="20.100000000000001" customHeight="1" x14ac:dyDescent="0.25">
      <c r="A38" s="6" t="str">
        <f>IF(Stammdaten!$B$43="","",6)</f>
        <v/>
      </c>
      <c r="B38" s="9" t="str">
        <f>IF(Stammdaten!$B$43="","",Stammdaten!$B$43)</f>
        <v/>
      </c>
      <c r="C38" s="18" t="str">
        <f>IF(Stammdaten!$C$43="","",Stammdaten!$C$43)</f>
        <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5"/>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25"/>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row>
    <row r="39" spans="1:95" ht="20.100000000000001" customHeight="1" x14ac:dyDescent="0.25">
      <c r="A39" s="6" t="str">
        <f>IF(Stammdaten!$B$44="","",7)</f>
        <v/>
      </c>
      <c r="B39" s="7" t="str">
        <f>IF(Stammdaten!$B$44="","",Stammdaten!$B$44)</f>
        <v/>
      </c>
      <c r="C39" s="16" t="str">
        <f>IF(Stammdaten!$C$44="","",Stammdaten!$C$44)</f>
        <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5"/>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25"/>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row>
    <row r="40" spans="1:95" ht="20.100000000000001" customHeight="1" x14ac:dyDescent="0.25">
      <c r="A40" s="6" t="str">
        <f>IF(Stammdaten!$B$45="","",8)</f>
        <v/>
      </c>
      <c r="B40" s="9" t="str">
        <f>IF(Stammdaten!$B$45="","",Stammdaten!$B$45)</f>
        <v/>
      </c>
      <c r="C40" s="18" t="str">
        <f>IF(Stammdaten!$C$45="","",Stammdaten!$C$45)</f>
        <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25"/>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25"/>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row>
    <row r="41" spans="1:95" ht="20.100000000000001" customHeight="1" x14ac:dyDescent="0.25">
      <c r="A41" s="6" t="str">
        <f>IF(Stammdaten!$B$46="","",9)</f>
        <v/>
      </c>
      <c r="B41" s="7" t="str">
        <f>IF(Stammdaten!$B$46="","",Stammdaten!$B$46)</f>
        <v/>
      </c>
      <c r="C41" s="16" t="str">
        <f>IF(Stammdaten!$C$46="","",Stammdaten!$C$46)</f>
        <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5"/>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25"/>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row>
    <row r="42" spans="1:95" ht="20.100000000000001" customHeight="1" x14ac:dyDescent="0.25">
      <c r="A42" s="41" t="s">
        <v>42</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42"/>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42"/>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28"/>
    </row>
    <row r="43" spans="1:95" ht="20.100000000000001" customHeight="1" x14ac:dyDescent="0.25">
      <c r="A43" s="15" t="s">
        <v>16</v>
      </c>
      <c r="B43" s="15" t="s">
        <v>17</v>
      </c>
      <c r="C43" s="15" t="s">
        <v>18</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23"/>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23"/>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row>
    <row r="44" spans="1:95" ht="20.100000000000001" customHeight="1" x14ac:dyDescent="0.25">
      <c r="A44" s="6">
        <f>IF(Stammdaten!$B$52="","",1)</f>
        <v>1</v>
      </c>
      <c r="B44" s="7" t="str">
        <f>IF(Stammdaten!$B$52="","",Stammdaten!$B$52)</f>
        <v>Ölstand Getriebe kontrollieren</v>
      </c>
      <c r="C44" s="16" t="str">
        <f>IF(Stammdaten!$C$52="","",Stammdaten!$C$52)</f>
        <v>Mechanik</v>
      </c>
      <c r="D44" s="17"/>
      <c r="E44" s="17"/>
      <c r="F44" s="17"/>
      <c r="G44" s="17"/>
      <c r="H44" s="17"/>
      <c r="I44" s="17"/>
      <c r="J44" s="17"/>
      <c r="K44" s="17"/>
      <c r="L44" s="17"/>
      <c r="M44" s="17"/>
      <c r="N44" s="17"/>
      <c r="O44" s="17"/>
      <c r="P44" s="17"/>
      <c r="Q44" s="17"/>
      <c r="R44" s="17"/>
      <c r="S44" s="17"/>
      <c r="T44" s="17"/>
      <c r="U44" s="17"/>
      <c r="V44" s="17"/>
      <c r="W44" s="17"/>
      <c r="X44" s="24" t="s">
        <v>58</v>
      </c>
      <c r="Y44" s="17"/>
      <c r="Z44" s="17"/>
      <c r="AA44" s="17"/>
      <c r="AB44" s="17"/>
      <c r="AC44" s="17"/>
      <c r="AD44" s="17"/>
      <c r="AE44" s="17"/>
      <c r="AF44" s="17"/>
      <c r="AG44" s="17"/>
      <c r="AH44" s="17"/>
      <c r="AI44" s="25"/>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25"/>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row>
    <row r="45" spans="1:95" ht="20.100000000000001" customHeight="1" x14ac:dyDescent="0.25">
      <c r="A45" s="6">
        <f>IF(Stammdaten!$B$53="","",2)</f>
        <v>2</v>
      </c>
      <c r="B45" s="9" t="str">
        <f>IF(Stammdaten!$B$53="","",Stammdaten!$B$53)</f>
        <v>Energieverbrauch und Laufzeiten auswerten</v>
      </c>
      <c r="C45" s="18" t="str">
        <f>IF(Stammdaten!$C$53="","",Stammdaten!$C$53)</f>
        <v>Technischer Leiter</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5"/>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25"/>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row>
    <row r="46" spans="1:95" ht="20.100000000000001" customHeight="1" x14ac:dyDescent="0.25">
      <c r="A46" s="6">
        <f>IF(Stammdaten!$B$54="","",3)</f>
        <v>3</v>
      </c>
      <c r="B46" s="7" t="str">
        <f>IF(Stammdaten!$B$54="","",Stammdaten!$B$54)</f>
        <v>Funktionsprüfung aller Sicherheitskreise</v>
      </c>
      <c r="C46" s="16" t="str">
        <f>IF(Stammdaten!$C$54="","",Stammdaten!$C$54)</f>
        <v>Sicherheit</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5"/>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25"/>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row>
    <row r="47" spans="1:95" ht="20.100000000000001" customHeight="1" x14ac:dyDescent="0.25">
      <c r="A47" s="6">
        <f>IF(Stammdaten!$B$55="","",4)</f>
        <v>4</v>
      </c>
      <c r="B47" s="9" t="str">
        <f>IF(Stammdaten!$B$55="","",Stammdaten!$B$55)</f>
        <v>Stichprobenprüfung Produktqualität nach Wartung</v>
      </c>
      <c r="C47" s="18" t="str">
        <f>IF(Stammdaten!$C$55="","",Stammdaten!$C$55)</f>
        <v>Qualitätsmanagement</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5"/>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25"/>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row>
    <row r="48" spans="1:95" ht="20.100000000000001" customHeight="1" x14ac:dyDescent="0.25">
      <c r="A48" s="6" t="str">
        <f>IF(Stammdaten!$B$56="","",5)</f>
        <v/>
      </c>
      <c r="B48" s="7" t="str">
        <f>IF(Stammdaten!$B$56="","",Stammdaten!$B$56)</f>
        <v/>
      </c>
      <c r="C48" s="16" t="str">
        <f>IF(Stammdaten!$C$56="","",Stammdaten!$C$56)</f>
        <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5"/>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25"/>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row>
    <row r="49" spans="1:95" ht="20.100000000000001" customHeight="1" x14ac:dyDescent="0.25">
      <c r="A49" s="6" t="str">
        <f>IF(Stammdaten!$B$57="","",6)</f>
        <v/>
      </c>
      <c r="B49" s="9" t="str">
        <f>IF(Stammdaten!$B$57="","",Stammdaten!$B$57)</f>
        <v/>
      </c>
      <c r="C49" s="18" t="str">
        <f>IF(Stammdaten!$C$57="","",Stammdaten!$C$57)</f>
        <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25"/>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25"/>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row>
    <row r="50" spans="1:95" ht="20.100000000000001" customHeight="1" x14ac:dyDescent="0.25">
      <c r="A50" s="6" t="str">
        <f>IF(Stammdaten!$B$58="","",7)</f>
        <v/>
      </c>
      <c r="B50" s="7" t="str">
        <f>IF(Stammdaten!$B$58="","",Stammdaten!$B$58)</f>
        <v/>
      </c>
      <c r="C50" s="16" t="str">
        <f>IF(Stammdaten!$C$58="","",Stammdaten!$C$58)</f>
        <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5"/>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25"/>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row>
    <row r="51" spans="1:95" ht="20.100000000000001" customHeight="1" x14ac:dyDescent="0.25">
      <c r="A51" s="6" t="str">
        <f>IF(Stammdaten!$B$59="","",8)</f>
        <v/>
      </c>
      <c r="B51" s="9" t="str">
        <f>IF(Stammdaten!$B$59="","",Stammdaten!$B$59)</f>
        <v/>
      </c>
      <c r="C51" s="18" t="str">
        <f>IF(Stammdaten!$C$59="","",Stammdaten!$C$59)</f>
        <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5"/>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25"/>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row>
    <row r="52" spans="1:95" ht="20.100000000000001" customHeight="1" x14ac:dyDescent="0.25">
      <c r="A52" s="6" t="str">
        <f>IF(Stammdaten!$B$60="","",9)</f>
        <v/>
      </c>
      <c r="B52" s="7" t="str">
        <f>IF(Stammdaten!$B$60="","",Stammdaten!$B$60)</f>
        <v/>
      </c>
      <c r="C52" s="16" t="str">
        <f>IF(Stammdaten!$C$60="","",Stammdaten!$C$60)</f>
        <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5"/>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25"/>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row>
    <row r="53" spans="1:95" ht="20.100000000000001" customHeight="1" x14ac:dyDescent="0.25">
      <c r="A53" s="41" t="s">
        <v>47</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42"/>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42"/>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28"/>
    </row>
    <row r="54" spans="1:95" ht="20.100000000000001" customHeight="1" x14ac:dyDescent="0.25">
      <c r="A54" s="15" t="s">
        <v>16</v>
      </c>
      <c r="B54" s="15" t="s">
        <v>17</v>
      </c>
      <c r="C54" s="15" t="s">
        <v>18</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23"/>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23"/>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row>
    <row r="55" spans="1:95" ht="20.100000000000001" customHeight="1" x14ac:dyDescent="0.25">
      <c r="A55" s="6">
        <f>IF(Stammdaten!$B$66="","",1)</f>
        <v>1</v>
      </c>
      <c r="B55" s="7" t="str">
        <f>IF(Stammdaten!$B$66="","",Stammdaten!$B$66)</f>
        <v>UVV-Prüfung vorbereiten und dokumentieren</v>
      </c>
      <c r="C55" s="16" t="str">
        <f>IF(Stammdaten!$C$66="","",Stammdaten!$C$66)</f>
        <v>Sicherheit</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5"/>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25"/>
      <c r="BL55" s="24" t="s">
        <v>59</v>
      </c>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row>
    <row r="56" spans="1:95" ht="20.100000000000001" customHeight="1" x14ac:dyDescent="0.25">
      <c r="A56" s="6">
        <f>IF(Stammdaten!$B$67="","",2)</f>
        <v>2</v>
      </c>
      <c r="B56" s="9" t="str">
        <f>IF(Stammdaten!$B$67="","",Stammdaten!$B$67)</f>
        <v>Austausch kritischer Verschleißteile</v>
      </c>
      <c r="C56" s="18" t="str">
        <f>IF(Stammdaten!$C$67="","",Stammdaten!$C$67)</f>
        <v>Externer Service</v>
      </c>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5"/>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25"/>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row>
    <row r="57" spans="1:95" ht="20.100000000000001" customHeight="1" x14ac:dyDescent="0.25">
      <c r="A57" s="6">
        <f>IF(Stammdaten!$B$68="","",3)</f>
        <v>3</v>
      </c>
      <c r="B57" s="7" t="str">
        <f>IF(Stammdaten!$B$68="","",Stammdaten!$B$68)</f>
        <v>Komplette Anlageninspektion</v>
      </c>
      <c r="C57" s="16" t="str">
        <f>IF(Stammdaten!$C$68="","",Stammdaten!$C$68)</f>
        <v>Technischer Leiter</v>
      </c>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25"/>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25"/>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row>
    <row r="58" spans="1:95" ht="20.100000000000001" customHeight="1" x14ac:dyDescent="0.25">
      <c r="A58" s="6" t="str">
        <f>IF(Stammdaten!$B$69="","",4)</f>
        <v/>
      </c>
      <c r="B58" s="9" t="str">
        <f>IF(Stammdaten!$B$69="","",Stammdaten!$B$69)</f>
        <v/>
      </c>
      <c r="C58" s="18" t="str">
        <f>IF(Stammdaten!$C$69="","",Stammdaten!$C$69)</f>
        <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5"/>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25"/>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row>
    <row r="59" spans="1:95" ht="20.100000000000001" customHeight="1" x14ac:dyDescent="0.25">
      <c r="A59" s="6" t="str">
        <f>IF(Stammdaten!$B$70="","",5)</f>
        <v/>
      </c>
      <c r="B59" s="7" t="str">
        <f>IF(Stammdaten!$B$70="","",Stammdaten!$B$70)</f>
        <v/>
      </c>
      <c r="C59" s="16" t="str">
        <f>IF(Stammdaten!$C$70="","",Stammdaten!$C$70)</f>
        <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5"/>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25"/>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row>
    <row r="60" spans="1:95" ht="20.100000000000001" customHeight="1" x14ac:dyDescent="0.25">
      <c r="A60" s="6" t="str">
        <f>IF(Stammdaten!$B$71="","",6)</f>
        <v/>
      </c>
      <c r="B60" s="9" t="str">
        <f>IF(Stammdaten!$B$71="","",Stammdaten!$B$71)</f>
        <v/>
      </c>
      <c r="C60" s="18" t="str">
        <f>IF(Stammdaten!$C$71="","",Stammdaten!$C$71)</f>
        <v/>
      </c>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5"/>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25"/>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row>
    <row r="61" spans="1:95" ht="20.100000000000001" customHeight="1" x14ac:dyDescent="0.25">
      <c r="A61" s="6" t="str">
        <f>IF(Stammdaten!$B$72="","",7)</f>
        <v/>
      </c>
      <c r="B61" s="7" t="str">
        <f>IF(Stammdaten!$B$72="","",Stammdaten!$B$72)</f>
        <v/>
      </c>
      <c r="C61" s="16" t="str">
        <f>IF(Stammdaten!$C$72="","",Stammdaten!$C$72)</f>
        <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5"/>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25"/>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row>
    <row r="62" spans="1:95" ht="20.100000000000001" customHeight="1" x14ac:dyDescent="0.25">
      <c r="A62" s="6" t="str">
        <f>IF(Stammdaten!$B$73="","",8)</f>
        <v/>
      </c>
      <c r="B62" s="9" t="str">
        <f>IF(Stammdaten!$B$73="","",Stammdaten!$B$73)</f>
        <v/>
      </c>
      <c r="C62" s="18" t="str">
        <f>IF(Stammdaten!$C$73="","",Stammdaten!$C$73)</f>
        <v/>
      </c>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5"/>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25"/>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row>
    <row r="63" spans="1:95" ht="20.100000000000001" customHeight="1" x14ac:dyDescent="0.25">
      <c r="A63" s="6" t="str">
        <f>IF(Stammdaten!$B$74="","",9)</f>
        <v/>
      </c>
      <c r="B63" s="7" t="str">
        <f>IF(Stammdaten!$B$74="","",Stammdaten!$B$74)</f>
        <v/>
      </c>
      <c r="C63" s="16" t="str">
        <f>IF(Stammdaten!$C$74="","",Stammdaten!$C$74)</f>
        <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row>
    <row r="64" spans="1:95" ht="20.100000000000001" customHeight="1" x14ac:dyDescent="0.25">
      <c r="A64" s="6" t="str">
        <f>IF(Stammdaten!$B$75="","",10)</f>
        <v/>
      </c>
      <c r="B64" s="9" t="str">
        <f>IF(Stammdaten!$B$75="","",Stammdaten!$B$75)</f>
        <v/>
      </c>
      <c r="C64" s="18" t="str">
        <f>IF(Stammdaten!$C$75="","",Stammdaten!$C$75)</f>
        <v/>
      </c>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row>
    <row r="65" ht="20.100000000000001" customHeight="1" x14ac:dyDescent="0.25"/>
    <row r="66" ht="15" hidden="1" customHeight="1" x14ac:dyDescent="0.25"/>
    <row r="67" ht="20.100000000000001" customHeight="1" x14ac:dyDescent="0.25"/>
  </sheetData>
  <mergeCells count="10">
    <mergeCell ref="A53:CQ53"/>
    <mergeCell ref="B1:H2"/>
    <mergeCell ref="A31:CQ31"/>
    <mergeCell ref="A11:CQ11"/>
    <mergeCell ref="A3:C3"/>
    <mergeCell ref="A42:CQ42"/>
    <mergeCell ref="A21:CQ21"/>
    <mergeCell ref="I1:L2"/>
    <mergeCell ref="D3:H3"/>
    <mergeCell ref="A1:A2"/>
  </mergeCells>
  <conditionalFormatting sqref="D5:CQ8">
    <cfRule type="expression" dxfId="15" priority="8">
      <formula>AND(D$8&lt;&gt;"",WEEKDAY(D$8,2)&gt;5)</formula>
    </cfRule>
  </conditionalFormatting>
  <conditionalFormatting sqref="D11:CQ62">
    <cfRule type="expression" dxfId="14" priority="5">
      <formula>AND(D$8&lt;&gt;"",WEEKDAY(D$8,2)&gt;5)</formula>
    </cfRule>
    <cfRule type="expression" dxfId="13" priority="6">
      <formula>UPPER(D11)="X"</formula>
    </cfRule>
    <cfRule type="expression" dxfId="12" priority="7">
      <formula>D11="✓"</formula>
    </cfRule>
  </conditionalFormatting>
  <dataValidations count="1">
    <dataValidation type="list" allowBlank="1" sqref="C13 C14 C15 C16 C17 C18 C19 C20 C21 C23 C24 C25 C26 C27 C28 C29 C30 C31 C33 C34 C35 C36 C37 C38 C39 C40 C41 C42 C44 C45 C46 C47 C48 C49 C50 C51 C52 C53 C55 C56 C57 C58 C59 C60 C61 C62 C63 C64" xr:uid="{00000000-0002-0000-0100-000000000000}">
      <formula1>VerantwortlicheListe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Q69"/>
  <sheetViews>
    <sheetView showGridLines="0" workbookViewId="0">
      <selection activeCell="A4" sqref="A4"/>
    </sheetView>
  </sheetViews>
  <sheetFormatPr baseColWidth="10" defaultColWidth="9.140625" defaultRowHeight="15" x14ac:dyDescent="0.25"/>
  <cols>
    <col min="1" max="1" width="7" bestFit="1" customWidth="1"/>
    <col min="2" max="2" width="39" customWidth="1"/>
    <col min="3" max="3" width="19" customWidth="1"/>
    <col min="4" max="95" width="4.140625" customWidth="1"/>
  </cols>
  <sheetData>
    <row r="1" spans="1:95" ht="20.100000000000001" customHeight="1" x14ac:dyDescent="0.25">
      <c r="A1" s="47">
        <f>Stammdaten!$B$6</f>
        <v>2026</v>
      </c>
      <c r="B1" s="43" t="str">
        <f>Stammdaten!$B$3</f>
        <v>Wartungsplaner Produktionslinie A</v>
      </c>
      <c r="C1" s="34"/>
      <c r="D1" s="34"/>
      <c r="E1" s="34"/>
      <c r="F1" s="34"/>
      <c r="G1" s="34"/>
      <c r="H1" s="35"/>
      <c r="I1" s="45" t="s">
        <v>60</v>
      </c>
      <c r="J1" s="34"/>
      <c r="K1" s="34"/>
      <c r="L1" s="35"/>
    </row>
    <row r="2" spans="1:95" ht="20.100000000000001" customHeight="1" x14ac:dyDescent="0.25">
      <c r="A2" s="48"/>
      <c r="B2" s="38"/>
      <c r="C2" s="39"/>
      <c r="D2" s="39"/>
      <c r="E2" s="39"/>
      <c r="F2" s="39"/>
      <c r="G2" s="39"/>
      <c r="H2" s="40"/>
      <c r="I2" s="38"/>
      <c r="J2" s="39"/>
      <c r="K2" s="39"/>
      <c r="L2" s="40"/>
    </row>
    <row r="3" spans="1:95" ht="20.100000000000001" customHeight="1" x14ac:dyDescent="0.25">
      <c r="A3" s="44" t="str">
        <f>_xlfn.CONCAT("Maschine: ",Stammdaten!$B$4,"   |   Nr.: ",Stammdaten!$B$5)</f>
        <v>Maschine: Abfüllanlage Linie A   |   Nr.: M-2407-A</v>
      </c>
      <c r="B3" s="30"/>
      <c r="C3" s="28"/>
      <c r="D3" s="46" t="s">
        <v>52</v>
      </c>
      <c r="E3" s="30"/>
      <c r="F3" s="30"/>
      <c r="G3" s="30"/>
      <c r="H3" s="28"/>
    </row>
    <row r="4" spans="1:95" ht="20.100000000000001" customHeight="1" x14ac:dyDescent="0.25"/>
    <row r="5" spans="1:95" ht="20.100000000000001" customHeight="1" x14ac:dyDescent="0.25">
      <c r="A5" s="5" t="s">
        <v>53</v>
      </c>
      <c r="B5" s="11" t="s">
        <v>54</v>
      </c>
      <c r="C5" s="11" t="s">
        <v>54</v>
      </c>
      <c r="D5" s="12" t="str">
        <f t="shared" ref="D5:AI5" si="0">IF(D$8="","",CHOOSE(MONTH(D$8),"Januar","Februar","März","April","Mai","Juni","Juli","August","September","Oktober","November","Dezember"))</f>
        <v>April</v>
      </c>
      <c r="E5" s="12" t="str">
        <f t="shared" si="0"/>
        <v>April</v>
      </c>
      <c r="F5" s="12" t="str">
        <f t="shared" si="0"/>
        <v>April</v>
      </c>
      <c r="G5" s="12" t="str">
        <f t="shared" si="0"/>
        <v>April</v>
      </c>
      <c r="H5" s="12" t="str">
        <f t="shared" si="0"/>
        <v>April</v>
      </c>
      <c r="I5" s="12" t="str">
        <f t="shared" si="0"/>
        <v>April</v>
      </c>
      <c r="J5" s="12" t="str">
        <f t="shared" si="0"/>
        <v>April</v>
      </c>
      <c r="K5" s="12" t="str">
        <f t="shared" si="0"/>
        <v>April</v>
      </c>
      <c r="L5" s="12" t="str">
        <f t="shared" si="0"/>
        <v>April</v>
      </c>
      <c r="M5" s="12" t="str">
        <f t="shared" si="0"/>
        <v>April</v>
      </c>
      <c r="N5" s="12" t="str">
        <f t="shared" si="0"/>
        <v>April</v>
      </c>
      <c r="O5" s="12" t="str">
        <f t="shared" si="0"/>
        <v>April</v>
      </c>
      <c r="P5" s="12" t="str">
        <f t="shared" si="0"/>
        <v>April</v>
      </c>
      <c r="Q5" s="12" t="str">
        <f t="shared" si="0"/>
        <v>April</v>
      </c>
      <c r="R5" s="12" t="str">
        <f t="shared" si="0"/>
        <v>April</v>
      </c>
      <c r="S5" s="12" t="str">
        <f t="shared" si="0"/>
        <v>April</v>
      </c>
      <c r="T5" s="12" t="str">
        <f t="shared" si="0"/>
        <v>April</v>
      </c>
      <c r="U5" s="12" t="str">
        <f t="shared" si="0"/>
        <v>April</v>
      </c>
      <c r="V5" s="12" t="str">
        <f t="shared" si="0"/>
        <v>April</v>
      </c>
      <c r="W5" s="12" t="str">
        <f t="shared" si="0"/>
        <v>April</v>
      </c>
      <c r="X5" s="12" t="str">
        <f t="shared" si="0"/>
        <v>April</v>
      </c>
      <c r="Y5" s="12" t="str">
        <f t="shared" si="0"/>
        <v>April</v>
      </c>
      <c r="Z5" s="12" t="str">
        <f t="shared" si="0"/>
        <v>April</v>
      </c>
      <c r="AA5" s="12" t="str">
        <f t="shared" si="0"/>
        <v>April</v>
      </c>
      <c r="AB5" s="12" t="str">
        <f t="shared" si="0"/>
        <v>April</v>
      </c>
      <c r="AC5" s="12" t="str">
        <f t="shared" si="0"/>
        <v>April</v>
      </c>
      <c r="AD5" s="12" t="str">
        <f t="shared" si="0"/>
        <v>April</v>
      </c>
      <c r="AE5" s="12" t="str">
        <f t="shared" si="0"/>
        <v>April</v>
      </c>
      <c r="AF5" s="12" t="str">
        <f t="shared" si="0"/>
        <v>April</v>
      </c>
      <c r="AG5" s="12" t="str">
        <f t="shared" si="0"/>
        <v>April</v>
      </c>
      <c r="AH5" s="19" t="str">
        <f t="shared" si="0"/>
        <v>Mai</v>
      </c>
      <c r="AI5" s="12" t="str">
        <f t="shared" si="0"/>
        <v>Mai</v>
      </c>
      <c r="AJ5" s="12" t="str">
        <f t="shared" ref="AJ5:BO5" si="1">IF(AJ$8="","",CHOOSE(MONTH(AJ$8),"Januar","Februar","März","April","Mai","Juni","Juli","August","September","Oktober","November","Dezember"))</f>
        <v>Mai</v>
      </c>
      <c r="AK5" s="12" t="str">
        <f t="shared" si="1"/>
        <v>Mai</v>
      </c>
      <c r="AL5" s="12" t="str">
        <f t="shared" si="1"/>
        <v>Mai</v>
      </c>
      <c r="AM5" s="12" t="str">
        <f t="shared" si="1"/>
        <v>Mai</v>
      </c>
      <c r="AN5" s="12" t="str">
        <f t="shared" si="1"/>
        <v>Mai</v>
      </c>
      <c r="AO5" s="12" t="str">
        <f t="shared" si="1"/>
        <v>Mai</v>
      </c>
      <c r="AP5" s="12" t="str">
        <f t="shared" si="1"/>
        <v>Mai</v>
      </c>
      <c r="AQ5" s="12" t="str">
        <f t="shared" si="1"/>
        <v>Mai</v>
      </c>
      <c r="AR5" s="12" t="str">
        <f t="shared" si="1"/>
        <v>Mai</v>
      </c>
      <c r="AS5" s="12" t="str">
        <f t="shared" si="1"/>
        <v>Mai</v>
      </c>
      <c r="AT5" s="12" t="str">
        <f t="shared" si="1"/>
        <v>Mai</v>
      </c>
      <c r="AU5" s="12" t="str">
        <f t="shared" si="1"/>
        <v>Mai</v>
      </c>
      <c r="AV5" s="12" t="str">
        <f t="shared" si="1"/>
        <v>Mai</v>
      </c>
      <c r="AW5" s="12" t="str">
        <f t="shared" si="1"/>
        <v>Mai</v>
      </c>
      <c r="AX5" s="12" t="str">
        <f t="shared" si="1"/>
        <v>Mai</v>
      </c>
      <c r="AY5" s="12" t="str">
        <f t="shared" si="1"/>
        <v>Mai</v>
      </c>
      <c r="AZ5" s="12" t="str">
        <f t="shared" si="1"/>
        <v>Mai</v>
      </c>
      <c r="BA5" s="12" t="str">
        <f t="shared" si="1"/>
        <v>Mai</v>
      </c>
      <c r="BB5" s="12" t="str">
        <f t="shared" si="1"/>
        <v>Mai</v>
      </c>
      <c r="BC5" s="12" t="str">
        <f t="shared" si="1"/>
        <v>Mai</v>
      </c>
      <c r="BD5" s="12" t="str">
        <f t="shared" si="1"/>
        <v>Mai</v>
      </c>
      <c r="BE5" s="12" t="str">
        <f t="shared" si="1"/>
        <v>Mai</v>
      </c>
      <c r="BF5" s="12" t="str">
        <f t="shared" si="1"/>
        <v>Mai</v>
      </c>
      <c r="BG5" s="12" t="str">
        <f t="shared" si="1"/>
        <v>Mai</v>
      </c>
      <c r="BH5" s="12" t="str">
        <f t="shared" si="1"/>
        <v>Mai</v>
      </c>
      <c r="BI5" s="12" t="str">
        <f t="shared" si="1"/>
        <v>Mai</v>
      </c>
      <c r="BJ5" s="12" t="str">
        <f t="shared" si="1"/>
        <v>Mai</v>
      </c>
      <c r="BK5" s="12" t="str">
        <f t="shared" si="1"/>
        <v>Mai</v>
      </c>
      <c r="BL5" s="12" t="str">
        <f t="shared" si="1"/>
        <v>Mai</v>
      </c>
      <c r="BM5" s="19" t="str">
        <f t="shared" si="1"/>
        <v>Juni</v>
      </c>
      <c r="BN5" s="12" t="str">
        <f t="shared" si="1"/>
        <v>Juni</v>
      </c>
      <c r="BO5" s="12" t="str">
        <f t="shared" si="1"/>
        <v>Juni</v>
      </c>
      <c r="BP5" s="12" t="str">
        <f t="shared" ref="BP5:CQ5" si="2">IF(BP$8="","",CHOOSE(MONTH(BP$8),"Januar","Februar","März","April","Mai","Juni","Juli","August","September","Oktober","November","Dezember"))</f>
        <v>Juni</v>
      </c>
      <c r="BQ5" s="12" t="str">
        <f t="shared" si="2"/>
        <v>Juni</v>
      </c>
      <c r="BR5" s="12" t="str">
        <f t="shared" si="2"/>
        <v>Juni</v>
      </c>
      <c r="BS5" s="12" t="str">
        <f t="shared" si="2"/>
        <v>Juni</v>
      </c>
      <c r="BT5" s="12" t="str">
        <f t="shared" si="2"/>
        <v>Juni</v>
      </c>
      <c r="BU5" s="12" t="str">
        <f t="shared" si="2"/>
        <v>Juni</v>
      </c>
      <c r="BV5" s="12" t="str">
        <f t="shared" si="2"/>
        <v>Juni</v>
      </c>
      <c r="BW5" s="12" t="str">
        <f t="shared" si="2"/>
        <v>Juni</v>
      </c>
      <c r="BX5" s="12" t="str">
        <f t="shared" si="2"/>
        <v>Juni</v>
      </c>
      <c r="BY5" s="12" t="str">
        <f t="shared" si="2"/>
        <v>Juni</v>
      </c>
      <c r="BZ5" s="12" t="str">
        <f t="shared" si="2"/>
        <v>Juni</v>
      </c>
      <c r="CA5" s="12" t="str">
        <f t="shared" si="2"/>
        <v>Juni</v>
      </c>
      <c r="CB5" s="12" t="str">
        <f t="shared" si="2"/>
        <v>Juni</v>
      </c>
      <c r="CC5" s="12" t="str">
        <f t="shared" si="2"/>
        <v>Juni</v>
      </c>
      <c r="CD5" s="12" t="str">
        <f t="shared" si="2"/>
        <v>Juni</v>
      </c>
      <c r="CE5" s="12" t="str">
        <f t="shared" si="2"/>
        <v>Juni</v>
      </c>
      <c r="CF5" s="12" t="str">
        <f t="shared" si="2"/>
        <v>Juni</v>
      </c>
      <c r="CG5" s="12" t="str">
        <f t="shared" si="2"/>
        <v>Juni</v>
      </c>
      <c r="CH5" s="12" t="str">
        <f t="shared" si="2"/>
        <v>Juni</v>
      </c>
      <c r="CI5" s="12" t="str">
        <f t="shared" si="2"/>
        <v>Juni</v>
      </c>
      <c r="CJ5" s="12" t="str">
        <f t="shared" si="2"/>
        <v>Juni</v>
      </c>
      <c r="CK5" s="12" t="str">
        <f t="shared" si="2"/>
        <v>Juni</v>
      </c>
      <c r="CL5" s="12" t="str">
        <f t="shared" si="2"/>
        <v>Juni</v>
      </c>
      <c r="CM5" s="12" t="str">
        <f t="shared" si="2"/>
        <v>Juni</v>
      </c>
      <c r="CN5" s="12" t="str">
        <f t="shared" si="2"/>
        <v>Juni</v>
      </c>
      <c r="CO5" s="12" t="str">
        <f t="shared" si="2"/>
        <v>Juni</v>
      </c>
      <c r="CP5" s="12" t="str">
        <f t="shared" si="2"/>
        <v>Juni</v>
      </c>
      <c r="CQ5" s="12" t="str">
        <f t="shared" si="2"/>
        <v/>
      </c>
    </row>
    <row r="6" spans="1:95" ht="20.100000000000001" customHeight="1" x14ac:dyDescent="0.25">
      <c r="A6" s="5" t="s">
        <v>55</v>
      </c>
      <c r="B6" s="11" t="s">
        <v>54</v>
      </c>
      <c r="C6" s="11" t="s">
        <v>54</v>
      </c>
      <c r="D6" s="13">
        <f t="shared" ref="D6:AI6" si="3">IF(D$8="","",WEEKNUM(D$8,2))</f>
        <v>14</v>
      </c>
      <c r="E6" s="13">
        <f t="shared" si="3"/>
        <v>14</v>
      </c>
      <c r="F6" s="13">
        <f t="shared" si="3"/>
        <v>14</v>
      </c>
      <c r="G6" s="13">
        <f t="shared" si="3"/>
        <v>14</v>
      </c>
      <c r="H6" s="13">
        <f t="shared" si="3"/>
        <v>14</v>
      </c>
      <c r="I6" s="13">
        <f t="shared" si="3"/>
        <v>15</v>
      </c>
      <c r="J6" s="13">
        <f t="shared" si="3"/>
        <v>15</v>
      </c>
      <c r="K6" s="13">
        <f t="shared" si="3"/>
        <v>15</v>
      </c>
      <c r="L6" s="13">
        <f t="shared" si="3"/>
        <v>15</v>
      </c>
      <c r="M6" s="13">
        <f t="shared" si="3"/>
        <v>15</v>
      </c>
      <c r="N6" s="13">
        <f t="shared" si="3"/>
        <v>15</v>
      </c>
      <c r="O6" s="13">
        <f t="shared" si="3"/>
        <v>15</v>
      </c>
      <c r="P6" s="13">
        <f t="shared" si="3"/>
        <v>16</v>
      </c>
      <c r="Q6" s="13">
        <f t="shared" si="3"/>
        <v>16</v>
      </c>
      <c r="R6" s="13">
        <f t="shared" si="3"/>
        <v>16</v>
      </c>
      <c r="S6" s="13">
        <f t="shared" si="3"/>
        <v>16</v>
      </c>
      <c r="T6" s="13">
        <f t="shared" si="3"/>
        <v>16</v>
      </c>
      <c r="U6" s="13">
        <f t="shared" si="3"/>
        <v>16</v>
      </c>
      <c r="V6" s="13">
        <f t="shared" si="3"/>
        <v>16</v>
      </c>
      <c r="W6" s="13">
        <f t="shared" si="3"/>
        <v>17</v>
      </c>
      <c r="X6" s="13">
        <f t="shared" si="3"/>
        <v>17</v>
      </c>
      <c r="Y6" s="13">
        <f t="shared" si="3"/>
        <v>17</v>
      </c>
      <c r="Z6" s="13">
        <f t="shared" si="3"/>
        <v>17</v>
      </c>
      <c r="AA6" s="13">
        <f t="shared" si="3"/>
        <v>17</v>
      </c>
      <c r="AB6" s="13">
        <f t="shared" si="3"/>
        <v>17</v>
      </c>
      <c r="AC6" s="13">
        <f t="shared" si="3"/>
        <v>17</v>
      </c>
      <c r="AD6" s="13">
        <f t="shared" si="3"/>
        <v>18</v>
      </c>
      <c r="AE6" s="13">
        <f t="shared" si="3"/>
        <v>18</v>
      </c>
      <c r="AF6" s="13">
        <f t="shared" si="3"/>
        <v>18</v>
      </c>
      <c r="AG6" s="13">
        <f t="shared" si="3"/>
        <v>18</v>
      </c>
      <c r="AH6" s="20">
        <f t="shared" si="3"/>
        <v>18</v>
      </c>
      <c r="AI6" s="13">
        <f t="shared" si="3"/>
        <v>18</v>
      </c>
      <c r="AJ6" s="13">
        <f t="shared" ref="AJ6:BO6" si="4">IF(AJ$8="","",WEEKNUM(AJ$8,2))</f>
        <v>18</v>
      </c>
      <c r="AK6" s="13">
        <f t="shared" si="4"/>
        <v>19</v>
      </c>
      <c r="AL6" s="13">
        <f t="shared" si="4"/>
        <v>19</v>
      </c>
      <c r="AM6" s="13">
        <f t="shared" si="4"/>
        <v>19</v>
      </c>
      <c r="AN6" s="13">
        <f t="shared" si="4"/>
        <v>19</v>
      </c>
      <c r="AO6" s="13">
        <f t="shared" si="4"/>
        <v>19</v>
      </c>
      <c r="AP6" s="13">
        <f t="shared" si="4"/>
        <v>19</v>
      </c>
      <c r="AQ6" s="13">
        <f t="shared" si="4"/>
        <v>19</v>
      </c>
      <c r="AR6" s="13">
        <f t="shared" si="4"/>
        <v>20</v>
      </c>
      <c r="AS6" s="13">
        <f t="shared" si="4"/>
        <v>20</v>
      </c>
      <c r="AT6" s="13">
        <f t="shared" si="4"/>
        <v>20</v>
      </c>
      <c r="AU6" s="13">
        <f t="shared" si="4"/>
        <v>20</v>
      </c>
      <c r="AV6" s="13">
        <f t="shared" si="4"/>
        <v>20</v>
      </c>
      <c r="AW6" s="13">
        <f t="shared" si="4"/>
        <v>20</v>
      </c>
      <c r="AX6" s="13">
        <f t="shared" si="4"/>
        <v>20</v>
      </c>
      <c r="AY6" s="13">
        <f t="shared" si="4"/>
        <v>21</v>
      </c>
      <c r="AZ6" s="13">
        <f t="shared" si="4"/>
        <v>21</v>
      </c>
      <c r="BA6" s="13">
        <f t="shared" si="4"/>
        <v>21</v>
      </c>
      <c r="BB6" s="13">
        <f t="shared" si="4"/>
        <v>21</v>
      </c>
      <c r="BC6" s="13">
        <f t="shared" si="4"/>
        <v>21</v>
      </c>
      <c r="BD6" s="13">
        <f t="shared" si="4"/>
        <v>21</v>
      </c>
      <c r="BE6" s="13">
        <f t="shared" si="4"/>
        <v>21</v>
      </c>
      <c r="BF6" s="13">
        <f t="shared" si="4"/>
        <v>22</v>
      </c>
      <c r="BG6" s="13">
        <f t="shared" si="4"/>
        <v>22</v>
      </c>
      <c r="BH6" s="13">
        <f t="shared" si="4"/>
        <v>22</v>
      </c>
      <c r="BI6" s="13">
        <f t="shared" si="4"/>
        <v>22</v>
      </c>
      <c r="BJ6" s="13">
        <f t="shared" si="4"/>
        <v>22</v>
      </c>
      <c r="BK6" s="13">
        <f t="shared" si="4"/>
        <v>22</v>
      </c>
      <c r="BL6" s="13">
        <f t="shared" si="4"/>
        <v>22</v>
      </c>
      <c r="BM6" s="20">
        <f t="shared" si="4"/>
        <v>23</v>
      </c>
      <c r="BN6" s="13">
        <f t="shared" si="4"/>
        <v>23</v>
      </c>
      <c r="BO6" s="13">
        <f t="shared" si="4"/>
        <v>23</v>
      </c>
      <c r="BP6" s="13">
        <f t="shared" ref="BP6:CQ6" si="5">IF(BP$8="","",WEEKNUM(BP$8,2))</f>
        <v>23</v>
      </c>
      <c r="BQ6" s="13">
        <f t="shared" si="5"/>
        <v>23</v>
      </c>
      <c r="BR6" s="13">
        <f t="shared" si="5"/>
        <v>23</v>
      </c>
      <c r="BS6" s="13">
        <f t="shared" si="5"/>
        <v>23</v>
      </c>
      <c r="BT6" s="13">
        <f t="shared" si="5"/>
        <v>24</v>
      </c>
      <c r="BU6" s="13">
        <f t="shared" si="5"/>
        <v>24</v>
      </c>
      <c r="BV6" s="13">
        <f t="shared" si="5"/>
        <v>24</v>
      </c>
      <c r="BW6" s="13">
        <f t="shared" si="5"/>
        <v>24</v>
      </c>
      <c r="BX6" s="13">
        <f t="shared" si="5"/>
        <v>24</v>
      </c>
      <c r="BY6" s="13">
        <f t="shared" si="5"/>
        <v>24</v>
      </c>
      <c r="BZ6" s="13">
        <f t="shared" si="5"/>
        <v>24</v>
      </c>
      <c r="CA6" s="13">
        <f t="shared" si="5"/>
        <v>25</v>
      </c>
      <c r="CB6" s="13">
        <f t="shared" si="5"/>
        <v>25</v>
      </c>
      <c r="CC6" s="13">
        <f t="shared" si="5"/>
        <v>25</v>
      </c>
      <c r="CD6" s="13">
        <f t="shared" si="5"/>
        <v>25</v>
      </c>
      <c r="CE6" s="13">
        <f t="shared" si="5"/>
        <v>25</v>
      </c>
      <c r="CF6" s="13">
        <f t="shared" si="5"/>
        <v>25</v>
      </c>
      <c r="CG6" s="13">
        <f t="shared" si="5"/>
        <v>25</v>
      </c>
      <c r="CH6" s="13">
        <f t="shared" si="5"/>
        <v>26</v>
      </c>
      <c r="CI6" s="13">
        <f t="shared" si="5"/>
        <v>26</v>
      </c>
      <c r="CJ6" s="13">
        <f t="shared" si="5"/>
        <v>26</v>
      </c>
      <c r="CK6" s="13">
        <f t="shared" si="5"/>
        <v>26</v>
      </c>
      <c r="CL6" s="13">
        <f t="shared" si="5"/>
        <v>26</v>
      </c>
      <c r="CM6" s="13">
        <f t="shared" si="5"/>
        <v>26</v>
      </c>
      <c r="CN6" s="13">
        <f t="shared" si="5"/>
        <v>26</v>
      </c>
      <c r="CO6" s="13">
        <f t="shared" si="5"/>
        <v>27</v>
      </c>
      <c r="CP6" s="13">
        <f t="shared" si="5"/>
        <v>27</v>
      </c>
      <c r="CQ6" s="13" t="str">
        <f t="shared" si="5"/>
        <v/>
      </c>
    </row>
    <row r="7" spans="1:95" ht="20.100000000000001" customHeight="1" x14ac:dyDescent="0.25">
      <c r="A7" s="5" t="s">
        <v>56</v>
      </c>
      <c r="B7" s="11" t="s">
        <v>54</v>
      </c>
      <c r="C7" s="11" t="s">
        <v>54</v>
      </c>
      <c r="D7" s="13" t="str">
        <f t="shared" ref="D7:AI7" si="6">IF(D$8="","",CHOOSE(WEEKDAY(D$8,2),"Mo","Di","Mi","Do","Fr","Sa","So"))</f>
        <v>Mi</v>
      </c>
      <c r="E7" s="13" t="str">
        <f t="shared" si="6"/>
        <v>Do</v>
      </c>
      <c r="F7" s="13" t="str">
        <f t="shared" si="6"/>
        <v>Fr</v>
      </c>
      <c r="G7" s="13" t="str">
        <f t="shared" si="6"/>
        <v>Sa</v>
      </c>
      <c r="H7" s="13" t="str">
        <f t="shared" si="6"/>
        <v>So</v>
      </c>
      <c r="I7" s="13" t="str">
        <f t="shared" si="6"/>
        <v>Mo</v>
      </c>
      <c r="J7" s="13" t="str">
        <f t="shared" si="6"/>
        <v>Di</v>
      </c>
      <c r="K7" s="13" t="str">
        <f t="shared" si="6"/>
        <v>Mi</v>
      </c>
      <c r="L7" s="13" t="str">
        <f t="shared" si="6"/>
        <v>Do</v>
      </c>
      <c r="M7" s="13" t="str">
        <f t="shared" si="6"/>
        <v>Fr</v>
      </c>
      <c r="N7" s="13" t="str">
        <f t="shared" si="6"/>
        <v>Sa</v>
      </c>
      <c r="O7" s="13" t="str">
        <f t="shared" si="6"/>
        <v>So</v>
      </c>
      <c r="P7" s="13" t="str">
        <f t="shared" si="6"/>
        <v>Mo</v>
      </c>
      <c r="Q7" s="13" t="str">
        <f t="shared" si="6"/>
        <v>Di</v>
      </c>
      <c r="R7" s="13" t="str">
        <f t="shared" si="6"/>
        <v>Mi</v>
      </c>
      <c r="S7" s="13" t="str">
        <f t="shared" si="6"/>
        <v>Do</v>
      </c>
      <c r="T7" s="13" t="str">
        <f t="shared" si="6"/>
        <v>Fr</v>
      </c>
      <c r="U7" s="13" t="str">
        <f t="shared" si="6"/>
        <v>Sa</v>
      </c>
      <c r="V7" s="13" t="str">
        <f t="shared" si="6"/>
        <v>So</v>
      </c>
      <c r="W7" s="13" t="str">
        <f t="shared" si="6"/>
        <v>Mo</v>
      </c>
      <c r="X7" s="13" t="str">
        <f t="shared" si="6"/>
        <v>Di</v>
      </c>
      <c r="Y7" s="13" t="str">
        <f t="shared" si="6"/>
        <v>Mi</v>
      </c>
      <c r="Z7" s="13" t="str">
        <f t="shared" si="6"/>
        <v>Do</v>
      </c>
      <c r="AA7" s="13" t="str">
        <f t="shared" si="6"/>
        <v>Fr</v>
      </c>
      <c r="AB7" s="13" t="str">
        <f t="shared" si="6"/>
        <v>Sa</v>
      </c>
      <c r="AC7" s="13" t="str">
        <f t="shared" si="6"/>
        <v>So</v>
      </c>
      <c r="AD7" s="13" t="str">
        <f t="shared" si="6"/>
        <v>Mo</v>
      </c>
      <c r="AE7" s="13" t="str">
        <f t="shared" si="6"/>
        <v>Di</v>
      </c>
      <c r="AF7" s="13" t="str">
        <f t="shared" si="6"/>
        <v>Mi</v>
      </c>
      <c r="AG7" s="13" t="str">
        <f t="shared" si="6"/>
        <v>Do</v>
      </c>
      <c r="AH7" s="20" t="str">
        <f t="shared" si="6"/>
        <v>Fr</v>
      </c>
      <c r="AI7" s="13" t="str">
        <f t="shared" si="6"/>
        <v>Sa</v>
      </c>
      <c r="AJ7" s="13" t="str">
        <f t="shared" ref="AJ7:BO7" si="7">IF(AJ$8="","",CHOOSE(WEEKDAY(AJ$8,2),"Mo","Di","Mi","Do","Fr","Sa","So"))</f>
        <v>So</v>
      </c>
      <c r="AK7" s="13" t="str">
        <f t="shared" si="7"/>
        <v>Mo</v>
      </c>
      <c r="AL7" s="13" t="str">
        <f t="shared" si="7"/>
        <v>Di</v>
      </c>
      <c r="AM7" s="13" t="str">
        <f t="shared" si="7"/>
        <v>Mi</v>
      </c>
      <c r="AN7" s="13" t="str">
        <f t="shared" si="7"/>
        <v>Do</v>
      </c>
      <c r="AO7" s="13" t="str">
        <f t="shared" si="7"/>
        <v>Fr</v>
      </c>
      <c r="AP7" s="13" t="str">
        <f t="shared" si="7"/>
        <v>Sa</v>
      </c>
      <c r="AQ7" s="13" t="str">
        <f t="shared" si="7"/>
        <v>So</v>
      </c>
      <c r="AR7" s="13" t="str">
        <f t="shared" si="7"/>
        <v>Mo</v>
      </c>
      <c r="AS7" s="13" t="str">
        <f t="shared" si="7"/>
        <v>Di</v>
      </c>
      <c r="AT7" s="13" t="str">
        <f t="shared" si="7"/>
        <v>Mi</v>
      </c>
      <c r="AU7" s="13" t="str">
        <f t="shared" si="7"/>
        <v>Do</v>
      </c>
      <c r="AV7" s="13" t="str">
        <f t="shared" si="7"/>
        <v>Fr</v>
      </c>
      <c r="AW7" s="13" t="str">
        <f t="shared" si="7"/>
        <v>Sa</v>
      </c>
      <c r="AX7" s="13" t="str">
        <f t="shared" si="7"/>
        <v>So</v>
      </c>
      <c r="AY7" s="13" t="str">
        <f t="shared" si="7"/>
        <v>Mo</v>
      </c>
      <c r="AZ7" s="13" t="str">
        <f t="shared" si="7"/>
        <v>Di</v>
      </c>
      <c r="BA7" s="13" t="str">
        <f t="shared" si="7"/>
        <v>Mi</v>
      </c>
      <c r="BB7" s="13" t="str">
        <f t="shared" si="7"/>
        <v>Do</v>
      </c>
      <c r="BC7" s="13" t="str">
        <f t="shared" si="7"/>
        <v>Fr</v>
      </c>
      <c r="BD7" s="13" t="str">
        <f t="shared" si="7"/>
        <v>Sa</v>
      </c>
      <c r="BE7" s="13" t="str">
        <f t="shared" si="7"/>
        <v>So</v>
      </c>
      <c r="BF7" s="13" t="str">
        <f t="shared" si="7"/>
        <v>Mo</v>
      </c>
      <c r="BG7" s="13" t="str">
        <f t="shared" si="7"/>
        <v>Di</v>
      </c>
      <c r="BH7" s="13" t="str">
        <f t="shared" si="7"/>
        <v>Mi</v>
      </c>
      <c r="BI7" s="13" t="str">
        <f t="shared" si="7"/>
        <v>Do</v>
      </c>
      <c r="BJ7" s="13" t="str">
        <f t="shared" si="7"/>
        <v>Fr</v>
      </c>
      <c r="BK7" s="13" t="str">
        <f t="shared" si="7"/>
        <v>Sa</v>
      </c>
      <c r="BL7" s="13" t="str">
        <f t="shared" si="7"/>
        <v>So</v>
      </c>
      <c r="BM7" s="20" t="str">
        <f t="shared" si="7"/>
        <v>Mo</v>
      </c>
      <c r="BN7" s="13" t="str">
        <f t="shared" si="7"/>
        <v>Di</v>
      </c>
      <c r="BO7" s="13" t="str">
        <f t="shared" si="7"/>
        <v>Mi</v>
      </c>
      <c r="BP7" s="13" t="str">
        <f t="shared" ref="BP7:CQ7" si="8">IF(BP$8="","",CHOOSE(WEEKDAY(BP$8,2),"Mo","Di","Mi","Do","Fr","Sa","So"))</f>
        <v>Do</v>
      </c>
      <c r="BQ7" s="13" t="str">
        <f t="shared" si="8"/>
        <v>Fr</v>
      </c>
      <c r="BR7" s="13" t="str">
        <f t="shared" si="8"/>
        <v>Sa</v>
      </c>
      <c r="BS7" s="13" t="str">
        <f t="shared" si="8"/>
        <v>So</v>
      </c>
      <c r="BT7" s="13" t="str">
        <f t="shared" si="8"/>
        <v>Mo</v>
      </c>
      <c r="BU7" s="13" t="str">
        <f t="shared" si="8"/>
        <v>Di</v>
      </c>
      <c r="BV7" s="13" t="str">
        <f t="shared" si="8"/>
        <v>Mi</v>
      </c>
      <c r="BW7" s="13" t="str">
        <f t="shared" si="8"/>
        <v>Do</v>
      </c>
      <c r="BX7" s="13" t="str">
        <f t="shared" si="8"/>
        <v>Fr</v>
      </c>
      <c r="BY7" s="13" t="str">
        <f t="shared" si="8"/>
        <v>Sa</v>
      </c>
      <c r="BZ7" s="13" t="str">
        <f t="shared" si="8"/>
        <v>So</v>
      </c>
      <c r="CA7" s="13" t="str">
        <f t="shared" si="8"/>
        <v>Mo</v>
      </c>
      <c r="CB7" s="13" t="str">
        <f t="shared" si="8"/>
        <v>Di</v>
      </c>
      <c r="CC7" s="13" t="str">
        <f t="shared" si="8"/>
        <v>Mi</v>
      </c>
      <c r="CD7" s="13" t="str">
        <f t="shared" si="8"/>
        <v>Do</v>
      </c>
      <c r="CE7" s="13" t="str">
        <f t="shared" si="8"/>
        <v>Fr</v>
      </c>
      <c r="CF7" s="13" t="str">
        <f t="shared" si="8"/>
        <v>Sa</v>
      </c>
      <c r="CG7" s="13" t="str">
        <f t="shared" si="8"/>
        <v>So</v>
      </c>
      <c r="CH7" s="13" t="str">
        <f t="shared" si="8"/>
        <v>Mo</v>
      </c>
      <c r="CI7" s="13" t="str">
        <f t="shared" si="8"/>
        <v>Di</v>
      </c>
      <c r="CJ7" s="13" t="str">
        <f t="shared" si="8"/>
        <v>Mi</v>
      </c>
      <c r="CK7" s="13" t="str">
        <f t="shared" si="8"/>
        <v>Do</v>
      </c>
      <c r="CL7" s="13" t="str">
        <f t="shared" si="8"/>
        <v>Fr</v>
      </c>
      <c r="CM7" s="13" t="str">
        <f t="shared" si="8"/>
        <v>Sa</v>
      </c>
      <c r="CN7" s="13" t="str">
        <f t="shared" si="8"/>
        <v>So</v>
      </c>
      <c r="CO7" s="13" t="str">
        <f t="shared" si="8"/>
        <v>Mo</v>
      </c>
      <c r="CP7" s="13" t="str">
        <f t="shared" si="8"/>
        <v>Di</v>
      </c>
      <c r="CQ7" s="13" t="str">
        <f t="shared" si="8"/>
        <v/>
      </c>
    </row>
    <row r="8" spans="1:95" ht="20.100000000000001" customHeight="1" x14ac:dyDescent="0.25">
      <c r="A8" s="5" t="s">
        <v>57</v>
      </c>
      <c r="B8" s="11" t="s">
        <v>54</v>
      </c>
      <c r="C8" s="11" t="s">
        <v>54</v>
      </c>
      <c r="D8" s="14">
        <f>IF((DATE(Stammdaten!$B$6,7,1)-DATE(Stammdaten!$B$6,4,1))&gt;0,DATE(Stammdaten!$B$6,4,1),"")</f>
        <v>46113</v>
      </c>
      <c r="E8" s="14">
        <f>IF(D$8="","",IF(D$8+1&lt;DATE(Stammdaten!$B$6,7,1),D$8+1,""))</f>
        <v>46114</v>
      </c>
      <c r="F8" s="14">
        <f>IF(E$8="","",IF(E$8+1&lt;DATE(Stammdaten!$B$6,7,1),E$8+1,""))</f>
        <v>46115</v>
      </c>
      <c r="G8" s="14">
        <f>IF(F$8="","",IF(F$8+1&lt;DATE(Stammdaten!$B$6,7,1),F$8+1,""))</f>
        <v>46116</v>
      </c>
      <c r="H8" s="14">
        <f>IF(G$8="","",IF(G$8+1&lt;DATE(Stammdaten!$B$6,7,1),G$8+1,""))</f>
        <v>46117</v>
      </c>
      <c r="I8" s="14">
        <f>IF(H$8="","",IF(H$8+1&lt;DATE(Stammdaten!$B$6,7,1),H$8+1,""))</f>
        <v>46118</v>
      </c>
      <c r="J8" s="14">
        <f>IF(I$8="","",IF(I$8+1&lt;DATE(Stammdaten!$B$6,7,1),I$8+1,""))</f>
        <v>46119</v>
      </c>
      <c r="K8" s="14">
        <f>IF(J$8="","",IF(J$8+1&lt;DATE(Stammdaten!$B$6,7,1),J$8+1,""))</f>
        <v>46120</v>
      </c>
      <c r="L8" s="14">
        <f>IF(K$8="","",IF(K$8+1&lt;DATE(Stammdaten!$B$6,7,1),K$8+1,""))</f>
        <v>46121</v>
      </c>
      <c r="M8" s="14">
        <f>IF(L$8="","",IF(L$8+1&lt;DATE(Stammdaten!$B$6,7,1),L$8+1,""))</f>
        <v>46122</v>
      </c>
      <c r="N8" s="14">
        <f>IF(M$8="","",IF(M$8+1&lt;DATE(Stammdaten!$B$6,7,1),M$8+1,""))</f>
        <v>46123</v>
      </c>
      <c r="O8" s="14">
        <f>IF(N$8="","",IF(N$8+1&lt;DATE(Stammdaten!$B$6,7,1),N$8+1,""))</f>
        <v>46124</v>
      </c>
      <c r="P8" s="14">
        <f>IF(O$8="","",IF(O$8+1&lt;DATE(Stammdaten!$B$6,7,1),O$8+1,""))</f>
        <v>46125</v>
      </c>
      <c r="Q8" s="14">
        <f>IF(P$8="","",IF(P$8+1&lt;DATE(Stammdaten!$B$6,7,1),P$8+1,""))</f>
        <v>46126</v>
      </c>
      <c r="R8" s="14">
        <f>IF(Q$8="","",IF(Q$8+1&lt;DATE(Stammdaten!$B$6,7,1),Q$8+1,""))</f>
        <v>46127</v>
      </c>
      <c r="S8" s="14">
        <f>IF(R$8="","",IF(R$8+1&lt;DATE(Stammdaten!$B$6,7,1),R$8+1,""))</f>
        <v>46128</v>
      </c>
      <c r="T8" s="14">
        <f>IF(S$8="","",IF(S$8+1&lt;DATE(Stammdaten!$B$6,7,1),S$8+1,""))</f>
        <v>46129</v>
      </c>
      <c r="U8" s="14">
        <f>IF(T$8="","",IF(T$8+1&lt;DATE(Stammdaten!$B$6,7,1),T$8+1,""))</f>
        <v>46130</v>
      </c>
      <c r="V8" s="14">
        <f>IF(U$8="","",IF(U$8+1&lt;DATE(Stammdaten!$B$6,7,1),U$8+1,""))</f>
        <v>46131</v>
      </c>
      <c r="W8" s="14">
        <f>IF(V$8="","",IF(V$8+1&lt;DATE(Stammdaten!$B$6,7,1),V$8+1,""))</f>
        <v>46132</v>
      </c>
      <c r="X8" s="14">
        <f>IF(W$8="","",IF(W$8+1&lt;DATE(Stammdaten!$B$6,7,1),W$8+1,""))</f>
        <v>46133</v>
      </c>
      <c r="Y8" s="14">
        <f>IF(X$8="","",IF(X$8+1&lt;DATE(Stammdaten!$B$6,7,1),X$8+1,""))</f>
        <v>46134</v>
      </c>
      <c r="Z8" s="14">
        <f>IF(Y$8="","",IF(Y$8+1&lt;DATE(Stammdaten!$B$6,7,1),Y$8+1,""))</f>
        <v>46135</v>
      </c>
      <c r="AA8" s="14">
        <f>IF(Z$8="","",IF(Z$8+1&lt;DATE(Stammdaten!$B$6,7,1),Z$8+1,""))</f>
        <v>46136</v>
      </c>
      <c r="AB8" s="14">
        <f>IF(AA$8="","",IF(AA$8+1&lt;DATE(Stammdaten!$B$6,7,1),AA$8+1,""))</f>
        <v>46137</v>
      </c>
      <c r="AC8" s="14">
        <f>IF(AB$8="","",IF(AB$8+1&lt;DATE(Stammdaten!$B$6,7,1),AB$8+1,""))</f>
        <v>46138</v>
      </c>
      <c r="AD8" s="14">
        <f>IF(AC$8="","",IF(AC$8+1&lt;DATE(Stammdaten!$B$6,7,1),AC$8+1,""))</f>
        <v>46139</v>
      </c>
      <c r="AE8" s="14">
        <f>IF(AD$8="","",IF(AD$8+1&lt;DATE(Stammdaten!$B$6,7,1),AD$8+1,""))</f>
        <v>46140</v>
      </c>
      <c r="AF8" s="14">
        <f>IF(AE$8="","",IF(AE$8+1&lt;DATE(Stammdaten!$B$6,7,1),AE$8+1,""))</f>
        <v>46141</v>
      </c>
      <c r="AG8" s="14">
        <f>IF(AF$8="","",IF(AF$8+1&lt;DATE(Stammdaten!$B$6,7,1),AF$8+1,""))</f>
        <v>46142</v>
      </c>
      <c r="AH8" s="21">
        <f>IF(AG$8="","",IF(AG$8+1&lt;DATE(Stammdaten!$B$6,7,1),AG$8+1,""))</f>
        <v>46143</v>
      </c>
      <c r="AI8" s="14">
        <f>IF(AH$8="","",IF(AH$8+1&lt;DATE(Stammdaten!$B$6,7,1),AH$8+1,""))</f>
        <v>46144</v>
      </c>
      <c r="AJ8" s="14">
        <f>IF(AI$8="","",IF(AI$8+1&lt;DATE(Stammdaten!$B$6,7,1),AI$8+1,""))</f>
        <v>46145</v>
      </c>
      <c r="AK8" s="14">
        <f>IF(AJ$8="","",IF(AJ$8+1&lt;DATE(Stammdaten!$B$6,7,1),AJ$8+1,""))</f>
        <v>46146</v>
      </c>
      <c r="AL8" s="14">
        <f>IF(AK$8="","",IF(AK$8+1&lt;DATE(Stammdaten!$B$6,7,1),AK$8+1,""))</f>
        <v>46147</v>
      </c>
      <c r="AM8" s="14">
        <f>IF(AL$8="","",IF(AL$8+1&lt;DATE(Stammdaten!$B$6,7,1),AL$8+1,""))</f>
        <v>46148</v>
      </c>
      <c r="AN8" s="14">
        <f>IF(AM$8="","",IF(AM$8+1&lt;DATE(Stammdaten!$B$6,7,1),AM$8+1,""))</f>
        <v>46149</v>
      </c>
      <c r="AO8" s="14">
        <f>IF(AN$8="","",IF(AN$8+1&lt;DATE(Stammdaten!$B$6,7,1),AN$8+1,""))</f>
        <v>46150</v>
      </c>
      <c r="AP8" s="14">
        <f>IF(AO$8="","",IF(AO$8+1&lt;DATE(Stammdaten!$B$6,7,1),AO$8+1,""))</f>
        <v>46151</v>
      </c>
      <c r="AQ8" s="14">
        <f>IF(AP$8="","",IF(AP$8+1&lt;DATE(Stammdaten!$B$6,7,1),AP$8+1,""))</f>
        <v>46152</v>
      </c>
      <c r="AR8" s="14">
        <f>IF(AQ$8="","",IF(AQ$8+1&lt;DATE(Stammdaten!$B$6,7,1),AQ$8+1,""))</f>
        <v>46153</v>
      </c>
      <c r="AS8" s="14">
        <f>IF(AR$8="","",IF(AR$8+1&lt;DATE(Stammdaten!$B$6,7,1),AR$8+1,""))</f>
        <v>46154</v>
      </c>
      <c r="AT8" s="14">
        <f>IF(AS$8="","",IF(AS$8+1&lt;DATE(Stammdaten!$B$6,7,1),AS$8+1,""))</f>
        <v>46155</v>
      </c>
      <c r="AU8" s="14">
        <f>IF(AT$8="","",IF(AT$8+1&lt;DATE(Stammdaten!$B$6,7,1),AT$8+1,""))</f>
        <v>46156</v>
      </c>
      <c r="AV8" s="14">
        <f>IF(AU$8="","",IF(AU$8+1&lt;DATE(Stammdaten!$B$6,7,1),AU$8+1,""))</f>
        <v>46157</v>
      </c>
      <c r="AW8" s="14">
        <f>IF(AV$8="","",IF(AV$8+1&lt;DATE(Stammdaten!$B$6,7,1),AV$8+1,""))</f>
        <v>46158</v>
      </c>
      <c r="AX8" s="14">
        <f>IF(AW$8="","",IF(AW$8+1&lt;DATE(Stammdaten!$B$6,7,1),AW$8+1,""))</f>
        <v>46159</v>
      </c>
      <c r="AY8" s="14">
        <f>IF(AX$8="","",IF(AX$8+1&lt;DATE(Stammdaten!$B$6,7,1),AX$8+1,""))</f>
        <v>46160</v>
      </c>
      <c r="AZ8" s="14">
        <f>IF(AY$8="","",IF(AY$8+1&lt;DATE(Stammdaten!$B$6,7,1),AY$8+1,""))</f>
        <v>46161</v>
      </c>
      <c r="BA8" s="14">
        <f>IF(AZ$8="","",IF(AZ$8+1&lt;DATE(Stammdaten!$B$6,7,1),AZ$8+1,""))</f>
        <v>46162</v>
      </c>
      <c r="BB8" s="14">
        <f>IF(BA$8="","",IF(BA$8+1&lt;DATE(Stammdaten!$B$6,7,1),BA$8+1,""))</f>
        <v>46163</v>
      </c>
      <c r="BC8" s="14">
        <f>IF(BB$8="","",IF(BB$8+1&lt;DATE(Stammdaten!$B$6,7,1),BB$8+1,""))</f>
        <v>46164</v>
      </c>
      <c r="BD8" s="14">
        <f>IF(BC$8="","",IF(BC$8+1&lt;DATE(Stammdaten!$B$6,7,1),BC$8+1,""))</f>
        <v>46165</v>
      </c>
      <c r="BE8" s="14">
        <f>IF(BD$8="","",IF(BD$8+1&lt;DATE(Stammdaten!$B$6,7,1),BD$8+1,""))</f>
        <v>46166</v>
      </c>
      <c r="BF8" s="14">
        <f>IF(BE$8="","",IF(BE$8+1&lt;DATE(Stammdaten!$B$6,7,1),BE$8+1,""))</f>
        <v>46167</v>
      </c>
      <c r="BG8" s="14">
        <f>IF(BF$8="","",IF(BF$8+1&lt;DATE(Stammdaten!$B$6,7,1),BF$8+1,""))</f>
        <v>46168</v>
      </c>
      <c r="BH8" s="14">
        <f>IF(BG$8="","",IF(BG$8+1&lt;DATE(Stammdaten!$B$6,7,1),BG$8+1,""))</f>
        <v>46169</v>
      </c>
      <c r="BI8" s="14">
        <f>IF(BH$8="","",IF(BH$8+1&lt;DATE(Stammdaten!$B$6,7,1),BH$8+1,""))</f>
        <v>46170</v>
      </c>
      <c r="BJ8" s="14">
        <f>IF(BI$8="","",IF(BI$8+1&lt;DATE(Stammdaten!$B$6,7,1),BI$8+1,""))</f>
        <v>46171</v>
      </c>
      <c r="BK8" s="14">
        <f>IF(BJ$8="","",IF(BJ$8+1&lt;DATE(Stammdaten!$B$6,7,1),BJ$8+1,""))</f>
        <v>46172</v>
      </c>
      <c r="BL8" s="14">
        <f>IF(BK$8="","",IF(BK$8+1&lt;DATE(Stammdaten!$B$6,7,1),BK$8+1,""))</f>
        <v>46173</v>
      </c>
      <c r="BM8" s="21">
        <f>IF(BL$8="","",IF(BL$8+1&lt;DATE(Stammdaten!$B$6,7,1),BL$8+1,""))</f>
        <v>46174</v>
      </c>
      <c r="BN8" s="14">
        <f>IF(BM$8="","",IF(BM$8+1&lt;DATE(Stammdaten!$B$6,7,1),BM$8+1,""))</f>
        <v>46175</v>
      </c>
      <c r="BO8" s="14">
        <f>IF(BN$8="","",IF(BN$8+1&lt;DATE(Stammdaten!$B$6,7,1),BN$8+1,""))</f>
        <v>46176</v>
      </c>
      <c r="BP8" s="14">
        <f>IF(BO$8="","",IF(BO$8+1&lt;DATE(Stammdaten!$B$6,7,1),BO$8+1,""))</f>
        <v>46177</v>
      </c>
      <c r="BQ8" s="14">
        <f>IF(BP$8="","",IF(BP$8+1&lt;DATE(Stammdaten!$B$6,7,1),BP$8+1,""))</f>
        <v>46178</v>
      </c>
      <c r="BR8" s="14">
        <f>IF(BQ$8="","",IF(BQ$8+1&lt;DATE(Stammdaten!$B$6,7,1),BQ$8+1,""))</f>
        <v>46179</v>
      </c>
      <c r="BS8" s="14">
        <f>IF(BR$8="","",IF(BR$8+1&lt;DATE(Stammdaten!$B$6,7,1),BR$8+1,""))</f>
        <v>46180</v>
      </c>
      <c r="BT8" s="14">
        <f>IF(BS$8="","",IF(BS$8+1&lt;DATE(Stammdaten!$B$6,7,1),BS$8+1,""))</f>
        <v>46181</v>
      </c>
      <c r="BU8" s="14">
        <f>IF(BT$8="","",IF(BT$8+1&lt;DATE(Stammdaten!$B$6,7,1),BT$8+1,""))</f>
        <v>46182</v>
      </c>
      <c r="BV8" s="14">
        <f>IF(BU$8="","",IF(BU$8+1&lt;DATE(Stammdaten!$B$6,7,1),BU$8+1,""))</f>
        <v>46183</v>
      </c>
      <c r="BW8" s="14">
        <f>IF(BV$8="","",IF(BV$8+1&lt;DATE(Stammdaten!$B$6,7,1),BV$8+1,""))</f>
        <v>46184</v>
      </c>
      <c r="BX8" s="14">
        <f>IF(BW$8="","",IF(BW$8+1&lt;DATE(Stammdaten!$B$6,7,1),BW$8+1,""))</f>
        <v>46185</v>
      </c>
      <c r="BY8" s="14">
        <f>IF(BX$8="","",IF(BX$8+1&lt;DATE(Stammdaten!$B$6,7,1),BX$8+1,""))</f>
        <v>46186</v>
      </c>
      <c r="BZ8" s="14">
        <f>IF(BY$8="","",IF(BY$8+1&lt;DATE(Stammdaten!$B$6,7,1),BY$8+1,""))</f>
        <v>46187</v>
      </c>
      <c r="CA8" s="14">
        <f>IF(BZ$8="","",IF(BZ$8+1&lt;DATE(Stammdaten!$B$6,7,1),BZ$8+1,""))</f>
        <v>46188</v>
      </c>
      <c r="CB8" s="14">
        <f>IF(CA$8="","",IF(CA$8+1&lt;DATE(Stammdaten!$B$6,7,1),CA$8+1,""))</f>
        <v>46189</v>
      </c>
      <c r="CC8" s="14">
        <f>IF(CB$8="","",IF(CB$8+1&lt;DATE(Stammdaten!$B$6,7,1),CB$8+1,""))</f>
        <v>46190</v>
      </c>
      <c r="CD8" s="14">
        <f>IF(CC$8="","",IF(CC$8+1&lt;DATE(Stammdaten!$B$6,7,1),CC$8+1,""))</f>
        <v>46191</v>
      </c>
      <c r="CE8" s="14">
        <f>IF(CD$8="","",IF(CD$8+1&lt;DATE(Stammdaten!$B$6,7,1),CD$8+1,""))</f>
        <v>46192</v>
      </c>
      <c r="CF8" s="14">
        <f>IF(CE$8="","",IF(CE$8+1&lt;DATE(Stammdaten!$B$6,7,1),CE$8+1,""))</f>
        <v>46193</v>
      </c>
      <c r="CG8" s="14">
        <f>IF(CF$8="","",IF(CF$8+1&lt;DATE(Stammdaten!$B$6,7,1),CF$8+1,""))</f>
        <v>46194</v>
      </c>
      <c r="CH8" s="14">
        <f>IF(CG$8="","",IF(CG$8+1&lt;DATE(Stammdaten!$B$6,7,1),CG$8+1,""))</f>
        <v>46195</v>
      </c>
      <c r="CI8" s="14">
        <f>IF(CH$8="","",IF(CH$8+1&lt;DATE(Stammdaten!$B$6,7,1),CH$8+1,""))</f>
        <v>46196</v>
      </c>
      <c r="CJ8" s="14">
        <f>IF(CI$8="","",IF(CI$8+1&lt;DATE(Stammdaten!$B$6,7,1),CI$8+1,""))</f>
        <v>46197</v>
      </c>
      <c r="CK8" s="14">
        <f>IF(CJ$8="","",IF(CJ$8+1&lt;DATE(Stammdaten!$B$6,7,1),CJ$8+1,""))</f>
        <v>46198</v>
      </c>
      <c r="CL8" s="14">
        <f>IF(CK$8="","",IF(CK$8+1&lt;DATE(Stammdaten!$B$6,7,1),CK$8+1,""))</f>
        <v>46199</v>
      </c>
      <c r="CM8" s="14">
        <f>IF(CL$8="","",IF(CL$8+1&lt;DATE(Stammdaten!$B$6,7,1),CL$8+1,""))</f>
        <v>46200</v>
      </c>
      <c r="CN8" s="14">
        <f>IF(CM$8="","",IF(CM$8+1&lt;DATE(Stammdaten!$B$6,7,1),CM$8+1,""))</f>
        <v>46201</v>
      </c>
      <c r="CO8" s="14">
        <f>IF(CN$8="","",IF(CN$8+1&lt;DATE(Stammdaten!$B$6,7,1),CN$8+1,""))</f>
        <v>46202</v>
      </c>
      <c r="CP8" s="14">
        <f>IF(CO$8="","",IF(CO$8+1&lt;DATE(Stammdaten!$B$6,7,1),CO$8+1,""))</f>
        <v>46203</v>
      </c>
      <c r="CQ8" s="14" t="str">
        <f>IF(CP$8="","",IF(CP$8+1&lt;DATE(Stammdaten!$B$6,7,1),CP$8+1,""))</f>
        <v/>
      </c>
    </row>
    <row r="9" spans="1:95" ht="20.100000000000001" customHeight="1" x14ac:dyDescent="0.25">
      <c r="A9" s="2" t="s">
        <v>16</v>
      </c>
      <c r="B9" s="2" t="s">
        <v>17</v>
      </c>
      <c r="C9" s="2" t="s">
        <v>18</v>
      </c>
      <c r="AH9" s="22"/>
      <c r="BM9" s="22"/>
    </row>
    <row r="10" spans="1:95" ht="20.100000000000001" customHeight="1" x14ac:dyDescent="0.25">
      <c r="AH10" s="22"/>
      <c r="BM10" s="22"/>
    </row>
    <row r="11" spans="1:95" ht="20.100000000000001" customHeight="1" x14ac:dyDescent="0.25">
      <c r="A11" s="41" t="s">
        <v>14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42"/>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42"/>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28"/>
    </row>
    <row r="12" spans="1:95" ht="20.100000000000001" customHeight="1" x14ac:dyDescent="0.25">
      <c r="A12" s="15" t="s">
        <v>16</v>
      </c>
      <c r="B12" s="15" t="s">
        <v>17</v>
      </c>
      <c r="C12" s="15" t="s">
        <v>18</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23"/>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23"/>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row>
    <row r="13" spans="1:95" ht="20.100000000000001" customHeight="1" x14ac:dyDescent="0.25">
      <c r="A13" s="6">
        <f>IF(Stammdaten!$B$10="","",1)</f>
        <v>1</v>
      </c>
      <c r="B13" s="7" t="str">
        <f>IF(Stammdaten!$B$10="","",Stammdaten!$B$10)</f>
        <v>Sichtprüfung Schutzhauben und Verriegelungen</v>
      </c>
      <c r="C13" s="16" t="str">
        <f>IF(Stammdaten!$C$10="","",Stammdaten!$C$10)</f>
        <v>Produktion</v>
      </c>
      <c r="D13" s="24" t="s">
        <v>58</v>
      </c>
      <c r="E13" s="24" t="s">
        <v>58</v>
      </c>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25"/>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25"/>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row>
    <row r="14" spans="1:95" ht="20.100000000000001" customHeight="1" x14ac:dyDescent="0.25">
      <c r="A14" s="6">
        <f>IF(Stammdaten!$B$11="","",2)</f>
        <v>2</v>
      </c>
      <c r="B14" s="9" t="str">
        <f>IF(Stammdaten!$B$11="","",Stammdaten!$B$11)</f>
        <v>Leckagen an Pneumatik und Hydraulik prüfen</v>
      </c>
      <c r="C14" s="18" t="str">
        <f>IF(Stammdaten!$C$11="","",Stammdaten!$C$11)</f>
        <v>Instandhaltung</v>
      </c>
      <c r="D14" s="17"/>
      <c r="E14" s="17"/>
      <c r="F14" s="17"/>
      <c r="G14" s="17"/>
      <c r="H14" s="17"/>
      <c r="I14" s="17"/>
      <c r="J14" s="17"/>
      <c r="K14" s="17"/>
      <c r="L14" s="24" t="s">
        <v>59</v>
      </c>
      <c r="M14" s="17"/>
      <c r="N14" s="17"/>
      <c r="O14" s="17"/>
      <c r="P14" s="17"/>
      <c r="Q14" s="17"/>
      <c r="R14" s="17"/>
      <c r="S14" s="17"/>
      <c r="T14" s="17"/>
      <c r="U14" s="17"/>
      <c r="V14" s="17"/>
      <c r="W14" s="17"/>
      <c r="X14" s="17"/>
      <c r="Y14" s="17"/>
      <c r="Z14" s="17"/>
      <c r="AA14" s="17"/>
      <c r="AB14" s="17"/>
      <c r="AC14" s="17"/>
      <c r="AD14" s="17"/>
      <c r="AE14" s="17"/>
      <c r="AF14" s="17"/>
      <c r="AG14" s="17"/>
      <c r="AH14" s="25"/>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25"/>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row>
    <row r="15" spans="1:95" ht="20.100000000000001" customHeight="1" x14ac:dyDescent="0.25">
      <c r="A15" s="6">
        <f>IF(Stammdaten!$B$12="","",3)</f>
        <v>3</v>
      </c>
      <c r="B15" s="7" t="str">
        <f>IF(Stammdaten!$B$12="","",Stammdaten!$B$12)</f>
        <v>Arbeitsbereich und Sensoren reinigen</v>
      </c>
      <c r="C15" s="16" t="str">
        <f>IF(Stammdaten!$C$12="","",Stammdaten!$C$12)</f>
        <v>Produktion</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25"/>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25"/>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row>
    <row r="16" spans="1:95" ht="20.100000000000001" customHeight="1" x14ac:dyDescent="0.25">
      <c r="A16" s="6">
        <f>IF(Stammdaten!$B$13="","",4)</f>
        <v>4</v>
      </c>
      <c r="B16" s="9" t="str">
        <f>IF(Stammdaten!$B$13="","",Stammdaten!$B$13)</f>
        <v>Druckluftversorgung und Manometer prüfen</v>
      </c>
      <c r="C16" s="18" t="str">
        <f>IF(Stammdaten!$C$13="","",Stammdaten!$C$13)</f>
        <v>Schichtleitung</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25"/>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25"/>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row>
    <row r="17" spans="1:95" ht="20.100000000000001" customHeight="1" x14ac:dyDescent="0.25">
      <c r="A17" s="6">
        <f>IF(Stammdaten!$B$14="","",5)</f>
        <v>5</v>
      </c>
      <c r="B17" s="7" t="str">
        <f>IF(Stammdaten!$B$14="","",Stammdaten!$B$14)</f>
        <v>Förderband auf Lauf und Geräusche prüfen</v>
      </c>
      <c r="C17" s="16" t="str">
        <f>IF(Stammdaten!$C$14="","",Stammdaten!$C$14)</f>
        <v>Produktion</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25"/>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25"/>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row>
    <row r="18" spans="1:95" ht="20.100000000000001" customHeight="1" x14ac:dyDescent="0.25">
      <c r="A18" s="6">
        <f>IF(Stammdaten!$B$15="","",6)</f>
        <v>6</v>
      </c>
      <c r="B18" s="9" t="str">
        <f>IF(Stammdaten!$B$15="","",Stammdaten!$B$15)</f>
        <v>Not-Aus und Signalleuchten Sichtkontrolle</v>
      </c>
      <c r="C18" s="18" t="str">
        <f>IF(Stammdaten!$C$15="","",Stammdaten!$C$15)</f>
        <v>Sicherheit</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25"/>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25"/>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row>
    <row r="19" spans="1:95" ht="20.100000000000001" customHeight="1" x14ac:dyDescent="0.25">
      <c r="A19" s="6" t="str">
        <f>IF(Stammdaten!$B$16="","",7)</f>
        <v/>
      </c>
      <c r="B19" s="7" t="str">
        <f>IF(Stammdaten!$B$16="","",Stammdaten!$B$16)</f>
        <v/>
      </c>
      <c r="C19" s="16" t="str">
        <f>IF(Stammdaten!$C$16="","",Stammdaten!$C$16)</f>
        <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25"/>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25"/>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row>
    <row r="20" spans="1:95" ht="20.100000000000001" customHeight="1" x14ac:dyDescent="0.25">
      <c r="A20" s="6" t="str">
        <f>IF(Stammdaten!$B$17="","",8)</f>
        <v/>
      </c>
      <c r="B20" s="9" t="str">
        <f>IF(Stammdaten!$B$17="","",Stammdaten!$B$17)</f>
        <v/>
      </c>
      <c r="C20" s="18" t="str">
        <f>IF(Stammdaten!$C$17="","",Stammdaten!$C$17)</f>
        <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25"/>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25"/>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row>
    <row r="21" spans="1:95" ht="20.100000000000001" customHeight="1" x14ac:dyDescent="0.25">
      <c r="A21" s="6" t="str">
        <f>IF(Stammdaten!$B$18="","",9)</f>
        <v/>
      </c>
      <c r="B21" s="7" t="str">
        <f>IF(Stammdaten!$B$18="","",Stammdaten!$B$18)</f>
        <v/>
      </c>
      <c r="C21" s="16" t="str">
        <f>IF(Stammdaten!$C$18="","",Stammdaten!$C$18)</f>
        <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25"/>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25"/>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row>
    <row r="22" spans="1:95" ht="20.100000000000001" customHeight="1" x14ac:dyDescent="0.25">
      <c r="A22" s="41" t="s">
        <v>30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42"/>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42"/>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28"/>
    </row>
    <row r="23" spans="1:95" ht="20.100000000000001" customHeight="1" x14ac:dyDescent="0.25">
      <c r="A23" s="15" t="s">
        <v>16</v>
      </c>
      <c r="B23" s="15" t="s">
        <v>17</v>
      </c>
      <c r="C23" s="15" t="s">
        <v>18</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23"/>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23"/>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row>
    <row r="24" spans="1:95" ht="20.100000000000001" customHeight="1" x14ac:dyDescent="0.25">
      <c r="A24" s="6">
        <f>IF(Stammdaten!$B$24="","",1)</f>
        <v>1</v>
      </c>
      <c r="B24" s="7" t="str">
        <f>IF(Stammdaten!$B$24="","",Stammdaten!$B$24)</f>
        <v>Schmierstellen gemäß Schmierplan kontrollieren</v>
      </c>
      <c r="C24" s="16" t="str">
        <f>IF(Stammdaten!$C$24="","",Stammdaten!$C$24)</f>
        <v>Mechanik</v>
      </c>
      <c r="D24" s="17"/>
      <c r="E24" s="17"/>
      <c r="F24" s="17"/>
      <c r="G24" s="17"/>
      <c r="H24" s="17"/>
      <c r="I24" s="17"/>
      <c r="J24" s="17"/>
      <c r="K24" s="17"/>
      <c r="L24" s="17"/>
      <c r="M24" s="17"/>
      <c r="N24" s="17"/>
      <c r="O24" s="17"/>
      <c r="P24" s="24" t="s">
        <v>58</v>
      </c>
      <c r="Q24" s="17"/>
      <c r="R24" s="17"/>
      <c r="S24" s="17"/>
      <c r="T24" s="17"/>
      <c r="U24" s="17"/>
      <c r="V24" s="17"/>
      <c r="W24" s="17"/>
      <c r="X24" s="17"/>
      <c r="Y24" s="17"/>
      <c r="Z24" s="17"/>
      <c r="AA24" s="17"/>
      <c r="AB24" s="17"/>
      <c r="AC24" s="17"/>
      <c r="AD24" s="17"/>
      <c r="AE24" s="17"/>
      <c r="AF24" s="17"/>
      <c r="AG24" s="17"/>
      <c r="AH24" s="25"/>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25"/>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row>
    <row r="25" spans="1:95" ht="20.100000000000001" customHeight="1" x14ac:dyDescent="0.25">
      <c r="A25" s="6">
        <f>IF(Stammdaten!$B$25="","",2)</f>
        <v>2</v>
      </c>
      <c r="B25" s="9" t="str">
        <f>IF(Stammdaten!$B$25="","",Stammdaten!$B$25)</f>
        <v>Kabel und Steckverbindungen auf Beschädigung prüfen</v>
      </c>
      <c r="C25" s="18" t="str">
        <f>IF(Stammdaten!$C$25="","",Stammdaten!$C$25)</f>
        <v>Elektrik</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5"/>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25"/>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row>
    <row r="26" spans="1:95" ht="20.100000000000001" customHeight="1" x14ac:dyDescent="0.25">
      <c r="A26" s="6">
        <f>IF(Stammdaten!$B$26="","",3)</f>
        <v>3</v>
      </c>
      <c r="B26" s="7" t="str">
        <f>IF(Stammdaten!$B$26="","",Stammdaten!$B$26)</f>
        <v>Schraubverbindungen an Schutzblechen nachziehen</v>
      </c>
      <c r="C26" s="16" t="str">
        <f>IF(Stammdaten!$C$26="","",Stammdaten!$C$26)</f>
        <v>Instandhaltung</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5"/>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25"/>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row>
    <row r="27" spans="1:95" ht="20.100000000000001" customHeight="1" x14ac:dyDescent="0.25">
      <c r="A27" s="6">
        <f>IF(Stammdaten!$B$27="","",4)</f>
        <v>4</v>
      </c>
      <c r="B27" s="9" t="str">
        <f>IF(Stammdaten!$B$27="","",Stammdaten!$B$27)</f>
        <v>Filtermatten reinigen</v>
      </c>
      <c r="C27" s="18" t="str">
        <f>IF(Stammdaten!$C$27="","",Stammdaten!$C$27)</f>
        <v>Facility Management</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5"/>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25"/>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row>
    <row r="28" spans="1:95" ht="20.100000000000001" customHeight="1" x14ac:dyDescent="0.25">
      <c r="A28" s="6">
        <f>IF(Stammdaten!$B$28="","",5)</f>
        <v>5</v>
      </c>
      <c r="B28" s="7" t="str">
        <f>IF(Stammdaten!$B$28="","",Stammdaten!$B$28)</f>
        <v>Bänder und Rollen auf Verschleiß prüfen</v>
      </c>
      <c r="C28" s="16" t="str">
        <f>IF(Stammdaten!$C$28="","",Stammdaten!$C$28)</f>
        <v>Mechanik</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25"/>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25"/>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row>
    <row r="29" spans="1:95" ht="20.100000000000001" customHeight="1" x14ac:dyDescent="0.25">
      <c r="A29" s="6" t="str">
        <f>IF(Stammdaten!$B$29="","",6)</f>
        <v/>
      </c>
      <c r="B29" s="9" t="str">
        <f>IF(Stammdaten!$B$29="","",Stammdaten!$B$29)</f>
        <v/>
      </c>
      <c r="C29" s="18" t="str">
        <f>IF(Stammdaten!$C$29="","",Stammdaten!$C$29)</f>
        <v/>
      </c>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25"/>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25"/>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row>
    <row r="30" spans="1:95" ht="20.100000000000001" customHeight="1" x14ac:dyDescent="0.25">
      <c r="A30" s="6" t="str">
        <f>IF(Stammdaten!$B$30="","",7)</f>
        <v/>
      </c>
      <c r="B30" s="7" t="str">
        <f>IF(Stammdaten!$B$30="","",Stammdaten!$B$30)</f>
        <v/>
      </c>
      <c r="C30" s="16" t="str">
        <f>IF(Stammdaten!$C$30="","",Stammdaten!$C$30)</f>
        <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5"/>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25"/>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row>
    <row r="31" spans="1:95" ht="20.100000000000001" customHeight="1" x14ac:dyDescent="0.25">
      <c r="A31" s="6" t="str">
        <f>IF(Stammdaten!$B$31="","",8)</f>
        <v/>
      </c>
      <c r="B31" s="9" t="str">
        <f>IF(Stammdaten!$B$31="","",Stammdaten!$B$31)</f>
        <v/>
      </c>
      <c r="C31" s="18" t="str">
        <f>IF(Stammdaten!$C$31="","",Stammdaten!$C$31)</f>
        <v/>
      </c>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5"/>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25"/>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row>
    <row r="32" spans="1:95" ht="20.100000000000001" customHeight="1" x14ac:dyDescent="0.25">
      <c r="A32" s="6" t="str">
        <f>IF(Stammdaten!$B$32="","",9)</f>
        <v/>
      </c>
      <c r="B32" s="7" t="str">
        <f>IF(Stammdaten!$B$32="","",Stammdaten!$B$32)</f>
        <v/>
      </c>
      <c r="C32" s="16" t="str">
        <f>IF(Stammdaten!$C$32="","",Stammdaten!$C$32)</f>
        <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25"/>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25"/>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row>
    <row r="33" spans="1:95" ht="20.100000000000001" customHeight="1" x14ac:dyDescent="0.25">
      <c r="A33" s="41" t="s">
        <v>36</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42"/>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42"/>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28"/>
    </row>
    <row r="34" spans="1:95" ht="20.100000000000001" customHeight="1" x14ac:dyDescent="0.25">
      <c r="A34" s="15" t="s">
        <v>16</v>
      </c>
      <c r="B34" s="15" t="s">
        <v>17</v>
      </c>
      <c r="C34" s="15" t="s">
        <v>18</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23"/>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23"/>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row>
    <row r="35" spans="1:95" ht="20.100000000000001" customHeight="1" x14ac:dyDescent="0.25">
      <c r="A35" s="6">
        <f>IF(Stammdaten!$B$38="","",1)</f>
        <v>1</v>
      </c>
      <c r="B35" s="7" t="str">
        <f>IF(Stammdaten!$B$38="","",Stammdaten!$B$38)</f>
        <v>Lichtschranken kalibrieren und Funktion testen</v>
      </c>
      <c r="C35" s="16" t="str">
        <f>IF(Stammdaten!$C$38="","",Stammdaten!$C$38)</f>
        <v>Elektrik</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24" t="s">
        <v>59</v>
      </c>
      <c r="AG35" s="17"/>
      <c r="AH35" s="25"/>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25"/>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row>
    <row r="36" spans="1:95" ht="20.100000000000001" customHeight="1" x14ac:dyDescent="0.25">
      <c r="A36" s="6">
        <f>IF(Stammdaten!$B$39="","",2)</f>
        <v>2</v>
      </c>
      <c r="B36" s="9" t="str">
        <f>IF(Stammdaten!$B$39="","",Stammdaten!$B$39)</f>
        <v>Ketten- und Bandspannung prüfen</v>
      </c>
      <c r="C36" s="18" t="str">
        <f>IF(Stammdaten!$C$39="","",Stammdaten!$C$39)</f>
        <v>Mechanik</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25"/>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25"/>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row>
    <row r="37" spans="1:95" ht="20.100000000000001" customHeight="1" x14ac:dyDescent="0.25">
      <c r="A37" s="6">
        <f>IF(Stammdaten!$B$40="","",3)</f>
        <v>3</v>
      </c>
      <c r="B37" s="7" t="str">
        <f>IF(Stammdaten!$B$40="","",Stammdaten!$B$40)</f>
        <v>Druckregler und Ventile testen</v>
      </c>
      <c r="C37" s="16" t="str">
        <f>IF(Stammdaten!$C$40="","",Stammdaten!$C$40)</f>
        <v>Instandhaltung</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5"/>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25"/>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row>
    <row r="38" spans="1:95" ht="20.100000000000001" customHeight="1" x14ac:dyDescent="0.25">
      <c r="A38" s="6">
        <f>IF(Stammdaten!$B$41="","",4)</f>
        <v>4</v>
      </c>
      <c r="B38" s="9" t="str">
        <f>IF(Stammdaten!$B$41="","",Stammdaten!$B$41)</f>
        <v>Sicherheitscheck an Türen und Verriegelungen</v>
      </c>
      <c r="C38" s="18" t="str">
        <f>IF(Stammdaten!$C$41="","",Stammdaten!$C$41)</f>
        <v>Sicherheit</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5"/>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25"/>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row>
    <row r="39" spans="1:95" ht="20.100000000000001" customHeight="1" x14ac:dyDescent="0.25">
      <c r="A39" s="6">
        <f>IF(Stammdaten!$B$42="","",5)</f>
        <v>5</v>
      </c>
      <c r="B39" s="7" t="str">
        <f>IF(Stammdaten!$B$42="","",Stammdaten!$B$42)</f>
        <v>Reinigung der Schaltschranklüfter</v>
      </c>
      <c r="C39" s="16" t="str">
        <f>IF(Stammdaten!$C$42="","",Stammdaten!$C$42)</f>
        <v>Elektrik</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25"/>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25"/>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row>
    <row r="40" spans="1:95" ht="20.100000000000001" customHeight="1" x14ac:dyDescent="0.25">
      <c r="A40" s="6" t="str">
        <f>IF(Stammdaten!$B$43="","",6)</f>
        <v/>
      </c>
      <c r="B40" s="9" t="str">
        <f>IF(Stammdaten!$B$43="","",Stammdaten!$B$43)</f>
        <v/>
      </c>
      <c r="C40" s="18" t="str">
        <f>IF(Stammdaten!$C$43="","",Stammdaten!$C$43)</f>
        <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25"/>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25"/>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row>
    <row r="41" spans="1:95" ht="20.100000000000001" customHeight="1" x14ac:dyDescent="0.25">
      <c r="A41" s="6" t="str">
        <f>IF(Stammdaten!$B$44="","",7)</f>
        <v/>
      </c>
      <c r="B41" s="7" t="str">
        <f>IF(Stammdaten!$B$44="","",Stammdaten!$B$44)</f>
        <v/>
      </c>
      <c r="C41" s="16" t="str">
        <f>IF(Stammdaten!$C$44="","",Stammdaten!$C$44)</f>
        <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5"/>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25"/>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row>
    <row r="42" spans="1:95" ht="20.100000000000001" customHeight="1" x14ac:dyDescent="0.25">
      <c r="A42" s="6" t="str">
        <f>IF(Stammdaten!$B$45="","",8)</f>
        <v/>
      </c>
      <c r="B42" s="9" t="str">
        <f>IF(Stammdaten!$B$45="","",Stammdaten!$B$45)</f>
        <v/>
      </c>
      <c r="C42" s="18" t="str">
        <f>IF(Stammdaten!$C$45="","",Stammdaten!$C$45)</f>
        <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5"/>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25"/>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row>
    <row r="43" spans="1:95" ht="20.100000000000001" customHeight="1" x14ac:dyDescent="0.25">
      <c r="A43" s="6" t="str">
        <f>IF(Stammdaten!$B$46="","",9)</f>
        <v/>
      </c>
      <c r="B43" s="7" t="str">
        <f>IF(Stammdaten!$B$46="","",Stammdaten!$B$46)</f>
        <v/>
      </c>
      <c r="C43" s="16" t="str">
        <f>IF(Stammdaten!$C$46="","",Stammdaten!$C$46)</f>
        <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25"/>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25"/>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row>
    <row r="44" spans="1:95" ht="20.100000000000001" customHeight="1" x14ac:dyDescent="0.25">
      <c r="A44" s="41" t="s">
        <v>42</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42"/>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42"/>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28"/>
    </row>
    <row r="45" spans="1:95" ht="20.100000000000001" customHeight="1" x14ac:dyDescent="0.25">
      <c r="A45" s="15" t="s">
        <v>16</v>
      </c>
      <c r="B45" s="15" t="s">
        <v>17</v>
      </c>
      <c r="C45" s="15" t="s">
        <v>18</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23"/>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23"/>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row>
    <row r="46" spans="1:95" ht="20.100000000000001" customHeight="1" x14ac:dyDescent="0.25">
      <c r="A46" s="6">
        <f>IF(Stammdaten!$B$52="","",1)</f>
        <v>1</v>
      </c>
      <c r="B46" s="7" t="str">
        <f>IF(Stammdaten!$B$52="","",Stammdaten!$B$52)</f>
        <v>Ölstand Getriebe kontrollieren</v>
      </c>
      <c r="C46" s="16" t="str">
        <f>IF(Stammdaten!$C$52="","",Stammdaten!$C$52)</f>
        <v>Mechanik</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5"/>
      <c r="AI46" s="17"/>
      <c r="AJ46" s="17"/>
      <c r="AK46" s="24" t="s">
        <v>58</v>
      </c>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25"/>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row>
    <row r="47" spans="1:95" ht="20.100000000000001" customHeight="1" x14ac:dyDescent="0.25">
      <c r="A47" s="6">
        <f>IF(Stammdaten!$B$53="","",2)</f>
        <v>2</v>
      </c>
      <c r="B47" s="9" t="str">
        <f>IF(Stammdaten!$B$53="","",Stammdaten!$B$53)</f>
        <v>Energieverbrauch und Laufzeiten auswerten</v>
      </c>
      <c r="C47" s="18" t="str">
        <f>IF(Stammdaten!$C$53="","",Stammdaten!$C$53)</f>
        <v>Technischer Leiter</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25"/>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25"/>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row>
    <row r="48" spans="1:95" ht="20.100000000000001" customHeight="1" x14ac:dyDescent="0.25">
      <c r="A48" s="6">
        <f>IF(Stammdaten!$B$54="","",3)</f>
        <v>3</v>
      </c>
      <c r="B48" s="7" t="str">
        <f>IF(Stammdaten!$B$54="","",Stammdaten!$B$54)</f>
        <v>Funktionsprüfung aller Sicherheitskreise</v>
      </c>
      <c r="C48" s="16" t="str">
        <f>IF(Stammdaten!$C$54="","",Stammdaten!$C$54)</f>
        <v>Sicherheit</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25"/>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25"/>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row>
    <row r="49" spans="1:95" ht="20.100000000000001" customHeight="1" x14ac:dyDescent="0.25">
      <c r="A49" s="6">
        <f>IF(Stammdaten!$B$55="","",4)</f>
        <v>4</v>
      </c>
      <c r="B49" s="9" t="str">
        <f>IF(Stammdaten!$B$55="","",Stammdaten!$B$55)</f>
        <v>Stichprobenprüfung Produktqualität nach Wartung</v>
      </c>
      <c r="C49" s="18" t="str">
        <f>IF(Stammdaten!$C$55="","",Stammdaten!$C$55)</f>
        <v>Qualitätsmanagement</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25"/>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25"/>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row>
    <row r="50" spans="1:95" ht="20.100000000000001" customHeight="1" x14ac:dyDescent="0.25">
      <c r="A50" s="6" t="str">
        <f>IF(Stammdaten!$B$56="","",5)</f>
        <v/>
      </c>
      <c r="B50" s="7" t="str">
        <f>IF(Stammdaten!$B$56="","",Stammdaten!$B$56)</f>
        <v/>
      </c>
      <c r="C50" s="16" t="str">
        <f>IF(Stammdaten!$C$56="","",Stammdaten!$C$56)</f>
        <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5"/>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25"/>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row>
    <row r="51" spans="1:95" ht="20.100000000000001" customHeight="1" x14ac:dyDescent="0.25">
      <c r="A51" s="6" t="str">
        <f>IF(Stammdaten!$B$57="","",6)</f>
        <v/>
      </c>
      <c r="B51" s="9" t="str">
        <f>IF(Stammdaten!$B$57="","",Stammdaten!$B$57)</f>
        <v/>
      </c>
      <c r="C51" s="18" t="str">
        <f>IF(Stammdaten!$C$57="","",Stammdaten!$C$57)</f>
        <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25"/>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25"/>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row>
    <row r="52" spans="1:95" ht="20.100000000000001" customHeight="1" x14ac:dyDescent="0.25">
      <c r="A52" s="6" t="str">
        <f>IF(Stammdaten!$B$58="","",7)</f>
        <v/>
      </c>
      <c r="B52" s="7" t="str">
        <f>IF(Stammdaten!$B$58="","",Stammdaten!$B$58)</f>
        <v/>
      </c>
      <c r="C52" s="16" t="str">
        <f>IF(Stammdaten!$C$58="","",Stammdaten!$C$58)</f>
        <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25"/>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25"/>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row>
    <row r="53" spans="1:95" ht="20.100000000000001" customHeight="1" x14ac:dyDescent="0.25">
      <c r="A53" s="6" t="str">
        <f>IF(Stammdaten!$B$59="","",8)</f>
        <v/>
      </c>
      <c r="B53" s="9" t="str">
        <f>IF(Stammdaten!$B$59="","",Stammdaten!$B$59)</f>
        <v/>
      </c>
      <c r="C53" s="18" t="str">
        <f>IF(Stammdaten!$C$59="","",Stammdaten!$C$59)</f>
        <v/>
      </c>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25"/>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25"/>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row>
    <row r="54" spans="1:95" ht="20.100000000000001" customHeight="1" x14ac:dyDescent="0.25">
      <c r="A54" s="6" t="str">
        <f>IF(Stammdaten!$B$60="","",9)</f>
        <v/>
      </c>
      <c r="B54" s="7" t="str">
        <f>IF(Stammdaten!$B$60="","",Stammdaten!$B$60)</f>
        <v/>
      </c>
      <c r="C54" s="16" t="str">
        <f>IF(Stammdaten!$C$60="","",Stammdaten!$C$60)</f>
        <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25"/>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25"/>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row>
    <row r="55" spans="1:95" ht="20.100000000000001" customHeight="1" x14ac:dyDescent="0.25">
      <c r="A55" s="41" t="s">
        <v>47</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42"/>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42"/>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28"/>
    </row>
    <row r="56" spans="1:95" ht="20.100000000000001" customHeight="1" x14ac:dyDescent="0.25">
      <c r="A56" s="15" t="s">
        <v>16</v>
      </c>
      <c r="B56" s="15" t="s">
        <v>17</v>
      </c>
      <c r="C56" s="15" t="s">
        <v>18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23"/>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23"/>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row>
    <row r="57" spans="1:95" ht="20.100000000000001" customHeight="1" x14ac:dyDescent="0.25">
      <c r="A57" s="6">
        <f>IF(Stammdaten!$B$66="","",1)</f>
        <v>1</v>
      </c>
      <c r="B57" s="7" t="str">
        <f>IF(Stammdaten!$B$66="","",Stammdaten!$B$66)</f>
        <v>UVV-Prüfung vorbereiten und dokumentieren</v>
      </c>
      <c r="C57" s="16" t="str">
        <f>IF(Stammdaten!$C$66="","",Stammdaten!$C$66)</f>
        <v>Sicherheit</v>
      </c>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25"/>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26" t="s">
        <v>59</v>
      </c>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row>
    <row r="58" spans="1:95" ht="20.100000000000001" customHeight="1" x14ac:dyDescent="0.25">
      <c r="A58" s="6">
        <f>IF(Stammdaten!$B$67="","",2)</f>
        <v>2</v>
      </c>
      <c r="B58" s="9" t="str">
        <f>IF(Stammdaten!$B$67="","",Stammdaten!$B$67)</f>
        <v>Austausch kritischer Verschleißteile</v>
      </c>
      <c r="C58" s="18" t="str">
        <f>IF(Stammdaten!$C$67="","",Stammdaten!$C$67)</f>
        <v>Externer Service</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25"/>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25"/>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row>
    <row r="59" spans="1:95" ht="20.100000000000001" customHeight="1" x14ac:dyDescent="0.25">
      <c r="A59" s="6">
        <f>IF(Stammdaten!$B$68="","",3)</f>
        <v>3</v>
      </c>
      <c r="B59" s="7" t="str">
        <f>IF(Stammdaten!$B$68="","",Stammdaten!$B$68)</f>
        <v>Komplette Anlageninspektion</v>
      </c>
      <c r="C59" s="16" t="str">
        <f>IF(Stammdaten!$C$68="","",Stammdaten!$C$68)</f>
        <v>Technischer Leiter</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25"/>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25"/>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row>
    <row r="60" spans="1:95" ht="20.100000000000001" customHeight="1" x14ac:dyDescent="0.25">
      <c r="A60" s="6" t="str">
        <f>IF(Stammdaten!$B$69="","",4)</f>
        <v/>
      </c>
      <c r="B60" s="9" t="str">
        <f>IF(Stammdaten!$B$69="","",Stammdaten!$B$69)</f>
        <v/>
      </c>
      <c r="C60" s="18" t="str">
        <f>IF(Stammdaten!$C$69="","",Stammdaten!$C$69)</f>
        <v/>
      </c>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25"/>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25"/>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row>
    <row r="61" spans="1:95" ht="20.100000000000001" customHeight="1" x14ac:dyDescent="0.25">
      <c r="A61" s="6" t="str">
        <f>IF(Stammdaten!$B$70="","",5)</f>
        <v/>
      </c>
      <c r="B61" s="7" t="str">
        <f>IF(Stammdaten!$B$70="","",Stammdaten!$B$70)</f>
        <v/>
      </c>
      <c r="C61" s="16" t="str">
        <f>IF(Stammdaten!$C$70="","",Stammdaten!$C$70)</f>
        <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25"/>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25"/>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row>
    <row r="62" spans="1:95" ht="20.100000000000001" customHeight="1" x14ac:dyDescent="0.25">
      <c r="A62" s="6" t="str">
        <f>IF(Stammdaten!$B$71="","",6)</f>
        <v/>
      </c>
      <c r="B62" s="9" t="str">
        <f>IF(Stammdaten!$B$71="","",Stammdaten!$B$71)</f>
        <v/>
      </c>
      <c r="C62" s="18" t="str">
        <f>IF(Stammdaten!$C$71="","",Stammdaten!$C$71)</f>
        <v/>
      </c>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25"/>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25"/>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row>
    <row r="63" spans="1:95" ht="20.100000000000001" customHeight="1" x14ac:dyDescent="0.25">
      <c r="A63" s="6" t="str">
        <f>IF(Stammdaten!$B$72="","",7)</f>
        <v/>
      </c>
      <c r="B63" s="7" t="str">
        <f>IF(Stammdaten!$B$72="","",Stammdaten!$B$72)</f>
        <v/>
      </c>
      <c r="C63" s="16" t="str">
        <f>IF(Stammdaten!$C$72="","",Stammdaten!$C$72)</f>
        <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25"/>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25"/>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row>
    <row r="64" spans="1:95" ht="20.100000000000001" customHeight="1" x14ac:dyDescent="0.25">
      <c r="A64" s="6" t="str">
        <f>IF(Stammdaten!$B$73="","",8)</f>
        <v/>
      </c>
      <c r="B64" s="9" t="str">
        <f>IF(Stammdaten!$B$73="","",Stammdaten!$B$73)</f>
        <v/>
      </c>
      <c r="C64" s="18" t="str">
        <f>IF(Stammdaten!$C$73="","",Stammdaten!$C$73)</f>
        <v/>
      </c>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25"/>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25"/>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row>
    <row r="65" spans="1:95" ht="20.100000000000001" customHeight="1" x14ac:dyDescent="0.25">
      <c r="A65" s="6" t="str">
        <f>IF(Stammdaten!$B$74="","",9)</f>
        <v/>
      </c>
      <c r="B65" s="7" t="str">
        <f>IF(Stammdaten!$B$74="","",Stammdaten!$B$74)</f>
        <v/>
      </c>
      <c r="C65" s="16" t="str">
        <f>IF(Stammdaten!$C$74="","",Stammdaten!$C$74)</f>
        <v/>
      </c>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row>
    <row r="66" spans="1:95" ht="20.100000000000001" customHeight="1" x14ac:dyDescent="0.25">
      <c r="A66" s="6" t="str">
        <f>IF(Stammdaten!$B$75="","",10)</f>
        <v/>
      </c>
      <c r="B66" s="9" t="str">
        <f>IF(Stammdaten!$B$75="","",Stammdaten!$B$75)</f>
        <v/>
      </c>
      <c r="C66" s="18" t="str">
        <f>IF(Stammdaten!$C$75="","",Stammdaten!$C$75)</f>
        <v/>
      </c>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row>
    <row r="67" spans="1:95" ht="20.100000000000001" customHeight="1" x14ac:dyDescent="0.25"/>
    <row r="68" spans="1:95" ht="15" hidden="1" customHeight="1" x14ac:dyDescent="0.25"/>
    <row r="69" spans="1:95" ht="20.100000000000001" customHeight="1" x14ac:dyDescent="0.25"/>
  </sheetData>
  <mergeCells count="10">
    <mergeCell ref="A55:CQ55"/>
    <mergeCell ref="B1:H2"/>
    <mergeCell ref="A33:CQ33"/>
    <mergeCell ref="A11:CQ11"/>
    <mergeCell ref="A3:C3"/>
    <mergeCell ref="A44:CQ44"/>
    <mergeCell ref="A22:CQ22"/>
    <mergeCell ref="I1:L2"/>
    <mergeCell ref="D3:H3"/>
    <mergeCell ref="A1:A2"/>
  </mergeCells>
  <conditionalFormatting sqref="D5:CQ8">
    <cfRule type="expression" dxfId="11" priority="8">
      <formula>AND(D$8&lt;&gt;"",WEEKDAY(D$8,2)&gt;5)</formula>
    </cfRule>
  </conditionalFormatting>
  <conditionalFormatting sqref="D11:CQ64">
    <cfRule type="expression" dxfId="10" priority="5">
      <formula>AND(D$8&lt;&gt;"",WEEKDAY(D$8,2)&gt;5)</formula>
    </cfRule>
    <cfRule type="expression" dxfId="9" priority="6">
      <formula>UPPER(D11)="X"</formula>
    </cfRule>
    <cfRule type="expression" dxfId="8" priority="7">
      <formula>D11="✓"</formula>
    </cfRule>
  </conditionalFormatting>
  <dataValidations count="1">
    <dataValidation type="list" allowBlank="1" sqref="C13 C14 C15 C16 C17 C18 C19 C20 C21 C22 C24 C25 C26 C27 C28 C29 C30 C31 C32 C33 C35 C36 C37 C38 C39 C40 C41 C42 C43 C44 C46 C47 C48 C49 C50 C51 C52 C53 C54 C55 C57 C58 C59 C60 C61 C62 C63 C64 C65 C66" xr:uid="{00000000-0002-0000-0200-000000000000}">
      <formula1>VerantwortlicheListe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Q69"/>
  <sheetViews>
    <sheetView showGridLines="0" workbookViewId="0">
      <selection activeCell="A4" sqref="A4"/>
    </sheetView>
  </sheetViews>
  <sheetFormatPr baseColWidth="10" defaultColWidth="9.140625" defaultRowHeight="15" x14ac:dyDescent="0.25"/>
  <cols>
    <col min="1" max="1" width="7" bestFit="1" customWidth="1"/>
    <col min="2" max="2" width="39" customWidth="1"/>
    <col min="3" max="3" width="19" customWidth="1"/>
    <col min="4" max="95" width="4.140625" customWidth="1"/>
  </cols>
  <sheetData>
    <row r="1" spans="1:95" ht="20.100000000000001" customHeight="1" x14ac:dyDescent="0.25">
      <c r="A1" s="47">
        <f>Stammdaten!$B$6</f>
        <v>2026</v>
      </c>
      <c r="B1" s="43" t="str">
        <f>Stammdaten!$B$3</f>
        <v>Wartungsplaner Produktionslinie A</v>
      </c>
      <c r="C1" s="34"/>
      <c r="D1" s="34"/>
      <c r="E1" s="34"/>
      <c r="F1" s="34"/>
      <c r="G1" s="34"/>
      <c r="H1" s="35"/>
      <c r="I1" s="45" t="s">
        <v>61</v>
      </c>
      <c r="J1" s="34"/>
      <c r="K1" s="34"/>
      <c r="L1" s="35"/>
    </row>
    <row r="2" spans="1:95" ht="20.100000000000001" customHeight="1" x14ac:dyDescent="0.25">
      <c r="A2" s="48"/>
      <c r="B2" s="38"/>
      <c r="C2" s="39"/>
      <c r="D2" s="39"/>
      <c r="E2" s="39"/>
      <c r="F2" s="39"/>
      <c r="G2" s="39"/>
      <c r="H2" s="40"/>
      <c r="I2" s="38"/>
      <c r="J2" s="39"/>
      <c r="K2" s="39"/>
      <c r="L2" s="40"/>
    </row>
    <row r="3" spans="1:95" ht="20.100000000000001" customHeight="1" x14ac:dyDescent="0.25">
      <c r="A3" s="44" t="str">
        <f>_xlfn.CONCAT("Maschine: ",Stammdaten!$B$4,"   |   Nr.: ",Stammdaten!$B$5)</f>
        <v>Maschine: Abfüllanlage Linie A   |   Nr.: M-2407-A</v>
      </c>
      <c r="B3" s="30"/>
      <c r="C3" s="28"/>
      <c r="D3" s="46" t="s">
        <v>52</v>
      </c>
      <c r="E3" s="30"/>
      <c r="F3" s="30"/>
      <c r="G3" s="30"/>
      <c r="H3" s="28"/>
    </row>
    <row r="4" spans="1:95" ht="20.100000000000001" customHeight="1" x14ac:dyDescent="0.25"/>
    <row r="5" spans="1:95" ht="20.100000000000001" customHeight="1" x14ac:dyDescent="0.25">
      <c r="A5" s="5" t="s">
        <v>53</v>
      </c>
      <c r="B5" s="11" t="s">
        <v>54</v>
      </c>
      <c r="C5" s="11" t="s">
        <v>54</v>
      </c>
      <c r="D5" s="12" t="str">
        <f t="shared" ref="D5:AI5" si="0">IF(D$8="","",CHOOSE(MONTH(D$8),"Januar","Februar","März","April","Mai","Juni","Juli","August","September","Oktober","November","Dezember"))</f>
        <v>Juli</v>
      </c>
      <c r="E5" s="12" t="str">
        <f t="shared" si="0"/>
        <v>Juli</v>
      </c>
      <c r="F5" s="12" t="str">
        <f t="shared" si="0"/>
        <v>Juli</v>
      </c>
      <c r="G5" s="12" t="str">
        <f t="shared" si="0"/>
        <v>Juli</v>
      </c>
      <c r="H5" s="12" t="str">
        <f t="shared" si="0"/>
        <v>Juli</v>
      </c>
      <c r="I5" s="12" t="str">
        <f t="shared" si="0"/>
        <v>Juli</v>
      </c>
      <c r="J5" s="12" t="str">
        <f t="shared" si="0"/>
        <v>Juli</v>
      </c>
      <c r="K5" s="12" t="str">
        <f t="shared" si="0"/>
        <v>Juli</v>
      </c>
      <c r="L5" s="12" t="str">
        <f t="shared" si="0"/>
        <v>Juli</v>
      </c>
      <c r="M5" s="12" t="str">
        <f t="shared" si="0"/>
        <v>Juli</v>
      </c>
      <c r="N5" s="12" t="str">
        <f t="shared" si="0"/>
        <v>Juli</v>
      </c>
      <c r="O5" s="12" t="str">
        <f t="shared" si="0"/>
        <v>Juli</v>
      </c>
      <c r="P5" s="12" t="str">
        <f t="shared" si="0"/>
        <v>Juli</v>
      </c>
      <c r="Q5" s="12" t="str">
        <f t="shared" si="0"/>
        <v>Juli</v>
      </c>
      <c r="R5" s="12" t="str">
        <f t="shared" si="0"/>
        <v>Juli</v>
      </c>
      <c r="S5" s="12" t="str">
        <f t="shared" si="0"/>
        <v>Juli</v>
      </c>
      <c r="T5" s="12" t="str">
        <f t="shared" si="0"/>
        <v>Juli</v>
      </c>
      <c r="U5" s="12" t="str">
        <f t="shared" si="0"/>
        <v>Juli</v>
      </c>
      <c r="V5" s="12" t="str">
        <f t="shared" si="0"/>
        <v>Juli</v>
      </c>
      <c r="W5" s="12" t="str">
        <f t="shared" si="0"/>
        <v>Juli</v>
      </c>
      <c r="X5" s="12" t="str">
        <f t="shared" si="0"/>
        <v>Juli</v>
      </c>
      <c r="Y5" s="12" t="str">
        <f t="shared" si="0"/>
        <v>Juli</v>
      </c>
      <c r="Z5" s="12" t="str">
        <f t="shared" si="0"/>
        <v>Juli</v>
      </c>
      <c r="AA5" s="12" t="str">
        <f t="shared" si="0"/>
        <v>Juli</v>
      </c>
      <c r="AB5" s="12" t="str">
        <f t="shared" si="0"/>
        <v>Juli</v>
      </c>
      <c r="AC5" s="12" t="str">
        <f t="shared" si="0"/>
        <v>Juli</v>
      </c>
      <c r="AD5" s="12" t="str">
        <f t="shared" si="0"/>
        <v>Juli</v>
      </c>
      <c r="AE5" s="12" t="str">
        <f t="shared" si="0"/>
        <v>Juli</v>
      </c>
      <c r="AF5" s="12" t="str">
        <f t="shared" si="0"/>
        <v>Juli</v>
      </c>
      <c r="AG5" s="12" t="str">
        <f t="shared" si="0"/>
        <v>Juli</v>
      </c>
      <c r="AH5" s="12" t="str">
        <f t="shared" si="0"/>
        <v>Juli</v>
      </c>
      <c r="AI5" s="19" t="str">
        <f t="shared" si="0"/>
        <v>August</v>
      </c>
      <c r="AJ5" s="12" t="str">
        <f t="shared" ref="AJ5:BO5" si="1">IF(AJ$8="","",CHOOSE(MONTH(AJ$8),"Januar","Februar","März","April","Mai","Juni","Juli","August","September","Oktober","November","Dezember"))</f>
        <v>August</v>
      </c>
      <c r="AK5" s="12" t="str">
        <f t="shared" si="1"/>
        <v>August</v>
      </c>
      <c r="AL5" s="12" t="str">
        <f t="shared" si="1"/>
        <v>August</v>
      </c>
      <c r="AM5" s="12" t="str">
        <f t="shared" si="1"/>
        <v>August</v>
      </c>
      <c r="AN5" s="12" t="str">
        <f t="shared" si="1"/>
        <v>August</v>
      </c>
      <c r="AO5" s="12" t="str">
        <f t="shared" si="1"/>
        <v>August</v>
      </c>
      <c r="AP5" s="12" t="str">
        <f t="shared" si="1"/>
        <v>August</v>
      </c>
      <c r="AQ5" s="12" t="str">
        <f t="shared" si="1"/>
        <v>August</v>
      </c>
      <c r="AR5" s="12" t="str">
        <f t="shared" si="1"/>
        <v>August</v>
      </c>
      <c r="AS5" s="12" t="str">
        <f t="shared" si="1"/>
        <v>August</v>
      </c>
      <c r="AT5" s="12" t="str">
        <f t="shared" si="1"/>
        <v>August</v>
      </c>
      <c r="AU5" s="12" t="str">
        <f t="shared" si="1"/>
        <v>August</v>
      </c>
      <c r="AV5" s="12" t="str">
        <f t="shared" si="1"/>
        <v>August</v>
      </c>
      <c r="AW5" s="12" t="str">
        <f t="shared" si="1"/>
        <v>August</v>
      </c>
      <c r="AX5" s="12" t="str">
        <f t="shared" si="1"/>
        <v>August</v>
      </c>
      <c r="AY5" s="12" t="str">
        <f t="shared" si="1"/>
        <v>August</v>
      </c>
      <c r="AZ5" s="12" t="str">
        <f t="shared" si="1"/>
        <v>August</v>
      </c>
      <c r="BA5" s="12" t="str">
        <f t="shared" si="1"/>
        <v>August</v>
      </c>
      <c r="BB5" s="12" t="str">
        <f t="shared" si="1"/>
        <v>August</v>
      </c>
      <c r="BC5" s="12" t="str">
        <f t="shared" si="1"/>
        <v>August</v>
      </c>
      <c r="BD5" s="12" t="str">
        <f t="shared" si="1"/>
        <v>August</v>
      </c>
      <c r="BE5" s="12" t="str">
        <f t="shared" si="1"/>
        <v>August</v>
      </c>
      <c r="BF5" s="12" t="str">
        <f t="shared" si="1"/>
        <v>August</v>
      </c>
      <c r="BG5" s="12" t="str">
        <f t="shared" si="1"/>
        <v>August</v>
      </c>
      <c r="BH5" s="12" t="str">
        <f t="shared" si="1"/>
        <v>August</v>
      </c>
      <c r="BI5" s="12" t="str">
        <f t="shared" si="1"/>
        <v>August</v>
      </c>
      <c r="BJ5" s="12" t="str">
        <f t="shared" si="1"/>
        <v>August</v>
      </c>
      <c r="BK5" s="12" t="str">
        <f t="shared" si="1"/>
        <v>August</v>
      </c>
      <c r="BL5" s="12" t="str">
        <f t="shared" si="1"/>
        <v>August</v>
      </c>
      <c r="BM5" s="12" t="str">
        <f t="shared" si="1"/>
        <v>August</v>
      </c>
      <c r="BN5" s="19" t="str">
        <f t="shared" si="1"/>
        <v>September</v>
      </c>
      <c r="BO5" s="12" t="str">
        <f t="shared" si="1"/>
        <v>September</v>
      </c>
      <c r="BP5" s="12" t="str">
        <f t="shared" ref="BP5:CQ5" si="2">IF(BP$8="","",CHOOSE(MONTH(BP$8),"Januar","Februar","März","April","Mai","Juni","Juli","August","September","Oktober","November","Dezember"))</f>
        <v>September</v>
      </c>
      <c r="BQ5" s="12" t="str">
        <f t="shared" si="2"/>
        <v>September</v>
      </c>
      <c r="BR5" s="12" t="str">
        <f t="shared" si="2"/>
        <v>September</v>
      </c>
      <c r="BS5" s="12" t="str">
        <f t="shared" si="2"/>
        <v>September</v>
      </c>
      <c r="BT5" s="12" t="str">
        <f t="shared" si="2"/>
        <v>September</v>
      </c>
      <c r="BU5" s="12" t="str">
        <f t="shared" si="2"/>
        <v>September</v>
      </c>
      <c r="BV5" s="12" t="str">
        <f t="shared" si="2"/>
        <v>September</v>
      </c>
      <c r="BW5" s="12" t="str">
        <f t="shared" si="2"/>
        <v>September</v>
      </c>
      <c r="BX5" s="12" t="str">
        <f t="shared" si="2"/>
        <v>September</v>
      </c>
      <c r="BY5" s="12" t="str">
        <f t="shared" si="2"/>
        <v>September</v>
      </c>
      <c r="BZ5" s="12" t="str">
        <f t="shared" si="2"/>
        <v>September</v>
      </c>
      <c r="CA5" s="12" t="str">
        <f t="shared" si="2"/>
        <v>September</v>
      </c>
      <c r="CB5" s="12" t="str">
        <f t="shared" si="2"/>
        <v>September</v>
      </c>
      <c r="CC5" s="12" t="str">
        <f t="shared" si="2"/>
        <v>September</v>
      </c>
      <c r="CD5" s="12" t="str">
        <f t="shared" si="2"/>
        <v>September</v>
      </c>
      <c r="CE5" s="12" t="str">
        <f t="shared" si="2"/>
        <v>September</v>
      </c>
      <c r="CF5" s="12" t="str">
        <f t="shared" si="2"/>
        <v>September</v>
      </c>
      <c r="CG5" s="12" t="str">
        <f t="shared" si="2"/>
        <v>September</v>
      </c>
      <c r="CH5" s="12" t="str">
        <f t="shared" si="2"/>
        <v>September</v>
      </c>
      <c r="CI5" s="12" t="str">
        <f t="shared" si="2"/>
        <v>September</v>
      </c>
      <c r="CJ5" s="12" t="str">
        <f t="shared" si="2"/>
        <v>September</v>
      </c>
      <c r="CK5" s="12" t="str">
        <f t="shared" si="2"/>
        <v>September</v>
      </c>
      <c r="CL5" s="12" t="str">
        <f t="shared" si="2"/>
        <v>September</v>
      </c>
      <c r="CM5" s="12" t="str">
        <f t="shared" si="2"/>
        <v>September</v>
      </c>
      <c r="CN5" s="12" t="str">
        <f t="shared" si="2"/>
        <v>September</v>
      </c>
      <c r="CO5" s="12" t="str">
        <f t="shared" si="2"/>
        <v>September</v>
      </c>
      <c r="CP5" s="12" t="str">
        <f t="shared" si="2"/>
        <v>September</v>
      </c>
      <c r="CQ5" s="12" t="str">
        <f t="shared" si="2"/>
        <v>September</v>
      </c>
    </row>
    <row r="6" spans="1:95" ht="20.100000000000001" customHeight="1" x14ac:dyDescent="0.25">
      <c r="A6" s="5" t="s">
        <v>55</v>
      </c>
      <c r="B6" s="11" t="s">
        <v>54</v>
      </c>
      <c r="C6" s="11" t="s">
        <v>54</v>
      </c>
      <c r="D6" s="13">
        <f t="shared" ref="D6:AI6" si="3">IF(D$8="","",WEEKNUM(D$8,2))</f>
        <v>27</v>
      </c>
      <c r="E6" s="13">
        <f t="shared" si="3"/>
        <v>27</v>
      </c>
      <c r="F6" s="13">
        <f t="shared" si="3"/>
        <v>27</v>
      </c>
      <c r="G6" s="13">
        <f t="shared" si="3"/>
        <v>27</v>
      </c>
      <c r="H6" s="13">
        <f t="shared" si="3"/>
        <v>27</v>
      </c>
      <c r="I6" s="13">
        <f t="shared" si="3"/>
        <v>28</v>
      </c>
      <c r="J6" s="13">
        <f t="shared" si="3"/>
        <v>28</v>
      </c>
      <c r="K6" s="13">
        <f t="shared" si="3"/>
        <v>28</v>
      </c>
      <c r="L6" s="13">
        <f t="shared" si="3"/>
        <v>28</v>
      </c>
      <c r="M6" s="13">
        <f t="shared" si="3"/>
        <v>28</v>
      </c>
      <c r="N6" s="13">
        <f t="shared" si="3"/>
        <v>28</v>
      </c>
      <c r="O6" s="13">
        <f t="shared" si="3"/>
        <v>28</v>
      </c>
      <c r="P6" s="13">
        <f t="shared" si="3"/>
        <v>29</v>
      </c>
      <c r="Q6" s="13">
        <f t="shared" si="3"/>
        <v>29</v>
      </c>
      <c r="R6" s="13">
        <f t="shared" si="3"/>
        <v>29</v>
      </c>
      <c r="S6" s="13">
        <f t="shared" si="3"/>
        <v>29</v>
      </c>
      <c r="T6" s="13">
        <f t="shared" si="3"/>
        <v>29</v>
      </c>
      <c r="U6" s="13">
        <f t="shared" si="3"/>
        <v>29</v>
      </c>
      <c r="V6" s="13">
        <f t="shared" si="3"/>
        <v>29</v>
      </c>
      <c r="W6" s="13">
        <f t="shared" si="3"/>
        <v>30</v>
      </c>
      <c r="X6" s="13">
        <f t="shared" si="3"/>
        <v>30</v>
      </c>
      <c r="Y6" s="13">
        <f t="shared" si="3"/>
        <v>30</v>
      </c>
      <c r="Z6" s="13">
        <f t="shared" si="3"/>
        <v>30</v>
      </c>
      <c r="AA6" s="13">
        <f t="shared" si="3"/>
        <v>30</v>
      </c>
      <c r="AB6" s="13">
        <f t="shared" si="3"/>
        <v>30</v>
      </c>
      <c r="AC6" s="13">
        <f t="shared" si="3"/>
        <v>30</v>
      </c>
      <c r="AD6" s="13">
        <f t="shared" si="3"/>
        <v>31</v>
      </c>
      <c r="AE6" s="13">
        <f t="shared" si="3"/>
        <v>31</v>
      </c>
      <c r="AF6" s="13">
        <f t="shared" si="3"/>
        <v>31</v>
      </c>
      <c r="AG6" s="13">
        <f t="shared" si="3"/>
        <v>31</v>
      </c>
      <c r="AH6" s="13">
        <f t="shared" si="3"/>
        <v>31</v>
      </c>
      <c r="AI6" s="20">
        <f t="shared" si="3"/>
        <v>31</v>
      </c>
      <c r="AJ6" s="13">
        <f t="shared" ref="AJ6:BO6" si="4">IF(AJ$8="","",WEEKNUM(AJ$8,2))</f>
        <v>31</v>
      </c>
      <c r="AK6" s="13">
        <f t="shared" si="4"/>
        <v>32</v>
      </c>
      <c r="AL6" s="13">
        <f t="shared" si="4"/>
        <v>32</v>
      </c>
      <c r="AM6" s="13">
        <f t="shared" si="4"/>
        <v>32</v>
      </c>
      <c r="AN6" s="13">
        <f t="shared" si="4"/>
        <v>32</v>
      </c>
      <c r="AO6" s="13">
        <f t="shared" si="4"/>
        <v>32</v>
      </c>
      <c r="AP6" s="13">
        <f t="shared" si="4"/>
        <v>32</v>
      </c>
      <c r="AQ6" s="13">
        <f t="shared" si="4"/>
        <v>32</v>
      </c>
      <c r="AR6" s="13">
        <f t="shared" si="4"/>
        <v>33</v>
      </c>
      <c r="AS6" s="13">
        <f t="shared" si="4"/>
        <v>33</v>
      </c>
      <c r="AT6" s="13">
        <f t="shared" si="4"/>
        <v>33</v>
      </c>
      <c r="AU6" s="13">
        <f t="shared" si="4"/>
        <v>33</v>
      </c>
      <c r="AV6" s="13">
        <f t="shared" si="4"/>
        <v>33</v>
      </c>
      <c r="AW6" s="13">
        <f t="shared" si="4"/>
        <v>33</v>
      </c>
      <c r="AX6" s="13">
        <f t="shared" si="4"/>
        <v>33</v>
      </c>
      <c r="AY6" s="13">
        <f t="shared" si="4"/>
        <v>34</v>
      </c>
      <c r="AZ6" s="13">
        <f t="shared" si="4"/>
        <v>34</v>
      </c>
      <c r="BA6" s="13">
        <f t="shared" si="4"/>
        <v>34</v>
      </c>
      <c r="BB6" s="13">
        <f t="shared" si="4"/>
        <v>34</v>
      </c>
      <c r="BC6" s="13">
        <f t="shared" si="4"/>
        <v>34</v>
      </c>
      <c r="BD6" s="13">
        <f t="shared" si="4"/>
        <v>34</v>
      </c>
      <c r="BE6" s="13">
        <f t="shared" si="4"/>
        <v>34</v>
      </c>
      <c r="BF6" s="13">
        <f t="shared" si="4"/>
        <v>35</v>
      </c>
      <c r="BG6" s="13">
        <f t="shared" si="4"/>
        <v>35</v>
      </c>
      <c r="BH6" s="13">
        <f t="shared" si="4"/>
        <v>35</v>
      </c>
      <c r="BI6" s="13">
        <f t="shared" si="4"/>
        <v>35</v>
      </c>
      <c r="BJ6" s="13">
        <f t="shared" si="4"/>
        <v>35</v>
      </c>
      <c r="BK6" s="13">
        <f t="shared" si="4"/>
        <v>35</v>
      </c>
      <c r="BL6" s="13">
        <f t="shared" si="4"/>
        <v>35</v>
      </c>
      <c r="BM6" s="13">
        <f t="shared" si="4"/>
        <v>36</v>
      </c>
      <c r="BN6" s="20">
        <f t="shared" si="4"/>
        <v>36</v>
      </c>
      <c r="BO6" s="13">
        <f t="shared" si="4"/>
        <v>36</v>
      </c>
      <c r="BP6" s="13">
        <f t="shared" ref="BP6:CQ6" si="5">IF(BP$8="","",WEEKNUM(BP$8,2))</f>
        <v>36</v>
      </c>
      <c r="BQ6" s="13">
        <f t="shared" si="5"/>
        <v>36</v>
      </c>
      <c r="BR6" s="13">
        <f t="shared" si="5"/>
        <v>36</v>
      </c>
      <c r="BS6" s="13">
        <f t="shared" si="5"/>
        <v>36</v>
      </c>
      <c r="BT6" s="13">
        <f t="shared" si="5"/>
        <v>37</v>
      </c>
      <c r="BU6" s="13">
        <f t="shared" si="5"/>
        <v>37</v>
      </c>
      <c r="BV6" s="13">
        <f t="shared" si="5"/>
        <v>37</v>
      </c>
      <c r="BW6" s="13">
        <f t="shared" si="5"/>
        <v>37</v>
      </c>
      <c r="BX6" s="13">
        <f t="shared" si="5"/>
        <v>37</v>
      </c>
      <c r="BY6" s="13">
        <f t="shared" si="5"/>
        <v>37</v>
      </c>
      <c r="BZ6" s="13">
        <f t="shared" si="5"/>
        <v>37</v>
      </c>
      <c r="CA6" s="13">
        <f t="shared" si="5"/>
        <v>38</v>
      </c>
      <c r="CB6" s="13">
        <f t="shared" si="5"/>
        <v>38</v>
      </c>
      <c r="CC6" s="13">
        <f t="shared" si="5"/>
        <v>38</v>
      </c>
      <c r="CD6" s="13">
        <f t="shared" si="5"/>
        <v>38</v>
      </c>
      <c r="CE6" s="13">
        <f t="shared" si="5"/>
        <v>38</v>
      </c>
      <c r="CF6" s="13">
        <f t="shared" si="5"/>
        <v>38</v>
      </c>
      <c r="CG6" s="13">
        <f t="shared" si="5"/>
        <v>38</v>
      </c>
      <c r="CH6" s="13">
        <f t="shared" si="5"/>
        <v>39</v>
      </c>
      <c r="CI6" s="13">
        <f t="shared" si="5"/>
        <v>39</v>
      </c>
      <c r="CJ6" s="13">
        <f t="shared" si="5"/>
        <v>39</v>
      </c>
      <c r="CK6" s="13">
        <f t="shared" si="5"/>
        <v>39</v>
      </c>
      <c r="CL6" s="13">
        <f t="shared" si="5"/>
        <v>39</v>
      </c>
      <c r="CM6" s="13">
        <f t="shared" si="5"/>
        <v>39</v>
      </c>
      <c r="CN6" s="13">
        <f t="shared" si="5"/>
        <v>39</v>
      </c>
      <c r="CO6" s="13">
        <f t="shared" si="5"/>
        <v>40</v>
      </c>
      <c r="CP6" s="13">
        <f t="shared" si="5"/>
        <v>40</v>
      </c>
      <c r="CQ6" s="13">
        <f t="shared" si="5"/>
        <v>40</v>
      </c>
    </row>
    <row r="7" spans="1:95" ht="20.100000000000001" customHeight="1" x14ac:dyDescent="0.25">
      <c r="A7" s="5" t="s">
        <v>56</v>
      </c>
      <c r="B7" s="11" t="s">
        <v>54</v>
      </c>
      <c r="C7" s="11" t="s">
        <v>54</v>
      </c>
      <c r="D7" s="13" t="str">
        <f t="shared" ref="D7:AI7" si="6">IF(D$8="","",CHOOSE(WEEKDAY(D$8,2),"Mo","Di","Mi","Do","Fr","Sa","So"))</f>
        <v>Mi</v>
      </c>
      <c r="E7" s="13" t="str">
        <f t="shared" si="6"/>
        <v>Do</v>
      </c>
      <c r="F7" s="13" t="str">
        <f t="shared" si="6"/>
        <v>Fr</v>
      </c>
      <c r="G7" s="13" t="str">
        <f t="shared" si="6"/>
        <v>Sa</v>
      </c>
      <c r="H7" s="13" t="str">
        <f t="shared" si="6"/>
        <v>So</v>
      </c>
      <c r="I7" s="13" t="str">
        <f t="shared" si="6"/>
        <v>Mo</v>
      </c>
      <c r="J7" s="13" t="str">
        <f t="shared" si="6"/>
        <v>Di</v>
      </c>
      <c r="K7" s="13" t="str">
        <f t="shared" si="6"/>
        <v>Mi</v>
      </c>
      <c r="L7" s="13" t="str">
        <f t="shared" si="6"/>
        <v>Do</v>
      </c>
      <c r="M7" s="13" t="str">
        <f t="shared" si="6"/>
        <v>Fr</v>
      </c>
      <c r="N7" s="13" t="str">
        <f t="shared" si="6"/>
        <v>Sa</v>
      </c>
      <c r="O7" s="13" t="str">
        <f t="shared" si="6"/>
        <v>So</v>
      </c>
      <c r="P7" s="13" t="str">
        <f t="shared" si="6"/>
        <v>Mo</v>
      </c>
      <c r="Q7" s="13" t="str">
        <f t="shared" si="6"/>
        <v>Di</v>
      </c>
      <c r="R7" s="13" t="str">
        <f t="shared" si="6"/>
        <v>Mi</v>
      </c>
      <c r="S7" s="13" t="str">
        <f t="shared" si="6"/>
        <v>Do</v>
      </c>
      <c r="T7" s="13" t="str">
        <f t="shared" si="6"/>
        <v>Fr</v>
      </c>
      <c r="U7" s="13" t="str">
        <f t="shared" si="6"/>
        <v>Sa</v>
      </c>
      <c r="V7" s="13" t="str">
        <f t="shared" si="6"/>
        <v>So</v>
      </c>
      <c r="W7" s="13" t="str">
        <f t="shared" si="6"/>
        <v>Mo</v>
      </c>
      <c r="X7" s="13" t="str">
        <f t="shared" si="6"/>
        <v>Di</v>
      </c>
      <c r="Y7" s="13" t="str">
        <f t="shared" si="6"/>
        <v>Mi</v>
      </c>
      <c r="Z7" s="13" t="str">
        <f t="shared" si="6"/>
        <v>Do</v>
      </c>
      <c r="AA7" s="13" t="str">
        <f t="shared" si="6"/>
        <v>Fr</v>
      </c>
      <c r="AB7" s="13" t="str">
        <f t="shared" si="6"/>
        <v>Sa</v>
      </c>
      <c r="AC7" s="13" t="str">
        <f t="shared" si="6"/>
        <v>So</v>
      </c>
      <c r="AD7" s="13" t="str">
        <f t="shared" si="6"/>
        <v>Mo</v>
      </c>
      <c r="AE7" s="13" t="str">
        <f t="shared" si="6"/>
        <v>Di</v>
      </c>
      <c r="AF7" s="13" t="str">
        <f t="shared" si="6"/>
        <v>Mi</v>
      </c>
      <c r="AG7" s="13" t="str">
        <f t="shared" si="6"/>
        <v>Do</v>
      </c>
      <c r="AH7" s="13" t="str">
        <f t="shared" si="6"/>
        <v>Fr</v>
      </c>
      <c r="AI7" s="20" t="str">
        <f t="shared" si="6"/>
        <v>Sa</v>
      </c>
      <c r="AJ7" s="13" t="str">
        <f t="shared" ref="AJ7:BO7" si="7">IF(AJ$8="","",CHOOSE(WEEKDAY(AJ$8,2),"Mo","Di","Mi","Do","Fr","Sa","So"))</f>
        <v>So</v>
      </c>
      <c r="AK7" s="13" t="str">
        <f t="shared" si="7"/>
        <v>Mo</v>
      </c>
      <c r="AL7" s="13" t="str">
        <f t="shared" si="7"/>
        <v>Di</v>
      </c>
      <c r="AM7" s="13" t="str">
        <f t="shared" si="7"/>
        <v>Mi</v>
      </c>
      <c r="AN7" s="13" t="str">
        <f t="shared" si="7"/>
        <v>Do</v>
      </c>
      <c r="AO7" s="13" t="str">
        <f t="shared" si="7"/>
        <v>Fr</v>
      </c>
      <c r="AP7" s="13" t="str">
        <f t="shared" si="7"/>
        <v>Sa</v>
      </c>
      <c r="AQ7" s="13" t="str">
        <f t="shared" si="7"/>
        <v>So</v>
      </c>
      <c r="AR7" s="13" t="str">
        <f t="shared" si="7"/>
        <v>Mo</v>
      </c>
      <c r="AS7" s="13" t="str">
        <f t="shared" si="7"/>
        <v>Di</v>
      </c>
      <c r="AT7" s="13" t="str">
        <f t="shared" si="7"/>
        <v>Mi</v>
      </c>
      <c r="AU7" s="13" t="str">
        <f t="shared" si="7"/>
        <v>Do</v>
      </c>
      <c r="AV7" s="13" t="str">
        <f t="shared" si="7"/>
        <v>Fr</v>
      </c>
      <c r="AW7" s="13" t="str">
        <f t="shared" si="7"/>
        <v>Sa</v>
      </c>
      <c r="AX7" s="13" t="str">
        <f t="shared" si="7"/>
        <v>So</v>
      </c>
      <c r="AY7" s="13" t="str">
        <f t="shared" si="7"/>
        <v>Mo</v>
      </c>
      <c r="AZ7" s="13" t="str">
        <f t="shared" si="7"/>
        <v>Di</v>
      </c>
      <c r="BA7" s="13" t="str">
        <f t="shared" si="7"/>
        <v>Mi</v>
      </c>
      <c r="BB7" s="13" t="str">
        <f t="shared" si="7"/>
        <v>Do</v>
      </c>
      <c r="BC7" s="13" t="str">
        <f t="shared" si="7"/>
        <v>Fr</v>
      </c>
      <c r="BD7" s="13" t="str">
        <f t="shared" si="7"/>
        <v>Sa</v>
      </c>
      <c r="BE7" s="13" t="str">
        <f t="shared" si="7"/>
        <v>So</v>
      </c>
      <c r="BF7" s="13" t="str">
        <f t="shared" si="7"/>
        <v>Mo</v>
      </c>
      <c r="BG7" s="13" t="str">
        <f t="shared" si="7"/>
        <v>Di</v>
      </c>
      <c r="BH7" s="13" t="str">
        <f t="shared" si="7"/>
        <v>Mi</v>
      </c>
      <c r="BI7" s="13" t="str">
        <f t="shared" si="7"/>
        <v>Do</v>
      </c>
      <c r="BJ7" s="13" t="str">
        <f t="shared" si="7"/>
        <v>Fr</v>
      </c>
      <c r="BK7" s="13" t="str">
        <f t="shared" si="7"/>
        <v>Sa</v>
      </c>
      <c r="BL7" s="13" t="str">
        <f t="shared" si="7"/>
        <v>So</v>
      </c>
      <c r="BM7" s="13" t="str">
        <f t="shared" si="7"/>
        <v>Mo</v>
      </c>
      <c r="BN7" s="20" t="str">
        <f t="shared" si="7"/>
        <v>Di</v>
      </c>
      <c r="BO7" s="13" t="str">
        <f t="shared" si="7"/>
        <v>Mi</v>
      </c>
      <c r="BP7" s="13" t="str">
        <f t="shared" ref="BP7:CQ7" si="8">IF(BP$8="","",CHOOSE(WEEKDAY(BP$8,2),"Mo","Di","Mi","Do","Fr","Sa","So"))</f>
        <v>Do</v>
      </c>
      <c r="BQ7" s="13" t="str">
        <f t="shared" si="8"/>
        <v>Fr</v>
      </c>
      <c r="BR7" s="13" t="str">
        <f t="shared" si="8"/>
        <v>Sa</v>
      </c>
      <c r="BS7" s="13" t="str">
        <f t="shared" si="8"/>
        <v>So</v>
      </c>
      <c r="BT7" s="13" t="str">
        <f t="shared" si="8"/>
        <v>Mo</v>
      </c>
      <c r="BU7" s="13" t="str">
        <f t="shared" si="8"/>
        <v>Di</v>
      </c>
      <c r="BV7" s="13" t="str">
        <f t="shared" si="8"/>
        <v>Mi</v>
      </c>
      <c r="BW7" s="13" t="str">
        <f t="shared" si="8"/>
        <v>Do</v>
      </c>
      <c r="BX7" s="13" t="str">
        <f t="shared" si="8"/>
        <v>Fr</v>
      </c>
      <c r="BY7" s="13" t="str">
        <f t="shared" si="8"/>
        <v>Sa</v>
      </c>
      <c r="BZ7" s="13" t="str">
        <f t="shared" si="8"/>
        <v>So</v>
      </c>
      <c r="CA7" s="13" t="str">
        <f t="shared" si="8"/>
        <v>Mo</v>
      </c>
      <c r="CB7" s="13" t="str">
        <f t="shared" si="8"/>
        <v>Di</v>
      </c>
      <c r="CC7" s="13" t="str">
        <f t="shared" si="8"/>
        <v>Mi</v>
      </c>
      <c r="CD7" s="13" t="str">
        <f t="shared" si="8"/>
        <v>Do</v>
      </c>
      <c r="CE7" s="13" t="str">
        <f t="shared" si="8"/>
        <v>Fr</v>
      </c>
      <c r="CF7" s="13" t="str">
        <f t="shared" si="8"/>
        <v>Sa</v>
      </c>
      <c r="CG7" s="13" t="str">
        <f t="shared" si="8"/>
        <v>So</v>
      </c>
      <c r="CH7" s="13" t="str">
        <f t="shared" si="8"/>
        <v>Mo</v>
      </c>
      <c r="CI7" s="13" t="str">
        <f t="shared" si="8"/>
        <v>Di</v>
      </c>
      <c r="CJ7" s="13" t="str">
        <f t="shared" si="8"/>
        <v>Mi</v>
      </c>
      <c r="CK7" s="13" t="str">
        <f t="shared" si="8"/>
        <v>Do</v>
      </c>
      <c r="CL7" s="13" t="str">
        <f t="shared" si="8"/>
        <v>Fr</v>
      </c>
      <c r="CM7" s="13" t="str">
        <f t="shared" si="8"/>
        <v>Sa</v>
      </c>
      <c r="CN7" s="13" t="str">
        <f t="shared" si="8"/>
        <v>So</v>
      </c>
      <c r="CO7" s="13" t="str">
        <f t="shared" si="8"/>
        <v>Mo</v>
      </c>
      <c r="CP7" s="13" t="str">
        <f t="shared" si="8"/>
        <v>Di</v>
      </c>
      <c r="CQ7" s="13" t="str">
        <f t="shared" si="8"/>
        <v>Mi</v>
      </c>
    </row>
    <row r="8" spans="1:95" ht="20.100000000000001" customHeight="1" x14ac:dyDescent="0.25">
      <c r="A8" s="5" t="s">
        <v>57</v>
      </c>
      <c r="B8" s="11" t="s">
        <v>54</v>
      </c>
      <c r="C8" s="11" t="s">
        <v>54</v>
      </c>
      <c r="D8" s="14">
        <f>IF((DATE(Stammdaten!$B$6,10,1)-DATE(Stammdaten!$B$6,7,1))&gt;0,DATE(Stammdaten!$B$6,7,1),"")</f>
        <v>46204</v>
      </c>
      <c r="E8" s="14">
        <f>IF(D$8="","",IF(D$8+1&lt;DATE(Stammdaten!$B$6,10,1),D$8+1,""))</f>
        <v>46205</v>
      </c>
      <c r="F8" s="14">
        <f>IF(E$8="","",IF(E$8+1&lt;DATE(Stammdaten!$B$6,10,1),E$8+1,""))</f>
        <v>46206</v>
      </c>
      <c r="G8" s="14">
        <f>IF(F$8="","",IF(F$8+1&lt;DATE(Stammdaten!$B$6,10,1),F$8+1,""))</f>
        <v>46207</v>
      </c>
      <c r="H8" s="14">
        <f>IF(G$8="","",IF(G$8+1&lt;DATE(Stammdaten!$B$6,10,1),G$8+1,""))</f>
        <v>46208</v>
      </c>
      <c r="I8" s="14">
        <f>IF(H$8="","",IF(H$8+1&lt;DATE(Stammdaten!$B$6,10,1),H$8+1,""))</f>
        <v>46209</v>
      </c>
      <c r="J8" s="14">
        <f>IF(I$8="","",IF(I$8+1&lt;DATE(Stammdaten!$B$6,10,1),I$8+1,""))</f>
        <v>46210</v>
      </c>
      <c r="K8" s="14">
        <f>IF(J$8="","",IF(J$8+1&lt;DATE(Stammdaten!$B$6,10,1),J$8+1,""))</f>
        <v>46211</v>
      </c>
      <c r="L8" s="14">
        <f>IF(K$8="","",IF(K$8+1&lt;DATE(Stammdaten!$B$6,10,1),K$8+1,""))</f>
        <v>46212</v>
      </c>
      <c r="M8" s="14">
        <f>IF(L$8="","",IF(L$8+1&lt;DATE(Stammdaten!$B$6,10,1),L$8+1,""))</f>
        <v>46213</v>
      </c>
      <c r="N8" s="14">
        <f>IF(M$8="","",IF(M$8+1&lt;DATE(Stammdaten!$B$6,10,1),M$8+1,""))</f>
        <v>46214</v>
      </c>
      <c r="O8" s="14">
        <f>IF(N$8="","",IF(N$8+1&lt;DATE(Stammdaten!$B$6,10,1),N$8+1,""))</f>
        <v>46215</v>
      </c>
      <c r="P8" s="14">
        <f>IF(O$8="","",IF(O$8+1&lt;DATE(Stammdaten!$B$6,10,1),O$8+1,""))</f>
        <v>46216</v>
      </c>
      <c r="Q8" s="14">
        <f>IF(P$8="","",IF(P$8+1&lt;DATE(Stammdaten!$B$6,10,1),P$8+1,""))</f>
        <v>46217</v>
      </c>
      <c r="R8" s="14">
        <f>IF(Q$8="","",IF(Q$8+1&lt;DATE(Stammdaten!$B$6,10,1),Q$8+1,""))</f>
        <v>46218</v>
      </c>
      <c r="S8" s="14">
        <f>IF(R$8="","",IF(R$8+1&lt;DATE(Stammdaten!$B$6,10,1),R$8+1,""))</f>
        <v>46219</v>
      </c>
      <c r="T8" s="14">
        <f>IF(S$8="","",IF(S$8+1&lt;DATE(Stammdaten!$B$6,10,1),S$8+1,""))</f>
        <v>46220</v>
      </c>
      <c r="U8" s="14">
        <f>IF(T$8="","",IF(T$8+1&lt;DATE(Stammdaten!$B$6,10,1),T$8+1,""))</f>
        <v>46221</v>
      </c>
      <c r="V8" s="14">
        <f>IF(U$8="","",IF(U$8+1&lt;DATE(Stammdaten!$B$6,10,1),U$8+1,""))</f>
        <v>46222</v>
      </c>
      <c r="W8" s="14">
        <f>IF(V$8="","",IF(V$8+1&lt;DATE(Stammdaten!$B$6,10,1),V$8+1,""))</f>
        <v>46223</v>
      </c>
      <c r="X8" s="14">
        <f>IF(W$8="","",IF(W$8+1&lt;DATE(Stammdaten!$B$6,10,1),W$8+1,""))</f>
        <v>46224</v>
      </c>
      <c r="Y8" s="14">
        <f>IF(X$8="","",IF(X$8+1&lt;DATE(Stammdaten!$B$6,10,1),X$8+1,""))</f>
        <v>46225</v>
      </c>
      <c r="Z8" s="14">
        <f>IF(Y$8="","",IF(Y$8+1&lt;DATE(Stammdaten!$B$6,10,1),Y$8+1,""))</f>
        <v>46226</v>
      </c>
      <c r="AA8" s="14">
        <f>IF(Z$8="","",IF(Z$8+1&lt;DATE(Stammdaten!$B$6,10,1),Z$8+1,""))</f>
        <v>46227</v>
      </c>
      <c r="AB8" s="14">
        <f>IF(AA$8="","",IF(AA$8+1&lt;DATE(Stammdaten!$B$6,10,1),AA$8+1,""))</f>
        <v>46228</v>
      </c>
      <c r="AC8" s="14">
        <f>IF(AB$8="","",IF(AB$8+1&lt;DATE(Stammdaten!$B$6,10,1),AB$8+1,""))</f>
        <v>46229</v>
      </c>
      <c r="AD8" s="14">
        <f>IF(AC$8="","",IF(AC$8+1&lt;DATE(Stammdaten!$B$6,10,1),AC$8+1,""))</f>
        <v>46230</v>
      </c>
      <c r="AE8" s="14">
        <f>IF(AD$8="","",IF(AD$8+1&lt;DATE(Stammdaten!$B$6,10,1),AD$8+1,""))</f>
        <v>46231</v>
      </c>
      <c r="AF8" s="14">
        <f>IF(AE$8="","",IF(AE$8+1&lt;DATE(Stammdaten!$B$6,10,1),AE$8+1,""))</f>
        <v>46232</v>
      </c>
      <c r="AG8" s="14">
        <f>IF(AF$8="","",IF(AF$8+1&lt;DATE(Stammdaten!$B$6,10,1),AF$8+1,""))</f>
        <v>46233</v>
      </c>
      <c r="AH8" s="14">
        <f>IF(AG$8="","",IF(AG$8+1&lt;DATE(Stammdaten!$B$6,10,1),AG$8+1,""))</f>
        <v>46234</v>
      </c>
      <c r="AI8" s="21">
        <f>IF(AH$8="","",IF(AH$8+1&lt;DATE(Stammdaten!$B$6,10,1),AH$8+1,""))</f>
        <v>46235</v>
      </c>
      <c r="AJ8" s="14">
        <f>IF(AI$8="","",IF(AI$8+1&lt;DATE(Stammdaten!$B$6,10,1),AI$8+1,""))</f>
        <v>46236</v>
      </c>
      <c r="AK8" s="14">
        <f>IF(AJ$8="","",IF(AJ$8+1&lt;DATE(Stammdaten!$B$6,10,1),AJ$8+1,""))</f>
        <v>46237</v>
      </c>
      <c r="AL8" s="14">
        <f>IF(AK$8="","",IF(AK$8+1&lt;DATE(Stammdaten!$B$6,10,1),AK$8+1,""))</f>
        <v>46238</v>
      </c>
      <c r="AM8" s="14">
        <f>IF(AL$8="","",IF(AL$8+1&lt;DATE(Stammdaten!$B$6,10,1),AL$8+1,""))</f>
        <v>46239</v>
      </c>
      <c r="AN8" s="14">
        <f>IF(AM$8="","",IF(AM$8+1&lt;DATE(Stammdaten!$B$6,10,1),AM$8+1,""))</f>
        <v>46240</v>
      </c>
      <c r="AO8" s="14">
        <f>IF(AN$8="","",IF(AN$8+1&lt;DATE(Stammdaten!$B$6,10,1),AN$8+1,""))</f>
        <v>46241</v>
      </c>
      <c r="AP8" s="14">
        <f>IF(AO$8="","",IF(AO$8+1&lt;DATE(Stammdaten!$B$6,10,1),AO$8+1,""))</f>
        <v>46242</v>
      </c>
      <c r="AQ8" s="14">
        <f>IF(AP$8="","",IF(AP$8+1&lt;DATE(Stammdaten!$B$6,10,1),AP$8+1,""))</f>
        <v>46243</v>
      </c>
      <c r="AR8" s="14">
        <f>IF(AQ$8="","",IF(AQ$8+1&lt;DATE(Stammdaten!$B$6,10,1),AQ$8+1,""))</f>
        <v>46244</v>
      </c>
      <c r="AS8" s="14">
        <f>IF(AR$8="","",IF(AR$8+1&lt;DATE(Stammdaten!$B$6,10,1),AR$8+1,""))</f>
        <v>46245</v>
      </c>
      <c r="AT8" s="14">
        <f>IF(AS$8="","",IF(AS$8+1&lt;DATE(Stammdaten!$B$6,10,1),AS$8+1,""))</f>
        <v>46246</v>
      </c>
      <c r="AU8" s="14">
        <f>IF(AT$8="","",IF(AT$8+1&lt;DATE(Stammdaten!$B$6,10,1),AT$8+1,""))</f>
        <v>46247</v>
      </c>
      <c r="AV8" s="14">
        <f>IF(AU$8="","",IF(AU$8+1&lt;DATE(Stammdaten!$B$6,10,1),AU$8+1,""))</f>
        <v>46248</v>
      </c>
      <c r="AW8" s="14">
        <f>IF(AV$8="","",IF(AV$8+1&lt;DATE(Stammdaten!$B$6,10,1),AV$8+1,""))</f>
        <v>46249</v>
      </c>
      <c r="AX8" s="14">
        <f>IF(AW$8="","",IF(AW$8+1&lt;DATE(Stammdaten!$B$6,10,1),AW$8+1,""))</f>
        <v>46250</v>
      </c>
      <c r="AY8" s="14">
        <f>IF(AX$8="","",IF(AX$8+1&lt;DATE(Stammdaten!$B$6,10,1),AX$8+1,""))</f>
        <v>46251</v>
      </c>
      <c r="AZ8" s="14">
        <f>IF(AY$8="","",IF(AY$8+1&lt;DATE(Stammdaten!$B$6,10,1),AY$8+1,""))</f>
        <v>46252</v>
      </c>
      <c r="BA8" s="14">
        <f>IF(AZ$8="","",IF(AZ$8+1&lt;DATE(Stammdaten!$B$6,10,1),AZ$8+1,""))</f>
        <v>46253</v>
      </c>
      <c r="BB8" s="14">
        <f>IF(BA$8="","",IF(BA$8+1&lt;DATE(Stammdaten!$B$6,10,1),BA$8+1,""))</f>
        <v>46254</v>
      </c>
      <c r="BC8" s="14">
        <f>IF(BB$8="","",IF(BB$8+1&lt;DATE(Stammdaten!$B$6,10,1),BB$8+1,""))</f>
        <v>46255</v>
      </c>
      <c r="BD8" s="14">
        <f>IF(BC$8="","",IF(BC$8+1&lt;DATE(Stammdaten!$B$6,10,1),BC$8+1,""))</f>
        <v>46256</v>
      </c>
      <c r="BE8" s="14">
        <f>IF(BD$8="","",IF(BD$8+1&lt;DATE(Stammdaten!$B$6,10,1),BD$8+1,""))</f>
        <v>46257</v>
      </c>
      <c r="BF8" s="14">
        <f>IF(BE$8="","",IF(BE$8+1&lt;DATE(Stammdaten!$B$6,10,1),BE$8+1,""))</f>
        <v>46258</v>
      </c>
      <c r="BG8" s="14">
        <f>IF(BF$8="","",IF(BF$8+1&lt;DATE(Stammdaten!$B$6,10,1),BF$8+1,""))</f>
        <v>46259</v>
      </c>
      <c r="BH8" s="14">
        <f>IF(BG$8="","",IF(BG$8+1&lt;DATE(Stammdaten!$B$6,10,1),BG$8+1,""))</f>
        <v>46260</v>
      </c>
      <c r="BI8" s="14">
        <f>IF(BH$8="","",IF(BH$8+1&lt;DATE(Stammdaten!$B$6,10,1),BH$8+1,""))</f>
        <v>46261</v>
      </c>
      <c r="BJ8" s="14">
        <f>IF(BI$8="","",IF(BI$8+1&lt;DATE(Stammdaten!$B$6,10,1),BI$8+1,""))</f>
        <v>46262</v>
      </c>
      <c r="BK8" s="14">
        <f>IF(BJ$8="","",IF(BJ$8+1&lt;DATE(Stammdaten!$B$6,10,1),BJ$8+1,""))</f>
        <v>46263</v>
      </c>
      <c r="BL8" s="14">
        <f>IF(BK$8="","",IF(BK$8+1&lt;DATE(Stammdaten!$B$6,10,1),BK$8+1,""))</f>
        <v>46264</v>
      </c>
      <c r="BM8" s="14">
        <f>IF(BL$8="","",IF(BL$8+1&lt;DATE(Stammdaten!$B$6,10,1),BL$8+1,""))</f>
        <v>46265</v>
      </c>
      <c r="BN8" s="21">
        <f>IF(BM$8="","",IF(BM$8+1&lt;DATE(Stammdaten!$B$6,10,1),BM$8+1,""))</f>
        <v>46266</v>
      </c>
      <c r="BO8" s="14">
        <f>IF(BN$8="","",IF(BN$8+1&lt;DATE(Stammdaten!$B$6,10,1),BN$8+1,""))</f>
        <v>46267</v>
      </c>
      <c r="BP8" s="14">
        <f>IF(BO$8="","",IF(BO$8+1&lt;DATE(Stammdaten!$B$6,10,1),BO$8+1,""))</f>
        <v>46268</v>
      </c>
      <c r="BQ8" s="14">
        <f>IF(BP$8="","",IF(BP$8+1&lt;DATE(Stammdaten!$B$6,10,1),BP$8+1,""))</f>
        <v>46269</v>
      </c>
      <c r="BR8" s="14">
        <f>IF(BQ$8="","",IF(BQ$8+1&lt;DATE(Stammdaten!$B$6,10,1),BQ$8+1,""))</f>
        <v>46270</v>
      </c>
      <c r="BS8" s="14">
        <f>IF(BR$8="","",IF(BR$8+1&lt;DATE(Stammdaten!$B$6,10,1),BR$8+1,""))</f>
        <v>46271</v>
      </c>
      <c r="BT8" s="14">
        <f>IF(BS$8="","",IF(BS$8+1&lt;DATE(Stammdaten!$B$6,10,1),BS$8+1,""))</f>
        <v>46272</v>
      </c>
      <c r="BU8" s="14">
        <f>IF(BT$8="","",IF(BT$8+1&lt;DATE(Stammdaten!$B$6,10,1),BT$8+1,""))</f>
        <v>46273</v>
      </c>
      <c r="BV8" s="14">
        <f>IF(BU$8="","",IF(BU$8+1&lt;DATE(Stammdaten!$B$6,10,1),BU$8+1,""))</f>
        <v>46274</v>
      </c>
      <c r="BW8" s="14">
        <f>IF(BV$8="","",IF(BV$8+1&lt;DATE(Stammdaten!$B$6,10,1),BV$8+1,""))</f>
        <v>46275</v>
      </c>
      <c r="BX8" s="14">
        <f>IF(BW$8="","",IF(BW$8+1&lt;DATE(Stammdaten!$B$6,10,1),BW$8+1,""))</f>
        <v>46276</v>
      </c>
      <c r="BY8" s="14">
        <f>IF(BX$8="","",IF(BX$8+1&lt;DATE(Stammdaten!$B$6,10,1),BX$8+1,""))</f>
        <v>46277</v>
      </c>
      <c r="BZ8" s="14">
        <f>IF(BY$8="","",IF(BY$8+1&lt;DATE(Stammdaten!$B$6,10,1),BY$8+1,""))</f>
        <v>46278</v>
      </c>
      <c r="CA8" s="14">
        <f>IF(BZ$8="","",IF(BZ$8+1&lt;DATE(Stammdaten!$B$6,10,1),BZ$8+1,""))</f>
        <v>46279</v>
      </c>
      <c r="CB8" s="14">
        <f>IF(CA$8="","",IF(CA$8+1&lt;DATE(Stammdaten!$B$6,10,1),CA$8+1,""))</f>
        <v>46280</v>
      </c>
      <c r="CC8" s="14">
        <f>IF(CB$8="","",IF(CB$8+1&lt;DATE(Stammdaten!$B$6,10,1),CB$8+1,""))</f>
        <v>46281</v>
      </c>
      <c r="CD8" s="14">
        <f>IF(CC$8="","",IF(CC$8+1&lt;DATE(Stammdaten!$B$6,10,1),CC$8+1,""))</f>
        <v>46282</v>
      </c>
      <c r="CE8" s="14">
        <f>IF(CD$8="","",IF(CD$8+1&lt;DATE(Stammdaten!$B$6,10,1),CD$8+1,""))</f>
        <v>46283</v>
      </c>
      <c r="CF8" s="14">
        <f>IF(CE$8="","",IF(CE$8+1&lt;DATE(Stammdaten!$B$6,10,1),CE$8+1,""))</f>
        <v>46284</v>
      </c>
      <c r="CG8" s="14">
        <f>IF(CF$8="","",IF(CF$8+1&lt;DATE(Stammdaten!$B$6,10,1),CF$8+1,""))</f>
        <v>46285</v>
      </c>
      <c r="CH8" s="14">
        <f>IF(CG$8="","",IF(CG$8+1&lt;DATE(Stammdaten!$B$6,10,1),CG$8+1,""))</f>
        <v>46286</v>
      </c>
      <c r="CI8" s="14">
        <f>IF(CH$8="","",IF(CH$8+1&lt;DATE(Stammdaten!$B$6,10,1),CH$8+1,""))</f>
        <v>46287</v>
      </c>
      <c r="CJ8" s="14">
        <f>IF(CI$8="","",IF(CI$8+1&lt;DATE(Stammdaten!$B$6,10,1),CI$8+1,""))</f>
        <v>46288</v>
      </c>
      <c r="CK8" s="14">
        <f>IF(CJ$8="","",IF(CJ$8+1&lt;DATE(Stammdaten!$B$6,10,1),CJ$8+1,""))</f>
        <v>46289</v>
      </c>
      <c r="CL8" s="14">
        <f>IF(CK$8="","",IF(CK$8+1&lt;DATE(Stammdaten!$B$6,10,1),CK$8+1,""))</f>
        <v>46290</v>
      </c>
      <c r="CM8" s="14">
        <f>IF(CL$8="","",IF(CL$8+1&lt;DATE(Stammdaten!$B$6,10,1),CL$8+1,""))</f>
        <v>46291</v>
      </c>
      <c r="CN8" s="14">
        <f>IF(CM$8="","",IF(CM$8+1&lt;DATE(Stammdaten!$B$6,10,1),CM$8+1,""))</f>
        <v>46292</v>
      </c>
      <c r="CO8" s="14">
        <f>IF(CN$8="","",IF(CN$8+1&lt;DATE(Stammdaten!$B$6,10,1),CN$8+1,""))</f>
        <v>46293</v>
      </c>
      <c r="CP8" s="14">
        <f>IF(CO$8="","",IF(CO$8+1&lt;DATE(Stammdaten!$B$6,10,1),CO$8+1,""))</f>
        <v>46294</v>
      </c>
      <c r="CQ8" s="14">
        <f>IF(CP$8="","",IF(CP$8+1&lt;DATE(Stammdaten!$B$6,10,1),CP$8+1,""))</f>
        <v>46295</v>
      </c>
    </row>
    <row r="9" spans="1:95" ht="20.100000000000001" customHeight="1" x14ac:dyDescent="0.25">
      <c r="A9" s="2" t="s">
        <v>16</v>
      </c>
      <c r="B9" s="2" t="s">
        <v>17</v>
      </c>
      <c r="C9" s="2" t="s">
        <v>18</v>
      </c>
      <c r="AI9" s="22"/>
      <c r="BN9" s="22"/>
    </row>
    <row r="10" spans="1:95" ht="20.100000000000001" customHeight="1" x14ac:dyDescent="0.25">
      <c r="AI10" s="22"/>
      <c r="BN10" s="22"/>
    </row>
    <row r="11" spans="1:95" ht="20.100000000000001" customHeight="1" x14ac:dyDescent="0.25">
      <c r="A11" s="41" t="s">
        <v>14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42"/>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42"/>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28"/>
    </row>
    <row r="12" spans="1:95" ht="20.100000000000001" customHeight="1" x14ac:dyDescent="0.25">
      <c r="A12" s="15" t="s">
        <v>16</v>
      </c>
      <c r="B12" s="15" t="s">
        <v>17</v>
      </c>
      <c r="C12" s="15" t="s">
        <v>18</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23"/>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23"/>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row>
    <row r="13" spans="1:95" ht="20.100000000000001" customHeight="1" x14ac:dyDescent="0.25">
      <c r="A13" s="6">
        <f>IF(Stammdaten!$B$10="","",1)</f>
        <v>1</v>
      </c>
      <c r="B13" s="7" t="str">
        <f>IF(Stammdaten!$B$10="","",Stammdaten!$B$10)</f>
        <v>Sichtprüfung Schutzhauben und Verriegelungen</v>
      </c>
      <c r="C13" s="16" t="str">
        <f>IF(Stammdaten!$C$10="","",Stammdaten!$C$10)</f>
        <v>Produktion</v>
      </c>
      <c r="D13" s="17"/>
      <c r="E13" s="17"/>
      <c r="F13" s="17"/>
      <c r="G13" s="17"/>
      <c r="H13" s="24" t="s">
        <v>58</v>
      </c>
      <c r="I13" s="24" t="s">
        <v>58</v>
      </c>
      <c r="J13" s="24" t="s">
        <v>59</v>
      </c>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25"/>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25"/>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row>
    <row r="14" spans="1:95" ht="20.100000000000001" customHeight="1" x14ac:dyDescent="0.25">
      <c r="A14" s="6">
        <f>IF(Stammdaten!$B$11="","",2)</f>
        <v>2</v>
      </c>
      <c r="B14" s="9" t="str">
        <f>IF(Stammdaten!$B$11="","",Stammdaten!$B$11)</f>
        <v>Leckagen an Pneumatik und Hydraulik prüfen</v>
      </c>
      <c r="C14" s="18" t="str">
        <f>IF(Stammdaten!$C$11="","",Stammdaten!$C$11)</f>
        <v>Instandhaltung</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25"/>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25"/>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row>
    <row r="15" spans="1:95" ht="20.100000000000001" customHeight="1" x14ac:dyDescent="0.25">
      <c r="A15" s="6">
        <f>IF(Stammdaten!$B$12="","",3)</f>
        <v>3</v>
      </c>
      <c r="B15" s="7" t="str">
        <f>IF(Stammdaten!$B$12="","",Stammdaten!$B$12)</f>
        <v>Arbeitsbereich und Sensoren reinigen</v>
      </c>
      <c r="C15" s="16" t="str">
        <f>IF(Stammdaten!$C$12="","",Stammdaten!$C$12)</f>
        <v>Produktion</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25"/>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25"/>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row>
    <row r="16" spans="1:95" ht="20.100000000000001" customHeight="1" x14ac:dyDescent="0.25">
      <c r="A16" s="6">
        <f>IF(Stammdaten!$B$13="","",4)</f>
        <v>4</v>
      </c>
      <c r="B16" s="9" t="str">
        <f>IF(Stammdaten!$B$13="","",Stammdaten!$B$13)</f>
        <v>Druckluftversorgung und Manometer prüfen</v>
      </c>
      <c r="C16" s="18" t="str">
        <f>IF(Stammdaten!$C$13="","",Stammdaten!$C$13)</f>
        <v>Schichtleitung</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25"/>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25"/>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row>
    <row r="17" spans="1:95" ht="20.100000000000001" customHeight="1" x14ac:dyDescent="0.25">
      <c r="A17" s="6">
        <f>IF(Stammdaten!$B$14="","",5)</f>
        <v>5</v>
      </c>
      <c r="B17" s="7" t="str">
        <f>IF(Stammdaten!$B$14="","",Stammdaten!$B$14)</f>
        <v>Förderband auf Lauf und Geräusche prüfen</v>
      </c>
      <c r="C17" s="16" t="str">
        <f>IF(Stammdaten!$C$14="","",Stammdaten!$C$14)</f>
        <v>Produktion</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25"/>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25"/>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row>
    <row r="18" spans="1:95" ht="20.100000000000001" customHeight="1" x14ac:dyDescent="0.25">
      <c r="A18" s="6">
        <f>IF(Stammdaten!$B$15="","",6)</f>
        <v>6</v>
      </c>
      <c r="B18" s="9" t="str">
        <f>IF(Stammdaten!$B$15="","",Stammdaten!$B$15)</f>
        <v>Not-Aus und Signalleuchten Sichtkontrolle</v>
      </c>
      <c r="C18" s="18" t="str">
        <f>IF(Stammdaten!$C$15="","",Stammdaten!$C$15)</f>
        <v>Sicherheit</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25"/>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25"/>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row>
    <row r="19" spans="1:95" ht="20.100000000000001" customHeight="1" x14ac:dyDescent="0.25">
      <c r="A19" s="6" t="str">
        <f>IF(Stammdaten!$B$16="","",7)</f>
        <v/>
      </c>
      <c r="B19" s="7" t="str">
        <f>IF(Stammdaten!$B$16="","",Stammdaten!$B$16)</f>
        <v/>
      </c>
      <c r="C19" s="16" t="str">
        <f>IF(Stammdaten!$C$16="","",Stammdaten!$C$16)</f>
        <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5"/>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25"/>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row>
    <row r="20" spans="1:95" ht="20.100000000000001" customHeight="1" x14ac:dyDescent="0.25">
      <c r="A20" s="6" t="str">
        <f>IF(Stammdaten!$B$17="","",8)</f>
        <v/>
      </c>
      <c r="B20" s="9" t="str">
        <f>IF(Stammdaten!$B$17="","",Stammdaten!$B$17)</f>
        <v/>
      </c>
      <c r="C20" s="18" t="str">
        <f>IF(Stammdaten!$C$17="","",Stammdaten!$C$17)</f>
        <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5"/>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25"/>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row>
    <row r="21" spans="1:95" ht="20.100000000000001" customHeight="1" x14ac:dyDescent="0.25">
      <c r="A21" s="6" t="str">
        <f>IF(Stammdaten!$B$18="","",9)</f>
        <v/>
      </c>
      <c r="B21" s="7" t="str">
        <f>IF(Stammdaten!$B$18="","",Stammdaten!$B$18)</f>
        <v/>
      </c>
      <c r="C21" s="16" t="str">
        <f>IF(Stammdaten!$C$18="","",Stammdaten!$C$18)</f>
        <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5"/>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25"/>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row>
    <row r="22" spans="1:95" ht="20.100000000000001" customHeight="1" x14ac:dyDescent="0.25">
      <c r="A22" s="41" t="s">
        <v>30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42"/>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42"/>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28"/>
    </row>
    <row r="23" spans="1:95" ht="20.100000000000001" customHeight="1" x14ac:dyDescent="0.25">
      <c r="A23" s="15" t="s">
        <v>16</v>
      </c>
      <c r="B23" s="15" t="s">
        <v>17</v>
      </c>
      <c r="C23" s="15" t="s">
        <v>18</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3"/>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23"/>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row>
    <row r="24" spans="1:95" ht="20.100000000000001" customHeight="1" x14ac:dyDescent="0.25">
      <c r="A24" s="6">
        <f>IF(Stammdaten!$B$24="","",1)</f>
        <v>1</v>
      </c>
      <c r="B24" s="7" t="str">
        <f>IF(Stammdaten!$B$24="","",Stammdaten!$B$24)</f>
        <v>Schmierstellen gemäß Schmierplan kontrollieren</v>
      </c>
      <c r="C24" s="16" t="str">
        <f>IF(Stammdaten!$C$24="","",Stammdaten!$C$24)</f>
        <v>Mechanik</v>
      </c>
      <c r="D24" s="17"/>
      <c r="E24" s="17"/>
      <c r="F24" s="17"/>
      <c r="G24" s="17"/>
      <c r="H24" s="17"/>
      <c r="I24" s="17"/>
      <c r="J24" s="17"/>
      <c r="K24" s="17"/>
      <c r="L24" s="17"/>
      <c r="M24" s="17"/>
      <c r="N24" s="17"/>
      <c r="O24" s="17"/>
      <c r="P24" s="17"/>
      <c r="Q24" s="17"/>
      <c r="R24" s="17"/>
      <c r="S24" s="17"/>
      <c r="T24" s="24" t="s">
        <v>58</v>
      </c>
      <c r="U24" s="17"/>
      <c r="V24" s="17"/>
      <c r="W24" s="17"/>
      <c r="X24" s="17"/>
      <c r="Y24" s="17"/>
      <c r="Z24" s="17"/>
      <c r="AA24" s="17"/>
      <c r="AB24" s="17"/>
      <c r="AC24" s="17"/>
      <c r="AD24" s="17"/>
      <c r="AE24" s="17"/>
      <c r="AF24" s="17"/>
      <c r="AG24" s="17"/>
      <c r="AH24" s="17"/>
      <c r="AI24" s="25"/>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25"/>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row>
    <row r="25" spans="1:95" ht="20.100000000000001" customHeight="1" x14ac:dyDescent="0.25">
      <c r="A25" s="6">
        <f>IF(Stammdaten!$B$25="","",2)</f>
        <v>2</v>
      </c>
      <c r="B25" s="9" t="str">
        <f>IF(Stammdaten!$B$25="","",Stammdaten!$B$25)</f>
        <v>Kabel und Steckverbindungen auf Beschädigung prüfen</v>
      </c>
      <c r="C25" s="18" t="str">
        <f>IF(Stammdaten!$C$25="","",Stammdaten!$C$25)</f>
        <v>Elektrik</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5"/>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25"/>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row>
    <row r="26" spans="1:95" ht="20.100000000000001" customHeight="1" x14ac:dyDescent="0.25">
      <c r="A26" s="6">
        <f>IF(Stammdaten!$B$26="","",3)</f>
        <v>3</v>
      </c>
      <c r="B26" s="7" t="str">
        <f>IF(Stammdaten!$B$26="","",Stammdaten!$B$26)</f>
        <v>Schraubverbindungen an Schutzblechen nachziehen</v>
      </c>
      <c r="C26" s="16" t="str">
        <f>IF(Stammdaten!$C$26="","",Stammdaten!$C$26)</f>
        <v>Instandhaltung</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5"/>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25"/>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row>
    <row r="27" spans="1:95" ht="20.100000000000001" customHeight="1" x14ac:dyDescent="0.25">
      <c r="A27" s="6">
        <f>IF(Stammdaten!$B$27="","",4)</f>
        <v>4</v>
      </c>
      <c r="B27" s="9" t="str">
        <f>IF(Stammdaten!$B$27="","",Stammdaten!$B$27)</f>
        <v>Filtermatten reinigen</v>
      </c>
      <c r="C27" s="18" t="str">
        <f>IF(Stammdaten!$C$27="","",Stammdaten!$C$27)</f>
        <v>Facility Management</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5"/>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25"/>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row>
    <row r="28" spans="1:95" ht="20.100000000000001" customHeight="1" x14ac:dyDescent="0.25">
      <c r="A28" s="6">
        <f>IF(Stammdaten!$B$28="","",5)</f>
        <v>5</v>
      </c>
      <c r="B28" s="7" t="str">
        <f>IF(Stammdaten!$B$28="","",Stammdaten!$B$28)</f>
        <v>Bänder und Rollen auf Verschleiß prüfen</v>
      </c>
      <c r="C28" s="16" t="str">
        <f>IF(Stammdaten!$C$28="","",Stammdaten!$C$28)</f>
        <v>Mechanik</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5"/>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25"/>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row>
    <row r="29" spans="1:95" ht="20.100000000000001" customHeight="1" x14ac:dyDescent="0.25">
      <c r="A29" s="6" t="str">
        <f>IF(Stammdaten!$B$29="","",6)</f>
        <v/>
      </c>
      <c r="B29" s="9" t="str">
        <f>IF(Stammdaten!$B$29="","",Stammdaten!$B$29)</f>
        <v/>
      </c>
      <c r="C29" s="18" t="str">
        <f>IF(Stammdaten!$C$29="","",Stammdaten!$C$29)</f>
        <v/>
      </c>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25"/>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25"/>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row>
    <row r="30" spans="1:95" ht="20.100000000000001" customHeight="1" x14ac:dyDescent="0.25">
      <c r="A30" s="6" t="str">
        <f>IF(Stammdaten!$B$30="","",7)</f>
        <v/>
      </c>
      <c r="B30" s="7" t="str">
        <f>IF(Stammdaten!$B$30="","",Stammdaten!$B$30)</f>
        <v/>
      </c>
      <c r="C30" s="16" t="str">
        <f>IF(Stammdaten!$C$30="","",Stammdaten!$C$30)</f>
        <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5"/>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25"/>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row>
    <row r="31" spans="1:95" ht="20.100000000000001" customHeight="1" x14ac:dyDescent="0.25">
      <c r="A31" s="6" t="str">
        <f>IF(Stammdaten!$B$31="","",8)</f>
        <v/>
      </c>
      <c r="B31" s="9" t="str">
        <f>IF(Stammdaten!$B$31="","",Stammdaten!$B$31)</f>
        <v/>
      </c>
      <c r="C31" s="18" t="str">
        <f>IF(Stammdaten!$C$31="","",Stammdaten!$C$31)</f>
        <v/>
      </c>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5"/>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25"/>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row>
    <row r="32" spans="1:95" ht="20.100000000000001" customHeight="1" x14ac:dyDescent="0.25">
      <c r="A32" s="6" t="str">
        <f>IF(Stammdaten!$B$32="","",9)</f>
        <v/>
      </c>
      <c r="B32" s="7" t="str">
        <f>IF(Stammdaten!$B$32="","",Stammdaten!$B$32)</f>
        <v/>
      </c>
      <c r="C32" s="16" t="str">
        <f>IF(Stammdaten!$C$32="","",Stammdaten!$C$32)</f>
        <v/>
      </c>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5"/>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25"/>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row>
    <row r="33" spans="1:95" ht="20.100000000000001" customHeight="1" x14ac:dyDescent="0.25">
      <c r="A33" s="41" t="s">
        <v>36</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42"/>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42"/>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28"/>
    </row>
    <row r="34" spans="1:95" ht="20.100000000000001" customHeight="1" x14ac:dyDescent="0.25">
      <c r="A34" s="15" t="s">
        <v>16</v>
      </c>
      <c r="B34" s="15" t="s">
        <v>17</v>
      </c>
      <c r="C34" s="15" t="s">
        <v>18</v>
      </c>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23"/>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23"/>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row>
    <row r="35" spans="1:95" ht="20.100000000000001" customHeight="1" x14ac:dyDescent="0.25">
      <c r="A35" s="6">
        <f>IF(Stammdaten!$B$38="","",1)</f>
        <v>1</v>
      </c>
      <c r="B35" s="7" t="str">
        <f>IF(Stammdaten!$B$38="","",Stammdaten!$B$38)</f>
        <v>Lichtschranken kalibrieren und Funktion testen</v>
      </c>
      <c r="C35" s="16" t="str">
        <f>IF(Stammdaten!$C$38="","",Stammdaten!$C$38)</f>
        <v>Elektrik</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5"/>
      <c r="AJ35" s="17"/>
      <c r="AK35" s="17"/>
      <c r="AL35" s="17"/>
      <c r="AM35" s="17"/>
      <c r="AN35" s="17"/>
      <c r="AO35" s="17"/>
      <c r="AP35" s="17"/>
      <c r="AQ35" s="17"/>
      <c r="AR35" s="17"/>
      <c r="AS35" s="17"/>
      <c r="AT35" s="17"/>
      <c r="AU35" s="17"/>
      <c r="AV35" s="17"/>
      <c r="AW35" s="17"/>
      <c r="AX35" s="17"/>
      <c r="AY35" s="17"/>
      <c r="AZ35" s="24" t="s">
        <v>59</v>
      </c>
      <c r="BA35" s="17"/>
      <c r="BB35" s="17"/>
      <c r="BC35" s="17"/>
      <c r="BD35" s="17"/>
      <c r="BE35" s="17"/>
      <c r="BF35" s="17"/>
      <c r="BG35" s="17"/>
      <c r="BH35" s="17"/>
      <c r="BI35" s="17"/>
      <c r="BJ35" s="17"/>
      <c r="BK35" s="17"/>
      <c r="BL35" s="17"/>
      <c r="BM35" s="17"/>
      <c r="BN35" s="25"/>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row>
    <row r="36" spans="1:95" ht="20.100000000000001" customHeight="1" x14ac:dyDescent="0.25">
      <c r="A36" s="6">
        <f>IF(Stammdaten!$B$39="","",2)</f>
        <v>2</v>
      </c>
      <c r="B36" s="9" t="str">
        <f>IF(Stammdaten!$B$39="","",Stammdaten!$B$39)</f>
        <v>Ketten- und Bandspannung prüfen</v>
      </c>
      <c r="C36" s="18" t="str">
        <f>IF(Stammdaten!$C$39="","",Stammdaten!$C$39)</f>
        <v>Mechanik</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5"/>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25"/>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row>
    <row r="37" spans="1:95" ht="20.100000000000001" customHeight="1" x14ac:dyDescent="0.25">
      <c r="A37" s="6">
        <f>IF(Stammdaten!$B$40="","",3)</f>
        <v>3</v>
      </c>
      <c r="B37" s="7" t="str">
        <f>IF(Stammdaten!$B$40="","",Stammdaten!$B$40)</f>
        <v>Druckregler und Ventile testen</v>
      </c>
      <c r="C37" s="16" t="str">
        <f>IF(Stammdaten!$C$40="","",Stammdaten!$C$40)</f>
        <v>Instandhaltung</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5"/>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25"/>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row>
    <row r="38" spans="1:95" ht="20.100000000000001" customHeight="1" x14ac:dyDescent="0.25">
      <c r="A38" s="6">
        <f>IF(Stammdaten!$B$41="","",4)</f>
        <v>4</v>
      </c>
      <c r="B38" s="9" t="str">
        <f>IF(Stammdaten!$B$41="","",Stammdaten!$B$41)</f>
        <v>Sicherheitscheck an Türen und Verriegelungen</v>
      </c>
      <c r="C38" s="18" t="str">
        <f>IF(Stammdaten!$C$41="","",Stammdaten!$C$41)</f>
        <v>Sicherheit</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5"/>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25"/>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row>
    <row r="39" spans="1:95" ht="20.100000000000001" customHeight="1" x14ac:dyDescent="0.25">
      <c r="A39" s="6">
        <f>IF(Stammdaten!$B$42="","",5)</f>
        <v>5</v>
      </c>
      <c r="B39" s="7" t="str">
        <f>IF(Stammdaten!$B$42="","",Stammdaten!$B$42)</f>
        <v>Reinigung der Schaltschranklüfter</v>
      </c>
      <c r="C39" s="16" t="str">
        <f>IF(Stammdaten!$C$42="","",Stammdaten!$C$42)</f>
        <v>Elektrik</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5"/>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25"/>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row>
    <row r="40" spans="1:95" ht="20.100000000000001" customHeight="1" x14ac:dyDescent="0.25">
      <c r="A40" s="6" t="str">
        <f>IF(Stammdaten!$B$43="","",6)</f>
        <v/>
      </c>
      <c r="B40" s="9" t="str">
        <f>IF(Stammdaten!$B$43="","",Stammdaten!$B$43)</f>
        <v/>
      </c>
      <c r="C40" s="18" t="str">
        <f>IF(Stammdaten!$C$43="","",Stammdaten!$C$43)</f>
        <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25"/>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25"/>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row>
    <row r="41" spans="1:95" ht="20.100000000000001" customHeight="1" x14ac:dyDescent="0.25">
      <c r="A41" s="6" t="str">
        <f>IF(Stammdaten!$B$44="","",7)</f>
        <v/>
      </c>
      <c r="B41" s="7" t="str">
        <f>IF(Stammdaten!$B$44="","",Stammdaten!$B$44)</f>
        <v/>
      </c>
      <c r="C41" s="16" t="str">
        <f>IF(Stammdaten!$C$44="","",Stammdaten!$C$44)</f>
        <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5"/>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25"/>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row>
    <row r="42" spans="1:95" ht="20.100000000000001" customHeight="1" x14ac:dyDescent="0.25">
      <c r="A42" s="6" t="str">
        <f>IF(Stammdaten!$B$45="","",8)</f>
        <v/>
      </c>
      <c r="B42" s="9" t="str">
        <f>IF(Stammdaten!$B$45="","",Stammdaten!$B$45)</f>
        <v/>
      </c>
      <c r="C42" s="18" t="str">
        <f>IF(Stammdaten!$C$45="","",Stammdaten!$C$45)</f>
        <v/>
      </c>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5"/>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25"/>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row>
    <row r="43" spans="1:95" ht="20.100000000000001" customHeight="1" x14ac:dyDescent="0.25">
      <c r="A43" s="6" t="str">
        <f>IF(Stammdaten!$B$46="","",9)</f>
        <v/>
      </c>
      <c r="B43" s="7" t="str">
        <f>IF(Stammdaten!$B$46="","",Stammdaten!$B$46)</f>
        <v/>
      </c>
      <c r="C43" s="16" t="str">
        <f>IF(Stammdaten!$C$46="","",Stammdaten!$C$46)</f>
        <v/>
      </c>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5"/>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25"/>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row>
    <row r="44" spans="1:95" ht="20.100000000000001" customHeight="1" x14ac:dyDescent="0.25">
      <c r="A44" s="41" t="s">
        <v>42</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42"/>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42"/>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28"/>
    </row>
    <row r="45" spans="1:95" ht="20.100000000000001" customHeight="1" x14ac:dyDescent="0.25">
      <c r="A45" s="15" t="s">
        <v>16</v>
      </c>
      <c r="B45" s="15" t="s">
        <v>17</v>
      </c>
      <c r="C45" s="15" t="s">
        <v>18</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23"/>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23"/>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row>
    <row r="46" spans="1:95" ht="20.100000000000001" customHeight="1" x14ac:dyDescent="0.25">
      <c r="A46" s="6">
        <f>IF(Stammdaten!$B$52="","",1)</f>
        <v>1</v>
      </c>
      <c r="B46" s="7" t="str">
        <f>IF(Stammdaten!$B$52="","",Stammdaten!$B$52)</f>
        <v>Ölstand Getriebe kontrollieren</v>
      </c>
      <c r="C46" s="16" t="str">
        <f>IF(Stammdaten!$C$52="","",Stammdaten!$C$52)</f>
        <v>Mechanik</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5"/>
      <c r="AJ46" s="17"/>
      <c r="AK46" s="17"/>
      <c r="AL46" s="17"/>
      <c r="AM46" s="17"/>
      <c r="AN46" s="17"/>
      <c r="AO46" s="17"/>
      <c r="AP46" s="17"/>
      <c r="AQ46" s="17"/>
      <c r="AR46" s="17"/>
      <c r="AS46" s="17"/>
      <c r="AT46" s="17"/>
      <c r="AU46" s="17"/>
      <c r="AV46" s="17"/>
      <c r="AW46" s="17"/>
      <c r="AX46" s="17"/>
      <c r="AY46" s="17"/>
      <c r="AZ46" s="17"/>
      <c r="BA46" s="17"/>
      <c r="BB46" s="17"/>
      <c r="BC46" s="17"/>
      <c r="BD46" s="17"/>
      <c r="BE46" s="17"/>
      <c r="BF46" s="24" t="s">
        <v>58</v>
      </c>
      <c r="BG46" s="17"/>
      <c r="BH46" s="17"/>
      <c r="BI46" s="17"/>
      <c r="BJ46" s="17"/>
      <c r="BK46" s="17"/>
      <c r="BL46" s="17"/>
      <c r="BM46" s="17"/>
      <c r="BN46" s="25"/>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row>
    <row r="47" spans="1:95" ht="20.100000000000001" customHeight="1" x14ac:dyDescent="0.25">
      <c r="A47" s="6">
        <f>IF(Stammdaten!$B$53="","",2)</f>
        <v>2</v>
      </c>
      <c r="B47" s="9" t="str">
        <f>IF(Stammdaten!$B$53="","",Stammdaten!$B$53)</f>
        <v>Energieverbrauch und Laufzeiten auswerten</v>
      </c>
      <c r="C47" s="18" t="str">
        <f>IF(Stammdaten!$C$53="","",Stammdaten!$C$53)</f>
        <v>Technischer Leiter</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5"/>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25"/>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row>
    <row r="48" spans="1:95" ht="20.100000000000001" customHeight="1" x14ac:dyDescent="0.25">
      <c r="A48" s="6">
        <f>IF(Stammdaten!$B$54="","",3)</f>
        <v>3</v>
      </c>
      <c r="B48" s="7" t="str">
        <f>IF(Stammdaten!$B$54="","",Stammdaten!$B$54)</f>
        <v>Funktionsprüfung aller Sicherheitskreise</v>
      </c>
      <c r="C48" s="16" t="str">
        <f>IF(Stammdaten!$C$54="","",Stammdaten!$C$54)</f>
        <v>Sicherheit</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5"/>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25"/>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row>
    <row r="49" spans="1:95" ht="20.100000000000001" customHeight="1" x14ac:dyDescent="0.25">
      <c r="A49" s="6">
        <f>IF(Stammdaten!$B$55="","",4)</f>
        <v>4</v>
      </c>
      <c r="B49" s="9" t="str">
        <f>IF(Stammdaten!$B$55="","",Stammdaten!$B$55)</f>
        <v>Stichprobenprüfung Produktqualität nach Wartung</v>
      </c>
      <c r="C49" s="18" t="str">
        <f>IF(Stammdaten!$C$55="","",Stammdaten!$C$55)</f>
        <v>Qualitätsmanagement</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25"/>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25"/>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row>
    <row r="50" spans="1:95" ht="20.100000000000001" customHeight="1" x14ac:dyDescent="0.25">
      <c r="A50" s="6" t="str">
        <f>IF(Stammdaten!$B$56="","",5)</f>
        <v/>
      </c>
      <c r="B50" s="7" t="str">
        <f>IF(Stammdaten!$B$56="","",Stammdaten!$B$56)</f>
        <v/>
      </c>
      <c r="C50" s="16" t="str">
        <f>IF(Stammdaten!$C$56="","",Stammdaten!$C$56)</f>
        <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5"/>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25"/>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row>
    <row r="51" spans="1:95" ht="20.100000000000001" customHeight="1" x14ac:dyDescent="0.25">
      <c r="A51" s="6" t="str">
        <f>IF(Stammdaten!$B$57="","",6)</f>
        <v/>
      </c>
      <c r="B51" s="9" t="str">
        <f>IF(Stammdaten!$B$57="","",Stammdaten!$B$57)</f>
        <v/>
      </c>
      <c r="C51" s="18" t="str">
        <f>IF(Stammdaten!$C$57="","",Stammdaten!$C$57)</f>
        <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5"/>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25"/>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row>
    <row r="52" spans="1:95" ht="20.100000000000001" customHeight="1" x14ac:dyDescent="0.25">
      <c r="A52" s="6" t="str">
        <f>IF(Stammdaten!$B$58="","",7)</f>
        <v/>
      </c>
      <c r="B52" s="7" t="str">
        <f>IF(Stammdaten!$B$58="","",Stammdaten!$B$58)</f>
        <v/>
      </c>
      <c r="C52" s="16" t="str">
        <f>IF(Stammdaten!$C$58="","",Stammdaten!$C$58)</f>
        <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5"/>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25"/>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row>
    <row r="53" spans="1:95" ht="20.100000000000001" customHeight="1" x14ac:dyDescent="0.25">
      <c r="A53" s="6" t="str">
        <f>IF(Stammdaten!$B$59="","",8)</f>
        <v/>
      </c>
      <c r="B53" s="9" t="str">
        <f>IF(Stammdaten!$B$59="","",Stammdaten!$B$59)</f>
        <v/>
      </c>
      <c r="C53" s="18" t="str">
        <f>IF(Stammdaten!$C$59="","",Stammdaten!$C$59)</f>
        <v/>
      </c>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5"/>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25"/>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row>
    <row r="54" spans="1:95" ht="20.100000000000001" customHeight="1" x14ac:dyDescent="0.25">
      <c r="A54" s="6" t="str">
        <f>IF(Stammdaten!$B$60="","",9)</f>
        <v/>
      </c>
      <c r="B54" s="7" t="str">
        <f>IF(Stammdaten!$B$60="","",Stammdaten!$B$60)</f>
        <v/>
      </c>
      <c r="C54" s="16" t="str">
        <f>IF(Stammdaten!$C$60="","",Stammdaten!$C$60)</f>
        <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5"/>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25"/>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row>
    <row r="55" spans="1:95" ht="20.100000000000001" customHeight="1" x14ac:dyDescent="0.25">
      <c r="A55" s="41" t="s">
        <v>47</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42"/>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42"/>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28"/>
    </row>
    <row r="56" spans="1:95" ht="20.100000000000001" customHeight="1" x14ac:dyDescent="0.25">
      <c r="A56" s="15" t="s">
        <v>16</v>
      </c>
      <c r="B56" s="15" t="s">
        <v>17</v>
      </c>
      <c r="C56" s="15" t="s">
        <v>18</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3"/>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23"/>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row>
    <row r="57" spans="1:95" ht="20.100000000000001" customHeight="1" x14ac:dyDescent="0.25">
      <c r="A57" s="6">
        <f>IF(Stammdaten!$B$66="","",1)</f>
        <v>1</v>
      </c>
      <c r="B57" s="7" t="str">
        <f>IF(Stammdaten!$B$66="","",Stammdaten!$B$66)</f>
        <v>UVV-Prüfung vorbereiten und dokumentieren</v>
      </c>
      <c r="C57" s="16" t="str">
        <f>IF(Stammdaten!$C$66="","",Stammdaten!$C$66)</f>
        <v>Sicherheit</v>
      </c>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25"/>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25"/>
      <c r="BO57" s="24" t="s">
        <v>59</v>
      </c>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row>
    <row r="58" spans="1:95" ht="20.100000000000001" customHeight="1" x14ac:dyDescent="0.25">
      <c r="A58" s="6">
        <f>IF(Stammdaten!$B$67="","",2)</f>
        <v>2</v>
      </c>
      <c r="B58" s="9" t="str">
        <f>IF(Stammdaten!$B$67="","",Stammdaten!$B$67)</f>
        <v>Austausch kritischer Verschleißteile</v>
      </c>
      <c r="C58" s="18" t="str">
        <f>IF(Stammdaten!$C$67="","",Stammdaten!$C$67)</f>
        <v>Externer Service</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5"/>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25"/>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row>
    <row r="59" spans="1:95" ht="20.100000000000001" customHeight="1" x14ac:dyDescent="0.25">
      <c r="A59" s="6">
        <f>IF(Stammdaten!$B$68="","",3)</f>
        <v>3</v>
      </c>
      <c r="B59" s="7" t="str">
        <f>IF(Stammdaten!$B$68="","",Stammdaten!$B$68)</f>
        <v>Komplette Anlageninspektion</v>
      </c>
      <c r="C59" s="16" t="str">
        <f>IF(Stammdaten!$C$68="","",Stammdaten!$C$68)</f>
        <v>Technischer Leiter</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5"/>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25"/>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row>
    <row r="60" spans="1:95" ht="20.100000000000001" customHeight="1" x14ac:dyDescent="0.25">
      <c r="A60" s="6" t="str">
        <f>IF(Stammdaten!$B$69="","",4)</f>
        <v/>
      </c>
      <c r="B60" s="9" t="str">
        <f>IF(Stammdaten!$B$69="","",Stammdaten!$B$69)</f>
        <v/>
      </c>
      <c r="C60" s="18" t="str">
        <f>IF(Stammdaten!$C$69="","",Stammdaten!$C$69)</f>
        <v/>
      </c>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5"/>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25"/>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row>
    <row r="61" spans="1:95" ht="20.100000000000001" customHeight="1" x14ac:dyDescent="0.25">
      <c r="A61" s="6" t="str">
        <f>IF(Stammdaten!$B$70="","",5)</f>
        <v/>
      </c>
      <c r="B61" s="7" t="str">
        <f>IF(Stammdaten!$B$70="","",Stammdaten!$B$70)</f>
        <v/>
      </c>
      <c r="C61" s="16" t="str">
        <f>IF(Stammdaten!$C$70="","",Stammdaten!$C$70)</f>
        <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5"/>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25"/>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row>
    <row r="62" spans="1:95" ht="20.100000000000001" customHeight="1" x14ac:dyDescent="0.25">
      <c r="A62" s="6" t="str">
        <f>IF(Stammdaten!$B$71="","",6)</f>
        <v/>
      </c>
      <c r="B62" s="9" t="str">
        <f>IF(Stammdaten!$B$71="","",Stammdaten!$B$71)</f>
        <v/>
      </c>
      <c r="C62" s="18" t="str">
        <f>IF(Stammdaten!$C$71="","",Stammdaten!$C$71)</f>
        <v/>
      </c>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5"/>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25"/>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row>
    <row r="63" spans="1:95" ht="20.100000000000001" customHeight="1" x14ac:dyDescent="0.25">
      <c r="A63" s="6" t="str">
        <f>IF(Stammdaten!$B$72="","",7)</f>
        <v/>
      </c>
      <c r="B63" s="7" t="str">
        <f>IF(Stammdaten!$B$72="","",Stammdaten!$B$72)</f>
        <v/>
      </c>
      <c r="C63" s="16" t="str">
        <f>IF(Stammdaten!$C$72="","",Stammdaten!$C$72)</f>
        <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5"/>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25"/>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row>
    <row r="64" spans="1:95" ht="20.100000000000001" customHeight="1" x14ac:dyDescent="0.25">
      <c r="A64" s="6" t="str">
        <f>IF(Stammdaten!$B$73="","",8)</f>
        <v/>
      </c>
      <c r="B64" s="9" t="str">
        <f>IF(Stammdaten!$B$73="","",Stammdaten!$B$73)</f>
        <v/>
      </c>
      <c r="C64" s="18" t="str">
        <f>IF(Stammdaten!$C$73="","",Stammdaten!$C$73)</f>
        <v/>
      </c>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5"/>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25"/>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row>
    <row r="65" spans="1:95" ht="20.100000000000001" customHeight="1" x14ac:dyDescent="0.25">
      <c r="A65" s="6" t="str">
        <f>IF(Stammdaten!$B$74="","",9)</f>
        <v/>
      </c>
      <c r="B65" s="7" t="str">
        <f>IF(Stammdaten!$B$74="","",Stammdaten!$B$74)</f>
        <v/>
      </c>
      <c r="C65" s="16" t="str">
        <f>IF(Stammdaten!$C$74="","",Stammdaten!$C$74)</f>
        <v/>
      </c>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row>
    <row r="66" spans="1:95" ht="20.100000000000001" customHeight="1" x14ac:dyDescent="0.25">
      <c r="A66" s="6" t="str">
        <f>IF(Stammdaten!$B$75="","",10)</f>
        <v/>
      </c>
      <c r="B66" s="9" t="str">
        <f>IF(Stammdaten!$B$75="","",Stammdaten!$B$75)</f>
        <v/>
      </c>
      <c r="C66" s="18" t="str">
        <f>IF(Stammdaten!$C$75="","",Stammdaten!$C$75)</f>
        <v/>
      </c>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row>
    <row r="67" spans="1:95" ht="20.100000000000001" customHeight="1" x14ac:dyDescent="0.25"/>
    <row r="68" spans="1:95" ht="15" hidden="1" customHeight="1" x14ac:dyDescent="0.25"/>
    <row r="69" spans="1:95" ht="20.100000000000001" customHeight="1" x14ac:dyDescent="0.25"/>
  </sheetData>
  <mergeCells count="10">
    <mergeCell ref="A55:CQ55"/>
    <mergeCell ref="B1:H2"/>
    <mergeCell ref="A33:CQ33"/>
    <mergeCell ref="A11:CQ11"/>
    <mergeCell ref="A3:C3"/>
    <mergeCell ref="A44:CQ44"/>
    <mergeCell ref="A22:CQ22"/>
    <mergeCell ref="I1:L2"/>
    <mergeCell ref="D3:H3"/>
    <mergeCell ref="A1:A2"/>
  </mergeCells>
  <conditionalFormatting sqref="D5:CQ8">
    <cfRule type="expression" dxfId="7" priority="8">
      <formula>AND(D$8&lt;&gt;"",WEEKDAY(D$8,2)&gt;5)</formula>
    </cfRule>
  </conditionalFormatting>
  <conditionalFormatting sqref="D11:CQ64">
    <cfRule type="expression" dxfId="6" priority="5">
      <formula>AND(D$8&lt;&gt;"",WEEKDAY(D$8,2)&gt;5)</formula>
    </cfRule>
    <cfRule type="expression" dxfId="5" priority="6">
      <formula>UPPER(D11)="X"</formula>
    </cfRule>
    <cfRule type="expression" dxfId="4" priority="7">
      <formula>D11="✓"</formula>
    </cfRule>
  </conditionalFormatting>
  <dataValidations count="1">
    <dataValidation type="list" allowBlank="1" sqref="C13 C14 C15 C16 C17 C18 C19 C20 C21 C22 C24 C25 C26 C27 C28 C29 C30 C31 C32 C33 C35 C36 C37 C38 C39 C40 C41 C42 C43 C44 C46 C47 C48 C49 C50 C51 C52 C53 C54 C55 C57 C58 C59 C60 C61 C62 C63 C64 C65 C66" xr:uid="{00000000-0002-0000-0300-000000000000}">
      <formula1>VerantwortlicheListe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Q67"/>
  <sheetViews>
    <sheetView showGridLines="0" tabSelected="1" zoomScale="90" zoomScaleNormal="90" workbookViewId="0">
      <selection activeCell="AR27" sqref="AR27"/>
    </sheetView>
  </sheetViews>
  <sheetFormatPr baseColWidth="10" defaultColWidth="9.140625" defaultRowHeight="15" x14ac:dyDescent="0.25"/>
  <cols>
    <col min="1" max="1" width="7" bestFit="1" customWidth="1"/>
    <col min="2" max="2" width="39" customWidth="1"/>
    <col min="3" max="3" width="19" customWidth="1"/>
    <col min="4" max="95" width="4.140625" customWidth="1"/>
  </cols>
  <sheetData>
    <row r="1" spans="1:95" ht="20.100000000000001" customHeight="1" x14ac:dyDescent="0.25">
      <c r="A1" s="47">
        <f>Stammdaten!$B$6</f>
        <v>2026</v>
      </c>
      <c r="B1" s="49" t="str">
        <f>Stammdaten!$B$3</f>
        <v>Wartungsplaner Produktionslinie A</v>
      </c>
      <c r="C1" s="50"/>
      <c r="D1" s="50"/>
      <c r="E1" s="50"/>
      <c r="F1" s="50"/>
      <c r="G1" s="50"/>
      <c r="H1" s="51"/>
      <c r="I1" s="45" t="s">
        <v>62</v>
      </c>
      <c r="J1" s="34"/>
      <c r="K1" s="34"/>
      <c r="L1" s="35"/>
    </row>
    <row r="2" spans="1:95" ht="20.100000000000001" customHeight="1" x14ac:dyDescent="0.25">
      <c r="A2" s="48"/>
      <c r="B2" s="52"/>
      <c r="C2" s="53"/>
      <c r="D2" s="53"/>
      <c r="E2" s="53"/>
      <c r="F2" s="53"/>
      <c r="G2" s="53"/>
      <c r="H2" s="54"/>
      <c r="I2" s="38"/>
      <c r="J2" s="39"/>
      <c r="K2" s="39"/>
      <c r="L2" s="40"/>
    </row>
    <row r="3" spans="1:95" ht="20.100000000000001" customHeight="1" x14ac:dyDescent="0.25">
      <c r="A3" s="44" t="str">
        <f>_xlfn.CONCAT("Maschine: ",Stammdaten!$B$4,"   |   Nr.: ",Stammdaten!$B$5)</f>
        <v>Maschine: Abfüllanlage Linie A   |   Nr.: M-2407-A</v>
      </c>
      <c r="B3" s="30"/>
      <c r="C3" s="28"/>
      <c r="D3" s="55" t="s">
        <v>52</v>
      </c>
      <c r="E3" s="56"/>
      <c r="F3" s="56"/>
      <c r="G3" s="56"/>
      <c r="H3" s="57"/>
    </row>
    <row r="4" spans="1:95" ht="14.25" customHeight="1" x14ac:dyDescent="0.25"/>
    <row r="5" spans="1:95" ht="20.100000000000001" customHeight="1" x14ac:dyDescent="0.25">
      <c r="A5" s="5" t="s">
        <v>53</v>
      </c>
      <c r="B5" s="11" t="s">
        <v>54</v>
      </c>
      <c r="C5" s="11" t="s">
        <v>54</v>
      </c>
      <c r="D5" s="12" t="str">
        <f t="shared" ref="D5:AI5" si="0">IF(D$8="","",CHOOSE(MONTH(D$8),"Januar","Februar","März","April","Mai","Juni","Juli","August","September","Oktober","November","Dezember"))</f>
        <v>Oktober</v>
      </c>
      <c r="E5" s="12" t="str">
        <f t="shared" si="0"/>
        <v>Oktober</v>
      </c>
      <c r="F5" s="12" t="str">
        <f t="shared" si="0"/>
        <v>Oktober</v>
      </c>
      <c r="G5" s="12" t="str">
        <f t="shared" si="0"/>
        <v>Oktober</v>
      </c>
      <c r="H5" s="12" t="str">
        <f t="shared" si="0"/>
        <v>Oktober</v>
      </c>
      <c r="I5" s="12" t="str">
        <f t="shared" si="0"/>
        <v>Oktober</v>
      </c>
      <c r="J5" s="12" t="str">
        <f t="shared" si="0"/>
        <v>Oktober</v>
      </c>
      <c r="K5" s="12" t="str">
        <f t="shared" si="0"/>
        <v>Oktober</v>
      </c>
      <c r="L5" s="12" t="str">
        <f t="shared" si="0"/>
        <v>Oktober</v>
      </c>
      <c r="M5" s="12" t="str">
        <f t="shared" si="0"/>
        <v>Oktober</v>
      </c>
      <c r="N5" s="12" t="str">
        <f t="shared" si="0"/>
        <v>Oktober</v>
      </c>
      <c r="O5" s="12" t="str">
        <f t="shared" si="0"/>
        <v>Oktober</v>
      </c>
      <c r="P5" s="12" t="str">
        <f t="shared" si="0"/>
        <v>Oktober</v>
      </c>
      <c r="Q5" s="12" t="str">
        <f t="shared" si="0"/>
        <v>Oktober</v>
      </c>
      <c r="R5" s="12" t="str">
        <f t="shared" si="0"/>
        <v>Oktober</v>
      </c>
      <c r="S5" s="12" t="str">
        <f t="shared" si="0"/>
        <v>Oktober</v>
      </c>
      <c r="T5" s="12" t="str">
        <f t="shared" si="0"/>
        <v>Oktober</v>
      </c>
      <c r="U5" s="12" t="str">
        <f t="shared" si="0"/>
        <v>Oktober</v>
      </c>
      <c r="V5" s="12" t="str">
        <f t="shared" si="0"/>
        <v>Oktober</v>
      </c>
      <c r="W5" s="12" t="str">
        <f t="shared" si="0"/>
        <v>Oktober</v>
      </c>
      <c r="X5" s="12" t="str">
        <f t="shared" si="0"/>
        <v>Oktober</v>
      </c>
      <c r="Y5" s="12" t="str">
        <f t="shared" si="0"/>
        <v>Oktober</v>
      </c>
      <c r="Z5" s="12" t="str">
        <f t="shared" si="0"/>
        <v>Oktober</v>
      </c>
      <c r="AA5" s="12" t="str">
        <f t="shared" si="0"/>
        <v>Oktober</v>
      </c>
      <c r="AB5" s="12" t="str">
        <f t="shared" si="0"/>
        <v>Oktober</v>
      </c>
      <c r="AC5" s="12" t="str">
        <f t="shared" si="0"/>
        <v>Oktober</v>
      </c>
      <c r="AD5" s="12" t="str">
        <f t="shared" si="0"/>
        <v>Oktober</v>
      </c>
      <c r="AE5" s="12" t="str">
        <f t="shared" si="0"/>
        <v>Oktober</v>
      </c>
      <c r="AF5" s="12" t="str">
        <f t="shared" si="0"/>
        <v>Oktober</v>
      </c>
      <c r="AG5" s="12" t="str">
        <f t="shared" si="0"/>
        <v>Oktober</v>
      </c>
      <c r="AH5" s="12" t="str">
        <f t="shared" si="0"/>
        <v>Oktober</v>
      </c>
      <c r="AI5" s="19" t="str">
        <f t="shared" si="0"/>
        <v>November</v>
      </c>
      <c r="AJ5" s="12" t="str">
        <f t="shared" ref="AJ5:BO5" si="1">IF(AJ$8="","",CHOOSE(MONTH(AJ$8),"Januar","Februar","März","April","Mai","Juni","Juli","August","September","Oktober","November","Dezember"))</f>
        <v>November</v>
      </c>
      <c r="AK5" s="12" t="str">
        <f t="shared" si="1"/>
        <v>November</v>
      </c>
      <c r="AL5" s="12" t="str">
        <f t="shared" si="1"/>
        <v>November</v>
      </c>
      <c r="AM5" s="12" t="str">
        <f t="shared" si="1"/>
        <v>November</v>
      </c>
      <c r="AN5" s="12" t="str">
        <f t="shared" si="1"/>
        <v>November</v>
      </c>
      <c r="AO5" s="12" t="str">
        <f t="shared" si="1"/>
        <v>November</v>
      </c>
      <c r="AP5" s="12" t="str">
        <f t="shared" si="1"/>
        <v>November</v>
      </c>
      <c r="AQ5" s="12" t="str">
        <f t="shared" si="1"/>
        <v>November</v>
      </c>
      <c r="AR5" s="12" t="str">
        <f t="shared" si="1"/>
        <v>November</v>
      </c>
      <c r="AS5" s="12" t="str">
        <f t="shared" si="1"/>
        <v>November</v>
      </c>
      <c r="AT5" s="12" t="str">
        <f t="shared" si="1"/>
        <v>November</v>
      </c>
      <c r="AU5" s="12" t="str">
        <f t="shared" si="1"/>
        <v>November</v>
      </c>
      <c r="AV5" s="12" t="str">
        <f t="shared" si="1"/>
        <v>November</v>
      </c>
      <c r="AW5" s="12" t="str">
        <f t="shared" si="1"/>
        <v>November</v>
      </c>
      <c r="AX5" s="12" t="str">
        <f t="shared" si="1"/>
        <v>November</v>
      </c>
      <c r="AY5" s="12" t="str">
        <f t="shared" si="1"/>
        <v>November</v>
      </c>
      <c r="AZ5" s="12" t="str">
        <f t="shared" si="1"/>
        <v>November</v>
      </c>
      <c r="BA5" s="12" t="str">
        <f t="shared" si="1"/>
        <v>November</v>
      </c>
      <c r="BB5" s="12" t="str">
        <f t="shared" si="1"/>
        <v>November</v>
      </c>
      <c r="BC5" s="12" t="str">
        <f t="shared" si="1"/>
        <v>November</v>
      </c>
      <c r="BD5" s="12" t="str">
        <f t="shared" si="1"/>
        <v>November</v>
      </c>
      <c r="BE5" s="12" t="str">
        <f t="shared" si="1"/>
        <v>November</v>
      </c>
      <c r="BF5" s="12" t="str">
        <f t="shared" si="1"/>
        <v>November</v>
      </c>
      <c r="BG5" s="12" t="str">
        <f t="shared" si="1"/>
        <v>November</v>
      </c>
      <c r="BH5" s="12" t="str">
        <f t="shared" si="1"/>
        <v>November</v>
      </c>
      <c r="BI5" s="12" t="str">
        <f t="shared" si="1"/>
        <v>November</v>
      </c>
      <c r="BJ5" s="12" t="str">
        <f t="shared" si="1"/>
        <v>November</v>
      </c>
      <c r="BK5" s="12" t="str">
        <f t="shared" si="1"/>
        <v>November</v>
      </c>
      <c r="BL5" s="12" t="str">
        <f t="shared" si="1"/>
        <v>November</v>
      </c>
      <c r="BM5" s="19" t="str">
        <f t="shared" si="1"/>
        <v>Dezember</v>
      </c>
      <c r="BN5" s="12" t="str">
        <f t="shared" si="1"/>
        <v>Dezember</v>
      </c>
      <c r="BO5" s="12" t="str">
        <f t="shared" si="1"/>
        <v>Dezember</v>
      </c>
      <c r="BP5" s="12" t="str">
        <f t="shared" ref="BP5:CQ5" si="2">IF(BP$8="","",CHOOSE(MONTH(BP$8),"Januar","Februar","März","April","Mai","Juni","Juli","August","September","Oktober","November","Dezember"))</f>
        <v>Dezember</v>
      </c>
      <c r="BQ5" s="12" t="str">
        <f t="shared" si="2"/>
        <v>Dezember</v>
      </c>
      <c r="BR5" s="12" t="str">
        <f t="shared" si="2"/>
        <v>Dezember</v>
      </c>
      <c r="BS5" s="12" t="str">
        <f t="shared" si="2"/>
        <v>Dezember</v>
      </c>
      <c r="BT5" s="12" t="str">
        <f t="shared" si="2"/>
        <v>Dezember</v>
      </c>
      <c r="BU5" s="12" t="str">
        <f t="shared" si="2"/>
        <v>Dezember</v>
      </c>
      <c r="BV5" s="12" t="str">
        <f t="shared" si="2"/>
        <v>Dezember</v>
      </c>
      <c r="BW5" s="12" t="str">
        <f t="shared" si="2"/>
        <v>Dezember</v>
      </c>
      <c r="BX5" s="12" t="str">
        <f t="shared" si="2"/>
        <v>Dezember</v>
      </c>
      <c r="BY5" s="12" t="str">
        <f t="shared" si="2"/>
        <v>Dezember</v>
      </c>
      <c r="BZ5" s="12" t="str">
        <f t="shared" si="2"/>
        <v>Dezember</v>
      </c>
      <c r="CA5" s="12" t="str">
        <f t="shared" si="2"/>
        <v>Dezember</v>
      </c>
      <c r="CB5" s="12" t="str">
        <f t="shared" si="2"/>
        <v>Dezember</v>
      </c>
      <c r="CC5" s="12" t="str">
        <f t="shared" si="2"/>
        <v>Dezember</v>
      </c>
      <c r="CD5" s="12" t="str">
        <f t="shared" si="2"/>
        <v>Dezember</v>
      </c>
      <c r="CE5" s="12" t="str">
        <f t="shared" si="2"/>
        <v>Dezember</v>
      </c>
      <c r="CF5" s="12" t="str">
        <f t="shared" si="2"/>
        <v>Dezember</v>
      </c>
      <c r="CG5" s="12" t="str">
        <f t="shared" si="2"/>
        <v>Dezember</v>
      </c>
      <c r="CH5" s="12" t="str">
        <f t="shared" si="2"/>
        <v>Dezember</v>
      </c>
      <c r="CI5" s="12" t="str">
        <f t="shared" si="2"/>
        <v>Dezember</v>
      </c>
      <c r="CJ5" s="12" t="str">
        <f t="shared" si="2"/>
        <v>Dezember</v>
      </c>
      <c r="CK5" s="12" t="str">
        <f t="shared" si="2"/>
        <v>Dezember</v>
      </c>
      <c r="CL5" s="12" t="str">
        <f t="shared" si="2"/>
        <v>Dezember</v>
      </c>
      <c r="CM5" s="12" t="str">
        <f t="shared" si="2"/>
        <v>Dezember</v>
      </c>
      <c r="CN5" s="12" t="str">
        <f t="shared" si="2"/>
        <v>Dezember</v>
      </c>
      <c r="CO5" s="12" t="str">
        <f t="shared" si="2"/>
        <v>Dezember</v>
      </c>
      <c r="CP5" s="12" t="str">
        <f t="shared" si="2"/>
        <v>Dezember</v>
      </c>
      <c r="CQ5" s="12" t="str">
        <f t="shared" si="2"/>
        <v>Dezember</v>
      </c>
    </row>
    <row r="6" spans="1:95" ht="20.100000000000001" customHeight="1" x14ac:dyDescent="0.25">
      <c r="A6" s="5" t="s">
        <v>55</v>
      </c>
      <c r="B6" s="11" t="s">
        <v>54</v>
      </c>
      <c r="C6" s="11" t="s">
        <v>54</v>
      </c>
      <c r="D6" s="13">
        <f t="shared" ref="D6:AI6" si="3">IF(D$8="","",WEEKNUM(D$8,2))</f>
        <v>40</v>
      </c>
      <c r="E6" s="13">
        <f t="shared" si="3"/>
        <v>40</v>
      </c>
      <c r="F6" s="13">
        <f t="shared" si="3"/>
        <v>40</v>
      </c>
      <c r="G6" s="13">
        <f t="shared" si="3"/>
        <v>40</v>
      </c>
      <c r="H6" s="13">
        <f t="shared" si="3"/>
        <v>41</v>
      </c>
      <c r="I6" s="13">
        <f t="shared" si="3"/>
        <v>41</v>
      </c>
      <c r="J6" s="13">
        <f t="shared" si="3"/>
        <v>41</v>
      </c>
      <c r="K6" s="13">
        <f t="shared" si="3"/>
        <v>41</v>
      </c>
      <c r="L6" s="13">
        <f t="shared" si="3"/>
        <v>41</v>
      </c>
      <c r="M6" s="13">
        <f t="shared" si="3"/>
        <v>41</v>
      </c>
      <c r="N6" s="13">
        <f t="shared" si="3"/>
        <v>41</v>
      </c>
      <c r="O6" s="13">
        <f t="shared" si="3"/>
        <v>42</v>
      </c>
      <c r="P6" s="13">
        <f t="shared" si="3"/>
        <v>42</v>
      </c>
      <c r="Q6" s="13">
        <f t="shared" si="3"/>
        <v>42</v>
      </c>
      <c r="R6" s="13">
        <f t="shared" si="3"/>
        <v>42</v>
      </c>
      <c r="S6" s="13">
        <f t="shared" si="3"/>
        <v>42</v>
      </c>
      <c r="T6" s="13">
        <f t="shared" si="3"/>
        <v>42</v>
      </c>
      <c r="U6" s="13">
        <f t="shared" si="3"/>
        <v>42</v>
      </c>
      <c r="V6" s="13">
        <f t="shared" si="3"/>
        <v>43</v>
      </c>
      <c r="W6" s="13">
        <f t="shared" si="3"/>
        <v>43</v>
      </c>
      <c r="X6" s="13">
        <f t="shared" si="3"/>
        <v>43</v>
      </c>
      <c r="Y6" s="13">
        <f t="shared" si="3"/>
        <v>43</v>
      </c>
      <c r="Z6" s="13">
        <f t="shared" si="3"/>
        <v>43</v>
      </c>
      <c r="AA6" s="13">
        <f t="shared" si="3"/>
        <v>43</v>
      </c>
      <c r="AB6" s="13">
        <f t="shared" si="3"/>
        <v>43</v>
      </c>
      <c r="AC6" s="13">
        <f t="shared" si="3"/>
        <v>44</v>
      </c>
      <c r="AD6" s="13">
        <f t="shared" si="3"/>
        <v>44</v>
      </c>
      <c r="AE6" s="13">
        <f t="shared" si="3"/>
        <v>44</v>
      </c>
      <c r="AF6" s="13">
        <f t="shared" si="3"/>
        <v>44</v>
      </c>
      <c r="AG6" s="13">
        <f t="shared" si="3"/>
        <v>44</v>
      </c>
      <c r="AH6" s="13">
        <f t="shared" si="3"/>
        <v>44</v>
      </c>
      <c r="AI6" s="20">
        <f t="shared" si="3"/>
        <v>44</v>
      </c>
      <c r="AJ6" s="13">
        <f t="shared" ref="AJ6:BO6" si="4">IF(AJ$8="","",WEEKNUM(AJ$8,2))</f>
        <v>45</v>
      </c>
      <c r="AK6" s="13">
        <f t="shared" si="4"/>
        <v>45</v>
      </c>
      <c r="AL6" s="13">
        <f t="shared" si="4"/>
        <v>45</v>
      </c>
      <c r="AM6" s="13">
        <f t="shared" si="4"/>
        <v>45</v>
      </c>
      <c r="AN6" s="13">
        <f t="shared" si="4"/>
        <v>45</v>
      </c>
      <c r="AO6" s="13">
        <f t="shared" si="4"/>
        <v>45</v>
      </c>
      <c r="AP6" s="13">
        <f t="shared" si="4"/>
        <v>45</v>
      </c>
      <c r="AQ6" s="13">
        <f t="shared" si="4"/>
        <v>46</v>
      </c>
      <c r="AR6" s="13">
        <f t="shared" si="4"/>
        <v>46</v>
      </c>
      <c r="AS6" s="13">
        <f t="shared" si="4"/>
        <v>46</v>
      </c>
      <c r="AT6" s="13">
        <f t="shared" si="4"/>
        <v>46</v>
      </c>
      <c r="AU6" s="13">
        <f t="shared" si="4"/>
        <v>46</v>
      </c>
      <c r="AV6" s="13">
        <f t="shared" si="4"/>
        <v>46</v>
      </c>
      <c r="AW6" s="13">
        <f t="shared" si="4"/>
        <v>46</v>
      </c>
      <c r="AX6" s="13">
        <f t="shared" si="4"/>
        <v>47</v>
      </c>
      <c r="AY6" s="13">
        <f t="shared" si="4"/>
        <v>47</v>
      </c>
      <c r="AZ6" s="13">
        <f t="shared" si="4"/>
        <v>47</v>
      </c>
      <c r="BA6" s="13">
        <f t="shared" si="4"/>
        <v>47</v>
      </c>
      <c r="BB6" s="13">
        <f t="shared" si="4"/>
        <v>47</v>
      </c>
      <c r="BC6" s="13">
        <f t="shared" si="4"/>
        <v>47</v>
      </c>
      <c r="BD6" s="13">
        <f t="shared" si="4"/>
        <v>47</v>
      </c>
      <c r="BE6" s="13">
        <f t="shared" si="4"/>
        <v>48</v>
      </c>
      <c r="BF6" s="13">
        <f t="shared" si="4"/>
        <v>48</v>
      </c>
      <c r="BG6" s="13">
        <f t="shared" si="4"/>
        <v>48</v>
      </c>
      <c r="BH6" s="13">
        <f t="shared" si="4"/>
        <v>48</v>
      </c>
      <c r="BI6" s="13">
        <f t="shared" si="4"/>
        <v>48</v>
      </c>
      <c r="BJ6" s="13">
        <f t="shared" si="4"/>
        <v>48</v>
      </c>
      <c r="BK6" s="13">
        <f t="shared" si="4"/>
        <v>48</v>
      </c>
      <c r="BL6" s="13">
        <f t="shared" si="4"/>
        <v>49</v>
      </c>
      <c r="BM6" s="20">
        <f t="shared" si="4"/>
        <v>49</v>
      </c>
      <c r="BN6" s="13">
        <f t="shared" si="4"/>
        <v>49</v>
      </c>
      <c r="BO6" s="13">
        <f t="shared" si="4"/>
        <v>49</v>
      </c>
      <c r="BP6" s="13">
        <f t="shared" ref="BP6:CQ6" si="5">IF(BP$8="","",WEEKNUM(BP$8,2))</f>
        <v>49</v>
      </c>
      <c r="BQ6" s="13">
        <f t="shared" si="5"/>
        <v>49</v>
      </c>
      <c r="BR6" s="13">
        <f t="shared" si="5"/>
        <v>49</v>
      </c>
      <c r="BS6" s="13">
        <f t="shared" si="5"/>
        <v>50</v>
      </c>
      <c r="BT6" s="13">
        <f t="shared" si="5"/>
        <v>50</v>
      </c>
      <c r="BU6" s="13">
        <f t="shared" si="5"/>
        <v>50</v>
      </c>
      <c r="BV6" s="13">
        <f t="shared" si="5"/>
        <v>50</v>
      </c>
      <c r="BW6" s="13">
        <f t="shared" si="5"/>
        <v>50</v>
      </c>
      <c r="BX6" s="13">
        <f t="shared" si="5"/>
        <v>50</v>
      </c>
      <c r="BY6" s="13">
        <f t="shared" si="5"/>
        <v>50</v>
      </c>
      <c r="BZ6" s="13">
        <f t="shared" si="5"/>
        <v>51</v>
      </c>
      <c r="CA6" s="13">
        <f t="shared" si="5"/>
        <v>51</v>
      </c>
      <c r="CB6" s="13">
        <f t="shared" si="5"/>
        <v>51</v>
      </c>
      <c r="CC6" s="13">
        <f t="shared" si="5"/>
        <v>51</v>
      </c>
      <c r="CD6" s="13">
        <f t="shared" si="5"/>
        <v>51</v>
      </c>
      <c r="CE6" s="13">
        <f t="shared" si="5"/>
        <v>51</v>
      </c>
      <c r="CF6" s="13">
        <f t="shared" si="5"/>
        <v>51</v>
      </c>
      <c r="CG6" s="13">
        <f t="shared" si="5"/>
        <v>52</v>
      </c>
      <c r="CH6" s="13">
        <f t="shared" si="5"/>
        <v>52</v>
      </c>
      <c r="CI6" s="13">
        <f t="shared" si="5"/>
        <v>52</v>
      </c>
      <c r="CJ6" s="13">
        <f t="shared" si="5"/>
        <v>52</v>
      </c>
      <c r="CK6" s="13">
        <f t="shared" si="5"/>
        <v>52</v>
      </c>
      <c r="CL6" s="13">
        <f t="shared" si="5"/>
        <v>52</v>
      </c>
      <c r="CM6" s="13">
        <f t="shared" si="5"/>
        <v>52</v>
      </c>
      <c r="CN6" s="13">
        <f t="shared" si="5"/>
        <v>53</v>
      </c>
      <c r="CO6" s="13">
        <f t="shared" si="5"/>
        <v>53</v>
      </c>
      <c r="CP6" s="13">
        <f t="shared" si="5"/>
        <v>53</v>
      </c>
      <c r="CQ6" s="13">
        <f t="shared" si="5"/>
        <v>53</v>
      </c>
    </row>
    <row r="7" spans="1:95" ht="20.100000000000001" customHeight="1" x14ac:dyDescent="0.25">
      <c r="A7" s="5" t="s">
        <v>56</v>
      </c>
      <c r="B7" s="11" t="s">
        <v>54</v>
      </c>
      <c r="C7" s="11" t="s">
        <v>54</v>
      </c>
      <c r="D7" s="13" t="str">
        <f t="shared" ref="D7:AI7" si="6">IF(D$8="","",CHOOSE(WEEKDAY(D$8,2),"Mo","Di","Mi","Do","Fr","Sa","So"))</f>
        <v>Do</v>
      </c>
      <c r="E7" s="13" t="str">
        <f t="shared" si="6"/>
        <v>Fr</v>
      </c>
      <c r="F7" s="13" t="str">
        <f t="shared" si="6"/>
        <v>Sa</v>
      </c>
      <c r="G7" s="13" t="str">
        <f t="shared" si="6"/>
        <v>So</v>
      </c>
      <c r="H7" s="13" t="str">
        <f t="shared" si="6"/>
        <v>Mo</v>
      </c>
      <c r="I7" s="13" t="str">
        <f t="shared" si="6"/>
        <v>Di</v>
      </c>
      <c r="J7" s="13" t="str">
        <f t="shared" si="6"/>
        <v>Mi</v>
      </c>
      <c r="K7" s="13" t="str">
        <f t="shared" si="6"/>
        <v>Do</v>
      </c>
      <c r="L7" s="13" t="str">
        <f t="shared" si="6"/>
        <v>Fr</v>
      </c>
      <c r="M7" s="13" t="str">
        <f t="shared" si="6"/>
        <v>Sa</v>
      </c>
      <c r="N7" s="13" t="str">
        <f t="shared" si="6"/>
        <v>So</v>
      </c>
      <c r="O7" s="13" t="str">
        <f t="shared" si="6"/>
        <v>Mo</v>
      </c>
      <c r="P7" s="13" t="str">
        <f t="shared" si="6"/>
        <v>Di</v>
      </c>
      <c r="Q7" s="13" t="str">
        <f t="shared" si="6"/>
        <v>Mi</v>
      </c>
      <c r="R7" s="13" t="str">
        <f t="shared" si="6"/>
        <v>Do</v>
      </c>
      <c r="S7" s="13" t="str">
        <f t="shared" si="6"/>
        <v>Fr</v>
      </c>
      <c r="T7" s="13" t="str">
        <f t="shared" si="6"/>
        <v>Sa</v>
      </c>
      <c r="U7" s="13" t="str">
        <f t="shared" si="6"/>
        <v>So</v>
      </c>
      <c r="V7" s="13" t="str">
        <f t="shared" si="6"/>
        <v>Mo</v>
      </c>
      <c r="W7" s="13" t="str">
        <f t="shared" si="6"/>
        <v>Di</v>
      </c>
      <c r="X7" s="13" t="str">
        <f t="shared" si="6"/>
        <v>Mi</v>
      </c>
      <c r="Y7" s="13" t="str">
        <f t="shared" si="6"/>
        <v>Do</v>
      </c>
      <c r="Z7" s="13" t="str">
        <f t="shared" si="6"/>
        <v>Fr</v>
      </c>
      <c r="AA7" s="13" t="str">
        <f t="shared" si="6"/>
        <v>Sa</v>
      </c>
      <c r="AB7" s="13" t="str">
        <f t="shared" si="6"/>
        <v>So</v>
      </c>
      <c r="AC7" s="13" t="str">
        <f t="shared" si="6"/>
        <v>Mo</v>
      </c>
      <c r="AD7" s="13" t="str">
        <f t="shared" si="6"/>
        <v>Di</v>
      </c>
      <c r="AE7" s="13" t="str">
        <f t="shared" si="6"/>
        <v>Mi</v>
      </c>
      <c r="AF7" s="13" t="str">
        <f t="shared" si="6"/>
        <v>Do</v>
      </c>
      <c r="AG7" s="13" t="str">
        <f t="shared" si="6"/>
        <v>Fr</v>
      </c>
      <c r="AH7" s="13" t="str">
        <f t="shared" si="6"/>
        <v>Sa</v>
      </c>
      <c r="AI7" s="20" t="str">
        <f t="shared" si="6"/>
        <v>So</v>
      </c>
      <c r="AJ7" s="13" t="str">
        <f t="shared" ref="AJ7:BO7" si="7">IF(AJ$8="","",CHOOSE(WEEKDAY(AJ$8,2),"Mo","Di","Mi","Do","Fr","Sa","So"))</f>
        <v>Mo</v>
      </c>
      <c r="AK7" s="13" t="str">
        <f t="shared" si="7"/>
        <v>Di</v>
      </c>
      <c r="AL7" s="13" t="str">
        <f t="shared" si="7"/>
        <v>Mi</v>
      </c>
      <c r="AM7" s="13" t="str">
        <f t="shared" si="7"/>
        <v>Do</v>
      </c>
      <c r="AN7" s="13" t="str">
        <f t="shared" si="7"/>
        <v>Fr</v>
      </c>
      <c r="AO7" s="13" t="str">
        <f t="shared" si="7"/>
        <v>Sa</v>
      </c>
      <c r="AP7" s="13" t="str">
        <f t="shared" si="7"/>
        <v>So</v>
      </c>
      <c r="AQ7" s="13" t="str">
        <f t="shared" si="7"/>
        <v>Mo</v>
      </c>
      <c r="AR7" s="13" t="str">
        <f t="shared" si="7"/>
        <v>Di</v>
      </c>
      <c r="AS7" s="13" t="str">
        <f t="shared" si="7"/>
        <v>Mi</v>
      </c>
      <c r="AT7" s="13" t="str">
        <f t="shared" si="7"/>
        <v>Do</v>
      </c>
      <c r="AU7" s="13" t="str">
        <f t="shared" si="7"/>
        <v>Fr</v>
      </c>
      <c r="AV7" s="13" t="str">
        <f t="shared" si="7"/>
        <v>Sa</v>
      </c>
      <c r="AW7" s="13" t="str">
        <f t="shared" si="7"/>
        <v>So</v>
      </c>
      <c r="AX7" s="13" t="str">
        <f t="shared" si="7"/>
        <v>Mo</v>
      </c>
      <c r="AY7" s="13" t="str">
        <f t="shared" si="7"/>
        <v>Di</v>
      </c>
      <c r="AZ7" s="13" t="str">
        <f t="shared" si="7"/>
        <v>Mi</v>
      </c>
      <c r="BA7" s="13" t="str">
        <f t="shared" si="7"/>
        <v>Do</v>
      </c>
      <c r="BB7" s="13" t="str">
        <f t="shared" si="7"/>
        <v>Fr</v>
      </c>
      <c r="BC7" s="13" t="str">
        <f t="shared" si="7"/>
        <v>Sa</v>
      </c>
      <c r="BD7" s="13" t="str">
        <f t="shared" si="7"/>
        <v>So</v>
      </c>
      <c r="BE7" s="13" t="str">
        <f t="shared" si="7"/>
        <v>Mo</v>
      </c>
      <c r="BF7" s="13" t="str">
        <f t="shared" si="7"/>
        <v>Di</v>
      </c>
      <c r="BG7" s="13" t="str">
        <f t="shared" si="7"/>
        <v>Mi</v>
      </c>
      <c r="BH7" s="13" t="str">
        <f t="shared" si="7"/>
        <v>Do</v>
      </c>
      <c r="BI7" s="13" t="str">
        <f t="shared" si="7"/>
        <v>Fr</v>
      </c>
      <c r="BJ7" s="13" t="str">
        <f t="shared" si="7"/>
        <v>Sa</v>
      </c>
      <c r="BK7" s="13" t="str">
        <f t="shared" si="7"/>
        <v>So</v>
      </c>
      <c r="BL7" s="13" t="str">
        <f t="shared" si="7"/>
        <v>Mo</v>
      </c>
      <c r="BM7" s="20" t="str">
        <f t="shared" si="7"/>
        <v>Di</v>
      </c>
      <c r="BN7" s="13" t="str">
        <f t="shared" si="7"/>
        <v>Mi</v>
      </c>
      <c r="BO7" s="13" t="str">
        <f t="shared" si="7"/>
        <v>Do</v>
      </c>
      <c r="BP7" s="13" t="str">
        <f t="shared" ref="BP7:CQ7" si="8">IF(BP$8="","",CHOOSE(WEEKDAY(BP$8,2),"Mo","Di","Mi","Do","Fr","Sa","So"))</f>
        <v>Fr</v>
      </c>
      <c r="BQ7" s="13" t="str">
        <f t="shared" si="8"/>
        <v>Sa</v>
      </c>
      <c r="BR7" s="13" t="str">
        <f t="shared" si="8"/>
        <v>So</v>
      </c>
      <c r="BS7" s="13" t="str">
        <f t="shared" si="8"/>
        <v>Mo</v>
      </c>
      <c r="BT7" s="13" t="str">
        <f t="shared" si="8"/>
        <v>Di</v>
      </c>
      <c r="BU7" s="13" t="str">
        <f t="shared" si="8"/>
        <v>Mi</v>
      </c>
      <c r="BV7" s="13" t="str">
        <f t="shared" si="8"/>
        <v>Do</v>
      </c>
      <c r="BW7" s="13" t="str">
        <f t="shared" si="8"/>
        <v>Fr</v>
      </c>
      <c r="BX7" s="13" t="str">
        <f t="shared" si="8"/>
        <v>Sa</v>
      </c>
      <c r="BY7" s="13" t="str">
        <f t="shared" si="8"/>
        <v>So</v>
      </c>
      <c r="BZ7" s="13" t="str">
        <f t="shared" si="8"/>
        <v>Mo</v>
      </c>
      <c r="CA7" s="13" t="str">
        <f t="shared" si="8"/>
        <v>Di</v>
      </c>
      <c r="CB7" s="13" t="str">
        <f t="shared" si="8"/>
        <v>Mi</v>
      </c>
      <c r="CC7" s="13" t="str">
        <f t="shared" si="8"/>
        <v>Do</v>
      </c>
      <c r="CD7" s="13" t="str">
        <f t="shared" si="8"/>
        <v>Fr</v>
      </c>
      <c r="CE7" s="13" t="str">
        <f t="shared" si="8"/>
        <v>Sa</v>
      </c>
      <c r="CF7" s="13" t="str">
        <f t="shared" si="8"/>
        <v>So</v>
      </c>
      <c r="CG7" s="13" t="str">
        <f t="shared" si="8"/>
        <v>Mo</v>
      </c>
      <c r="CH7" s="13" t="str">
        <f t="shared" si="8"/>
        <v>Di</v>
      </c>
      <c r="CI7" s="13" t="str">
        <f t="shared" si="8"/>
        <v>Mi</v>
      </c>
      <c r="CJ7" s="13" t="str">
        <f t="shared" si="8"/>
        <v>Do</v>
      </c>
      <c r="CK7" s="13" t="str">
        <f t="shared" si="8"/>
        <v>Fr</v>
      </c>
      <c r="CL7" s="13" t="str">
        <f t="shared" si="8"/>
        <v>Sa</v>
      </c>
      <c r="CM7" s="13" t="str">
        <f t="shared" si="8"/>
        <v>So</v>
      </c>
      <c r="CN7" s="13" t="str">
        <f t="shared" si="8"/>
        <v>Mo</v>
      </c>
      <c r="CO7" s="13" t="str">
        <f t="shared" si="8"/>
        <v>Di</v>
      </c>
      <c r="CP7" s="13" t="str">
        <f t="shared" si="8"/>
        <v>Mi</v>
      </c>
      <c r="CQ7" s="13" t="str">
        <f t="shared" si="8"/>
        <v>Do</v>
      </c>
    </row>
    <row r="8" spans="1:95" ht="20.100000000000001" customHeight="1" x14ac:dyDescent="0.25">
      <c r="A8" s="5" t="s">
        <v>57</v>
      </c>
      <c r="B8" s="11" t="s">
        <v>54</v>
      </c>
      <c r="C8" s="11" t="s">
        <v>54</v>
      </c>
      <c r="D8" s="14">
        <f>IF((DATE(Stammdaten!$B$6+1,1,1)-DATE(Stammdaten!$B$6,10,1))&gt;0,DATE(Stammdaten!$B$6,10,1),"")</f>
        <v>46296</v>
      </c>
      <c r="E8" s="14">
        <f>IF(D$8="","",IF(D$8+1&lt;DATE(Stammdaten!$B$6+1,1,1),D$8+1,""))</f>
        <v>46297</v>
      </c>
      <c r="F8" s="14">
        <f>IF(E$8="","",IF(E$8+1&lt;DATE(Stammdaten!$B$6+1,1,1),E$8+1,""))</f>
        <v>46298</v>
      </c>
      <c r="G8" s="14">
        <f>IF(F$8="","",IF(F$8+1&lt;DATE(Stammdaten!$B$6+1,1,1),F$8+1,""))</f>
        <v>46299</v>
      </c>
      <c r="H8" s="14">
        <f>IF(G$8="","",IF(G$8+1&lt;DATE(Stammdaten!$B$6+1,1,1),G$8+1,""))</f>
        <v>46300</v>
      </c>
      <c r="I8" s="14">
        <f>IF(H$8="","",IF(H$8+1&lt;DATE(Stammdaten!$B$6+1,1,1),H$8+1,""))</f>
        <v>46301</v>
      </c>
      <c r="J8" s="14">
        <f>IF(I$8="","",IF(I$8+1&lt;DATE(Stammdaten!$B$6+1,1,1),I$8+1,""))</f>
        <v>46302</v>
      </c>
      <c r="K8" s="14">
        <f>IF(J$8="","",IF(J$8+1&lt;DATE(Stammdaten!$B$6+1,1,1),J$8+1,""))</f>
        <v>46303</v>
      </c>
      <c r="L8" s="14">
        <f>IF(K$8="","",IF(K$8+1&lt;DATE(Stammdaten!$B$6+1,1,1),K$8+1,""))</f>
        <v>46304</v>
      </c>
      <c r="M8" s="14">
        <f>IF(L$8="","",IF(L$8+1&lt;DATE(Stammdaten!$B$6+1,1,1),L$8+1,""))</f>
        <v>46305</v>
      </c>
      <c r="N8" s="14">
        <f>IF(M$8="","",IF(M$8+1&lt;DATE(Stammdaten!$B$6+1,1,1),M$8+1,""))</f>
        <v>46306</v>
      </c>
      <c r="O8" s="14">
        <f>IF(N$8="","",IF(N$8+1&lt;DATE(Stammdaten!$B$6+1,1,1),N$8+1,""))</f>
        <v>46307</v>
      </c>
      <c r="P8" s="14">
        <f>IF(O$8="","",IF(O$8+1&lt;DATE(Stammdaten!$B$6+1,1,1),O$8+1,""))</f>
        <v>46308</v>
      </c>
      <c r="Q8" s="14">
        <f>IF(P$8="","",IF(P$8+1&lt;DATE(Stammdaten!$B$6+1,1,1),P$8+1,""))</f>
        <v>46309</v>
      </c>
      <c r="R8" s="14">
        <f>IF(Q$8="","",IF(Q$8+1&lt;DATE(Stammdaten!$B$6+1,1,1),Q$8+1,""))</f>
        <v>46310</v>
      </c>
      <c r="S8" s="14">
        <f>IF(R$8="","",IF(R$8+1&lt;DATE(Stammdaten!$B$6+1,1,1),R$8+1,""))</f>
        <v>46311</v>
      </c>
      <c r="T8" s="14">
        <f>IF(S$8="","",IF(S$8+1&lt;DATE(Stammdaten!$B$6+1,1,1),S$8+1,""))</f>
        <v>46312</v>
      </c>
      <c r="U8" s="14">
        <f>IF(T$8="","",IF(T$8+1&lt;DATE(Stammdaten!$B$6+1,1,1),T$8+1,""))</f>
        <v>46313</v>
      </c>
      <c r="V8" s="14">
        <f>IF(U$8="","",IF(U$8+1&lt;DATE(Stammdaten!$B$6+1,1,1),U$8+1,""))</f>
        <v>46314</v>
      </c>
      <c r="W8" s="14">
        <f>IF(V$8="","",IF(V$8+1&lt;DATE(Stammdaten!$B$6+1,1,1),V$8+1,""))</f>
        <v>46315</v>
      </c>
      <c r="X8" s="14">
        <f>IF(W$8="","",IF(W$8+1&lt;DATE(Stammdaten!$B$6+1,1,1),W$8+1,""))</f>
        <v>46316</v>
      </c>
      <c r="Y8" s="14">
        <f>IF(X$8="","",IF(X$8+1&lt;DATE(Stammdaten!$B$6+1,1,1),X$8+1,""))</f>
        <v>46317</v>
      </c>
      <c r="Z8" s="14">
        <f>IF(Y$8="","",IF(Y$8+1&lt;DATE(Stammdaten!$B$6+1,1,1),Y$8+1,""))</f>
        <v>46318</v>
      </c>
      <c r="AA8" s="14">
        <f>IF(Z$8="","",IF(Z$8+1&lt;DATE(Stammdaten!$B$6+1,1,1),Z$8+1,""))</f>
        <v>46319</v>
      </c>
      <c r="AB8" s="14">
        <f>IF(AA$8="","",IF(AA$8+1&lt;DATE(Stammdaten!$B$6+1,1,1),AA$8+1,""))</f>
        <v>46320</v>
      </c>
      <c r="AC8" s="14">
        <f>IF(AB$8="","",IF(AB$8+1&lt;DATE(Stammdaten!$B$6+1,1,1),AB$8+1,""))</f>
        <v>46321</v>
      </c>
      <c r="AD8" s="14">
        <f>IF(AC$8="","",IF(AC$8+1&lt;DATE(Stammdaten!$B$6+1,1,1),AC$8+1,""))</f>
        <v>46322</v>
      </c>
      <c r="AE8" s="14">
        <f>IF(AD$8="","",IF(AD$8+1&lt;DATE(Stammdaten!$B$6+1,1,1),AD$8+1,""))</f>
        <v>46323</v>
      </c>
      <c r="AF8" s="14">
        <f>IF(AE$8="","",IF(AE$8+1&lt;DATE(Stammdaten!$B$6+1,1,1),AE$8+1,""))</f>
        <v>46324</v>
      </c>
      <c r="AG8" s="14">
        <f>IF(AF$8="","",IF(AF$8+1&lt;DATE(Stammdaten!$B$6+1,1,1),AF$8+1,""))</f>
        <v>46325</v>
      </c>
      <c r="AH8" s="14">
        <f>IF(AG$8="","",IF(AG$8+1&lt;DATE(Stammdaten!$B$6+1,1,1),AG$8+1,""))</f>
        <v>46326</v>
      </c>
      <c r="AI8" s="21">
        <f>IF(AH$8="","",IF(AH$8+1&lt;DATE(Stammdaten!$B$6+1,1,1),AH$8+1,""))</f>
        <v>46327</v>
      </c>
      <c r="AJ8" s="14">
        <f>IF(AI$8="","",IF(AI$8+1&lt;DATE(Stammdaten!$B$6+1,1,1),AI$8+1,""))</f>
        <v>46328</v>
      </c>
      <c r="AK8" s="14">
        <f>IF(AJ$8="","",IF(AJ$8+1&lt;DATE(Stammdaten!$B$6+1,1,1),AJ$8+1,""))</f>
        <v>46329</v>
      </c>
      <c r="AL8" s="14">
        <f>IF(AK$8="","",IF(AK$8+1&lt;DATE(Stammdaten!$B$6+1,1,1),AK$8+1,""))</f>
        <v>46330</v>
      </c>
      <c r="AM8" s="14">
        <f>IF(AL$8="","",IF(AL$8+1&lt;DATE(Stammdaten!$B$6+1,1,1),AL$8+1,""))</f>
        <v>46331</v>
      </c>
      <c r="AN8" s="14">
        <f>IF(AM$8="","",IF(AM$8+1&lt;DATE(Stammdaten!$B$6+1,1,1),AM$8+1,""))</f>
        <v>46332</v>
      </c>
      <c r="AO8" s="14">
        <f>IF(AN$8="","",IF(AN$8+1&lt;DATE(Stammdaten!$B$6+1,1,1),AN$8+1,""))</f>
        <v>46333</v>
      </c>
      <c r="AP8" s="14">
        <f>IF(AO$8="","",IF(AO$8+1&lt;DATE(Stammdaten!$B$6+1,1,1),AO$8+1,""))</f>
        <v>46334</v>
      </c>
      <c r="AQ8" s="14">
        <f>IF(AP$8="","",IF(AP$8+1&lt;DATE(Stammdaten!$B$6+1,1,1),AP$8+1,""))</f>
        <v>46335</v>
      </c>
      <c r="AR8" s="14">
        <f>IF(AQ$8="","",IF(AQ$8+1&lt;DATE(Stammdaten!$B$6+1,1,1),AQ$8+1,""))</f>
        <v>46336</v>
      </c>
      <c r="AS8" s="14">
        <f>IF(AR$8="","",IF(AR$8+1&lt;DATE(Stammdaten!$B$6+1,1,1),AR$8+1,""))</f>
        <v>46337</v>
      </c>
      <c r="AT8" s="14">
        <f>IF(AS$8="","",IF(AS$8+1&lt;DATE(Stammdaten!$B$6+1,1,1),AS$8+1,""))</f>
        <v>46338</v>
      </c>
      <c r="AU8" s="14">
        <f>IF(AT$8="","",IF(AT$8+1&lt;DATE(Stammdaten!$B$6+1,1,1),AT$8+1,""))</f>
        <v>46339</v>
      </c>
      <c r="AV8" s="14">
        <f>IF(AU$8="","",IF(AU$8+1&lt;DATE(Stammdaten!$B$6+1,1,1),AU$8+1,""))</f>
        <v>46340</v>
      </c>
      <c r="AW8" s="14">
        <f>IF(AV$8="","",IF(AV$8+1&lt;DATE(Stammdaten!$B$6+1,1,1),AV$8+1,""))</f>
        <v>46341</v>
      </c>
      <c r="AX8" s="14">
        <f>IF(AW$8="","",IF(AW$8+1&lt;DATE(Stammdaten!$B$6+1,1,1),AW$8+1,""))</f>
        <v>46342</v>
      </c>
      <c r="AY8" s="14">
        <f>IF(AX$8="","",IF(AX$8+1&lt;DATE(Stammdaten!$B$6+1,1,1),AX$8+1,""))</f>
        <v>46343</v>
      </c>
      <c r="AZ8" s="14">
        <f>IF(AY$8="","",IF(AY$8+1&lt;DATE(Stammdaten!$B$6+1,1,1),AY$8+1,""))</f>
        <v>46344</v>
      </c>
      <c r="BA8" s="14">
        <f>IF(AZ$8="","",IF(AZ$8+1&lt;DATE(Stammdaten!$B$6+1,1,1),AZ$8+1,""))</f>
        <v>46345</v>
      </c>
      <c r="BB8" s="14">
        <f>IF(BA$8="","",IF(BA$8+1&lt;DATE(Stammdaten!$B$6+1,1,1),BA$8+1,""))</f>
        <v>46346</v>
      </c>
      <c r="BC8" s="14">
        <f>IF(BB$8="","",IF(BB$8+1&lt;DATE(Stammdaten!$B$6+1,1,1),BB$8+1,""))</f>
        <v>46347</v>
      </c>
      <c r="BD8" s="14">
        <f>IF(BC$8="","",IF(BC$8+1&lt;DATE(Stammdaten!$B$6+1,1,1),BC$8+1,""))</f>
        <v>46348</v>
      </c>
      <c r="BE8" s="14">
        <f>IF(BD$8="","",IF(BD$8+1&lt;DATE(Stammdaten!$B$6+1,1,1),BD$8+1,""))</f>
        <v>46349</v>
      </c>
      <c r="BF8" s="14">
        <f>IF(BE$8="","",IF(BE$8+1&lt;DATE(Stammdaten!$B$6+1,1,1),BE$8+1,""))</f>
        <v>46350</v>
      </c>
      <c r="BG8" s="14">
        <f>IF(BF$8="","",IF(BF$8+1&lt;DATE(Stammdaten!$B$6+1,1,1),BF$8+1,""))</f>
        <v>46351</v>
      </c>
      <c r="BH8" s="14">
        <f>IF(BG$8="","",IF(BG$8+1&lt;DATE(Stammdaten!$B$6+1,1,1),BG$8+1,""))</f>
        <v>46352</v>
      </c>
      <c r="BI8" s="14">
        <f>IF(BH$8="","",IF(BH$8+1&lt;DATE(Stammdaten!$B$6+1,1,1),BH$8+1,""))</f>
        <v>46353</v>
      </c>
      <c r="BJ8" s="14">
        <f>IF(BI$8="","",IF(BI$8+1&lt;DATE(Stammdaten!$B$6+1,1,1),BI$8+1,""))</f>
        <v>46354</v>
      </c>
      <c r="BK8" s="14">
        <f>IF(BJ$8="","",IF(BJ$8+1&lt;DATE(Stammdaten!$B$6+1,1,1),BJ$8+1,""))</f>
        <v>46355</v>
      </c>
      <c r="BL8" s="14">
        <f>IF(BK$8="","",IF(BK$8+1&lt;DATE(Stammdaten!$B$6+1,1,1),BK$8+1,""))</f>
        <v>46356</v>
      </c>
      <c r="BM8" s="21">
        <f>IF(BL$8="","",IF(BL$8+1&lt;DATE(Stammdaten!$B$6+1,1,1),BL$8+1,""))</f>
        <v>46357</v>
      </c>
      <c r="BN8" s="14">
        <f>IF(BM$8="","",IF(BM$8+1&lt;DATE(Stammdaten!$B$6+1,1,1),BM$8+1,""))</f>
        <v>46358</v>
      </c>
      <c r="BO8" s="14">
        <f>IF(BN$8="","",IF(BN$8+1&lt;DATE(Stammdaten!$B$6+1,1,1),BN$8+1,""))</f>
        <v>46359</v>
      </c>
      <c r="BP8" s="14">
        <f>IF(BO$8="","",IF(BO$8+1&lt;DATE(Stammdaten!$B$6+1,1,1),BO$8+1,""))</f>
        <v>46360</v>
      </c>
      <c r="BQ8" s="14">
        <f>IF(BP$8="","",IF(BP$8+1&lt;DATE(Stammdaten!$B$6+1,1,1),BP$8+1,""))</f>
        <v>46361</v>
      </c>
      <c r="BR8" s="14">
        <f>IF(BQ$8="","",IF(BQ$8+1&lt;DATE(Stammdaten!$B$6+1,1,1),BQ$8+1,""))</f>
        <v>46362</v>
      </c>
      <c r="BS8" s="14">
        <f>IF(BR$8="","",IF(BR$8+1&lt;DATE(Stammdaten!$B$6+1,1,1),BR$8+1,""))</f>
        <v>46363</v>
      </c>
      <c r="BT8" s="14">
        <f>IF(BS$8="","",IF(BS$8+1&lt;DATE(Stammdaten!$B$6+1,1,1),BS$8+1,""))</f>
        <v>46364</v>
      </c>
      <c r="BU8" s="14">
        <f>IF(BT$8="","",IF(BT$8+1&lt;DATE(Stammdaten!$B$6+1,1,1),BT$8+1,""))</f>
        <v>46365</v>
      </c>
      <c r="BV8" s="14">
        <f>IF(BU$8="","",IF(BU$8+1&lt;DATE(Stammdaten!$B$6+1,1,1),BU$8+1,""))</f>
        <v>46366</v>
      </c>
      <c r="BW8" s="14">
        <f>IF(BV$8="","",IF(BV$8+1&lt;DATE(Stammdaten!$B$6+1,1,1),BV$8+1,""))</f>
        <v>46367</v>
      </c>
      <c r="BX8" s="14">
        <f>IF(BW$8="","",IF(BW$8+1&lt;DATE(Stammdaten!$B$6+1,1,1),BW$8+1,""))</f>
        <v>46368</v>
      </c>
      <c r="BY8" s="14">
        <f>IF(BX$8="","",IF(BX$8+1&lt;DATE(Stammdaten!$B$6+1,1,1),BX$8+1,""))</f>
        <v>46369</v>
      </c>
      <c r="BZ8" s="14">
        <f>IF(BY$8="","",IF(BY$8+1&lt;DATE(Stammdaten!$B$6+1,1,1),BY$8+1,""))</f>
        <v>46370</v>
      </c>
      <c r="CA8" s="14">
        <f>IF(BZ$8="","",IF(BZ$8+1&lt;DATE(Stammdaten!$B$6+1,1,1),BZ$8+1,""))</f>
        <v>46371</v>
      </c>
      <c r="CB8" s="14">
        <f>IF(CA$8="","",IF(CA$8+1&lt;DATE(Stammdaten!$B$6+1,1,1),CA$8+1,""))</f>
        <v>46372</v>
      </c>
      <c r="CC8" s="14">
        <f>IF(CB$8="","",IF(CB$8+1&lt;DATE(Stammdaten!$B$6+1,1,1),CB$8+1,""))</f>
        <v>46373</v>
      </c>
      <c r="CD8" s="14">
        <f>IF(CC$8="","",IF(CC$8+1&lt;DATE(Stammdaten!$B$6+1,1,1),CC$8+1,""))</f>
        <v>46374</v>
      </c>
      <c r="CE8" s="14">
        <f>IF(CD$8="","",IF(CD$8+1&lt;DATE(Stammdaten!$B$6+1,1,1),CD$8+1,""))</f>
        <v>46375</v>
      </c>
      <c r="CF8" s="14">
        <f>IF(CE$8="","",IF(CE$8+1&lt;DATE(Stammdaten!$B$6+1,1,1),CE$8+1,""))</f>
        <v>46376</v>
      </c>
      <c r="CG8" s="14">
        <f>IF(CF$8="","",IF(CF$8+1&lt;DATE(Stammdaten!$B$6+1,1,1),CF$8+1,""))</f>
        <v>46377</v>
      </c>
      <c r="CH8" s="14">
        <f>IF(CG$8="","",IF(CG$8+1&lt;DATE(Stammdaten!$B$6+1,1,1),CG$8+1,""))</f>
        <v>46378</v>
      </c>
      <c r="CI8" s="14">
        <f>IF(CH$8="","",IF(CH$8+1&lt;DATE(Stammdaten!$B$6+1,1,1),CH$8+1,""))</f>
        <v>46379</v>
      </c>
      <c r="CJ8" s="14">
        <f>IF(CI$8="","",IF(CI$8+1&lt;DATE(Stammdaten!$B$6+1,1,1),CI$8+1,""))</f>
        <v>46380</v>
      </c>
      <c r="CK8" s="14">
        <f>IF(CJ$8="","",IF(CJ$8+1&lt;DATE(Stammdaten!$B$6+1,1,1),CJ$8+1,""))</f>
        <v>46381</v>
      </c>
      <c r="CL8" s="14">
        <f>IF(CK$8="","",IF(CK$8+1&lt;DATE(Stammdaten!$B$6+1,1,1),CK$8+1,""))</f>
        <v>46382</v>
      </c>
      <c r="CM8" s="14">
        <f>IF(CL$8="","",IF(CL$8+1&lt;DATE(Stammdaten!$B$6+1,1,1),CL$8+1,""))</f>
        <v>46383</v>
      </c>
      <c r="CN8" s="14">
        <f>IF(CM$8="","",IF(CM$8+1&lt;DATE(Stammdaten!$B$6+1,1,1),CM$8+1,""))</f>
        <v>46384</v>
      </c>
      <c r="CO8" s="14">
        <f>IF(CN$8="","",IF(CN$8+1&lt;DATE(Stammdaten!$B$6+1,1,1),CN$8+1,""))</f>
        <v>46385</v>
      </c>
      <c r="CP8" s="14">
        <f>IF(CO$8="","",IF(CO$8+1&lt;DATE(Stammdaten!$B$6+1,1,1),CO$8+1,""))</f>
        <v>46386</v>
      </c>
      <c r="CQ8" s="14">
        <f>IF(CP$8="","",IF(CP$8+1&lt;DATE(Stammdaten!$B$6+1,1,1),CP$8+1,""))</f>
        <v>46387</v>
      </c>
    </row>
    <row r="9" spans="1:95" ht="20.100000000000001" customHeight="1" x14ac:dyDescent="0.25">
      <c r="A9" s="2" t="s">
        <v>16</v>
      </c>
      <c r="B9" s="2" t="s">
        <v>17</v>
      </c>
      <c r="C9" s="2" t="s">
        <v>18</v>
      </c>
      <c r="AI9" s="22"/>
      <c r="BM9" s="22"/>
    </row>
    <row r="10" spans="1:95" ht="14.25" customHeight="1" x14ac:dyDescent="0.25">
      <c r="AI10" s="22"/>
      <c r="BM10" s="22"/>
    </row>
    <row r="11" spans="1:95" ht="20.100000000000001" customHeight="1" x14ac:dyDescent="0.25">
      <c r="A11" s="41" t="s">
        <v>14</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42"/>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42"/>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28"/>
    </row>
    <row r="12" spans="1:95" ht="20.100000000000001" customHeight="1" x14ac:dyDescent="0.25">
      <c r="A12" s="15" t="s">
        <v>16</v>
      </c>
      <c r="B12" s="15" t="s">
        <v>17</v>
      </c>
      <c r="C12" s="15" t="s">
        <v>18</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23"/>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23"/>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row>
    <row r="13" spans="1:95" ht="20.100000000000001" customHeight="1" x14ac:dyDescent="0.25">
      <c r="A13" s="6">
        <f>IF(Stammdaten!$B$10="","",1)</f>
        <v>1</v>
      </c>
      <c r="B13" s="7" t="str">
        <f>IF(Stammdaten!$B$10="","",Stammdaten!$B$10)</f>
        <v>Sichtprüfung Schutzhauben und Verriegelungen</v>
      </c>
      <c r="C13" s="16" t="str">
        <f>IF(Stammdaten!$C$10="","",Stammdaten!$C$10)</f>
        <v>Produktion</v>
      </c>
      <c r="D13" s="24" t="s">
        <v>58</v>
      </c>
      <c r="E13" s="17"/>
      <c r="F13" s="24" t="s">
        <v>58</v>
      </c>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25"/>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25"/>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row>
    <row r="14" spans="1:95" ht="20.100000000000001" customHeight="1" x14ac:dyDescent="0.25">
      <c r="A14" s="6">
        <f>IF(Stammdaten!$B$11="","",2)</f>
        <v>2</v>
      </c>
      <c r="B14" s="9" t="str">
        <f>IF(Stammdaten!$B$11="","",Stammdaten!$B$11)</f>
        <v>Leckagen an Pneumatik und Hydraulik prüfen</v>
      </c>
      <c r="C14" s="18" t="str">
        <f>IF(Stammdaten!$C$11="","",Stammdaten!$C$11)</f>
        <v>Instandhaltung</v>
      </c>
      <c r="D14" s="17"/>
      <c r="E14" s="17"/>
      <c r="F14" s="17"/>
      <c r="G14" s="17"/>
      <c r="H14" s="17"/>
      <c r="I14" s="17"/>
      <c r="J14" s="17"/>
      <c r="K14" s="17"/>
      <c r="L14" s="17"/>
      <c r="M14" s="24" t="s">
        <v>59</v>
      </c>
      <c r="N14" s="17"/>
      <c r="O14" s="17"/>
      <c r="P14" s="17"/>
      <c r="Q14" s="17"/>
      <c r="R14" s="17"/>
      <c r="S14" s="17"/>
      <c r="T14" s="17"/>
      <c r="U14" s="17"/>
      <c r="V14" s="17"/>
      <c r="W14" s="17"/>
      <c r="X14" s="17"/>
      <c r="Y14" s="17"/>
      <c r="Z14" s="17"/>
      <c r="AA14" s="17"/>
      <c r="AB14" s="17"/>
      <c r="AC14" s="17"/>
      <c r="AD14" s="17"/>
      <c r="AE14" s="17"/>
      <c r="AF14" s="17"/>
      <c r="AG14" s="17"/>
      <c r="AH14" s="17"/>
      <c r="AI14" s="25"/>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25"/>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row>
    <row r="15" spans="1:95" ht="20.100000000000001" customHeight="1" x14ac:dyDescent="0.25">
      <c r="A15" s="6">
        <f>IF(Stammdaten!$B$12="","",3)</f>
        <v>3</v>
      </c>
      <c r="B15" s="7" t="str">
        <f>IF(Stammdaten!$B$12="","",Stammdaten!$B$12)</f>
        <v>Arbeitsbereich und Sensoren reinigen</v>
      </c>
      <c r="C15" s="16" t="str">
        <f>IF(Stammdaten!$C$12="","",Stammdaten!$C$12)</f>
        <v>Produktion</v>
      </c>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25"/>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25"/>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row>
    <row r="16" spans="1:95" ht="20.100000000000001" customHeight="1" x14ac:dyDescent="0.25">
      <c r="A16" s="6">
        <f>IF(Stammdaten!$B$13="","",4)</f>
        <v>4</v>
      </c>
      <c r="B16" s="9" t="str">
        <f>IF(Stammdaten!$B$13="","",Stammdaten!$B$13)</f>
        <v>Druckluftversorgung und Manometer prüfen</v>
      </c>
      <c r="C16" s="18" t="str">
        <f>IF(Stammdaten!$C$13="","",Stammdaten!$C$13)</f>
        <v>Schichtleitung</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25"/>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25"/>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row>
    <row r="17" spans="1:95" ht="20.100000000000001" customHeight="1" x14ac:dyDescent="0.25">
      <c r="A17" s="6">
        <f>IF(Stammdaten!$B$14="","",5)</f>
        <v>5</v>
      </c>
      <c r="B17" s="7" t="str">
        <f>IF(Stammdaten!$B$14="","",Stammdaten!$B$14)</f>
        <v>Förderband auf Lauf und Geräusche prüfen</v>
      </c>
      <c r="C17" s="16" t="str">
        <f>IF(Stammdaten!$C$14="","",Stammdaten!$C$14)</f>
        <v>Produktion</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25"/>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25"/>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row>
    <row r="18" spans="1:95" ht="20.100000000000001" customHeight="1" x14ac:dyDescent="0.25">
      <c r="A18" s="6">
        <f>IF(Stammdaten!$B$15="","",6)</f>
        <v>6</v>
      </c>
      <c r="B18" s="9" t="str">
        <f>IF(Stammdaten!$B$15="","",Stammdaten!$B$15)</f>
        <v>Not-Aus und Signalleuchten Sichtkontrolle</v>
      </c>
      <c r="C18" s="18" t="str">
        <f>IF(Stammdaten!$C$15="","",Stammdaten!$C$15)</f>
        <v>Sicherheit</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25"/>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25"/>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row>
    <row r="19" spans="1:95" ht="20.100000000000001" customHeight="1" x14ac:dyDescent="0.25">
      <c r="A19" s="6" t="str">
        <f>IF(Stammdaten!$B$16="","",7)</f>
        <v/>
      </c>
      <c r="B19" s="7" t="str">
        <f>IF(Stammdaten!$B$16="","",Stammdaten!$B$16)</f>
        <v/>
      </c>
      <c r="C19" s="16" t="str">
        <f>IF(Stammdaten!$C$16="","",Stammdaten!$C$16)</f>
        <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5"/>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25"/>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row>
    <row r="20" spans="1:95" ht="20.100000000000001" customHeight="1" x14ac:dyDescent="0.25">
      <c r="A20" s="6" t="str">
        <f>IF(Stammdaten!$B$17="","",8)</f>
        <v/>
      </c>
      <c r="B20" s="9" t="str">
        <f>IF(Stammdaten!$B$17="","",Stammdaten!$B$17)</f>
        <v/>
      </c>
      <c r="C20" s="18" t="str">
        <f>IF(Stammdaten!$C$17="","",Stammdaten!$C$17)</f>
        <v/>
      </c>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5"/>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25"/>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row>
    <row r="21" spans="1:95" ht="20.100000000000001" customHeight="1" x14ac:dyDescent="0.25">
      <c r="A21" s="6" t="str">
        <f>IF(Stammdaten!$B$18="","",9)</f>
        <v/>
      </c>
      <c r="B21" s="7" t="str">
        <f>IF(Stammdaten!$B$18="","",Stammdaten!$B$18)</f>
        <v/>
      </c>
      <c r="C21" s="16" t="str">
        <f>IF(Stammdaten!$C$18="","",Stammdaten!$C$18)</f>
        <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5"/>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25"/>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row>
    <row r="22" spans="1:95" ht="20.100000000000001" customHeight="1" x14ac:dyDescent="0.25">
      <c r="A22" s="41" t="s">
        <v>30</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42"/>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42"/>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28"/>
    </row>
    <row r="23" spans="1:95" ht="20.100000000000001" customHeight="1" x14ac:dyDescent="0.25">
      <c r="A23" s="15" t="s">
        <v>16</v>
      </c>
      <c r="B23" s="15" t="s">
        <v>17</v>
      </c>
      <c r="C23" s="15" t="s">
        <v>18</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23"/>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23"/>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row>
    <row r="24" spans="1:95" ht="20.100000000000001" customHeight="1" x14ac:dyDescent="0.25">
      <c r="A24" s="6">
        <f>IF(Stammdaten!$B$24="","",1)</f>
        <v>1</v>
      </c>
      <c r="B24" s="7" t="str">
        <f>IF(Stammdaten!$B$24="","",Stammdaten!$B$24)</f>
        <v>Schmierstellen gemäß Schmierplan kontrollieren</v>
      </c>
      <c r="C24" s="16" t="str">
        <f>IF(Stammdaten!$C$24="","",Stammdaten!$C$24)</f>
        <v>Mechanik</v>
      </c>
      <c r="D24" s="17"/>
      <c r="E24" s="17"/>
      <c r="F24" s="17"/>
      <c r="G24" s="17"/>
      <c r="H24" s="17"/>
      <c r="I24" s="17"/>
      <c r="J24" s="17"/>
      <c r="K24" s="17"/>
      <c r="L24" s="17"/>
      <c r="M24" s="17"/>
      <c r="N24" s="17"/>
      <c r="O24" s="17"/>
      <c r="P24" s="17"/>
      <c r="Q24" s="17"/>
      <c r="R24" s="17"/>
      <c r="S24" s="17"/>
      <c r="T24" s="17"/>
      <c r="U24" s="17"/>
      <c r="V24" s="24" t="s">
        <v>58</v>
      </c>
      <c r="W24" s="17"/>
      <c r="X24" s="17"/>
      <c r="Y24" s="17"/>
      <c r="Z24" s="17"/>
      <c r="AA24" s="17"/>
      <c r="AB24" s="17"/>
      <c r="AC24" s="17"/>
      <c r="AD24" s="17"/>
      <c r="AE24" s="17"/>
      <c r="AF24" s="17"/>
      <c r="AG24" s="17"/>
      <c r="AH24" s="17"/>
      <c r="AI24" s="25"/>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25"/>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row>
    <row r="25" spans="1:95" ht="20.100000000000001" customHeight="1" x14ac:dyDescent="0.25">
      <c r="A25" s="6">
        <f>IF(Stammdaten!$B$25="","",2)</f>
        <v>2</v>
      </c>
      <c r="B25" s="9" t="str">
        <f>IF(Stammdaten!$B$25="","",Stammdaten!$B$25)</f>
        <v>Kabel und Steckverbindungen auf Beschädigung prüfen</v>
      </c>
      <c r="C25" s="18" t="str">
        <f>IF(Stammdaten!$C$25="","",Stammdaten!$C$25)</f>
        <v>Elektrik</v>
      </c>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5"/>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25"/>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row>
    <row r="26" spans="1:95" ht="20.100000000000001" customHeight="1" x14ac:dyDescent="0.25">
      <c r="A26" s="6">
        <f>IF(Stammdaten!$B$26="","",3)</f>
        <v>3</v>
      </c>
      <c r="B26" s="7" t="str">
        <f>IF(Stammdaten!$B$26="","",Stammdaten!$B$26)</f>
        <v>Schraubverbindungen an Schutzblechen nachziehen</v>
      </c>
      <c r="C26" s="16" t="str">
        <f>IF(Stammdaten!$C$26="","",Stammdaten!$C$26)</f>
        <v>Instandhaltung</v>
      </c>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5"/>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25"/>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row>
    <row r="27" spans="1:95" ht="20.100000000000001" customHeight="1" x14ac:dyDescent="0.25">
      <c r="A27" s="6">
        <f>IF(Stammdaten!$B$27="","",4)</f>
        <v>4</v>
      </c>
      <c r="B27" s="9" t="str">
        <f>IF(Stammdaten!$B$27="","",Stammdaten!$B$27)</f>
        <v>Filtermatten reinigen</v>
      </c>
      <c r="C27" s="18" t="str">
        <f>IF(Stammdaten!$C$27="","",Stammdaten!$C$27)</f>
        <v>Facility Management</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5"/>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25"/>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row>
    <row r="28" spans="1:95" ht="20.100000000000001" customHeight="1" x14ac:dyDescent="0.25">
      <c r="A28" s="6">
        <f>IF(Stammdaten!$B$28="","",5)</f>
        <v>5</v>
      </c>
      <c r="B28" s="7" t="str">
        <f>IF(Stammdaten!$B$28="","",Stammdaten!$B$28)</f>
        <v>Bänder und Rollen auf Verschleiß prüfen</v>
      </c>
      <c r="C28" s="16" t="str">
        <f>IF(Stammdaten!$C$28="","",Stammdaten!$C$28)</f>
        <v>Mechanik</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5"/>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25"/>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row>
    <row r="29" spans="1:95" ht="20.100000000000001" customHeight="1" x14ac:dyDescent="0.25">
      <c r="A29" s="6" t="str">
        <f>IF(Stammdaten!$B$31="","",8)</f>
        <v/>
      </c>
      <c r="B29" s="9" t="str">
        <f>IF(Stammdaten!$B$31="","",Stammdaten!$B$31)</f>
        <v/>
      </c>
      <c r="C29" s="18" t="str">
        <f>IF(Stammdaten!$C$31="","",Stammdaten!$C$31)</f>
        <v/>
      </c>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25"/>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25"/>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row>
    <row r="30" spans="1:95" ht="20.100000000000001" customHeight="1" x14ac:dyDescent="0.25">
      <c r="A30" s="6" t="str">
        <f>IF(Stammdaten!$B$32="","",9)</f>
        <v/>
      </c>
      <c r="B30" s="7" t="str">
        <f>IF(Stammdaten!$B$32="","",Stammdaten!$B$32)</f>
        <v/>
      </c>
      <c r="C30" s="16" t="str">
        <f>IF(Stammdaten!$C$32="","",Stammdaten!$C$32)</f>
        <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5"/>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25"/>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row>
    <row r="31" spans="1:95" ht="20.100000000000001" customHeight="1" x14ac:dyDescent="0.25">
      <c r="A31" s="41" t="s">
        <v>36</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42"/>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42"/>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28"/>
    </row>
    <row r="32" spans="1:95" ht="20.100000000000001" customHeight="1" x14ac:dyDescent="0.25">
      <c r="A32" s="15" t="s">
        <v>16</v>
      </c>
      <c r="B32" s="15" t="s">
        <v>17</v>
      </c>
      <c r="C32" s="15" t="s">
        <v>18</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3"/>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23"/>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row>
    <row r="33" spans="1:95" ht="20.100000000000001" customHeight="1" x14ac:dyDescent="0.25">
      <c r="A33" s="6">
        <f>IF(Stammdaten!$B$38="","",1)</f>
        <v>1</v>
      </c>
      <c r="B33" s="7" t="str">
        <f>IF(Stammdaten!$B$38="","",Stammdaten!$B$38)</f>
        <v>Lichtschranken kalibrieren und Funktion testen</v>
      </c>
      <c r="C33" s="16" t="str">
        <f>IF(Stammdaten!$C$38="","",Stammdaten!$C$38)</f>
        <v>Elektrik</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5"/>
      <c r="AJ33" s="17"/>
      <c r="AK33" s="17"/>
      <c r="AL33" s="17"/>
      <c r="AM33" s="17"/>
      <c r="AN33" s="17"/>
      <c r="AO33" s="17"/>
      <c r="AP33" s="17"/>
      <c r="AQ33" s="17"/>
      <c r="AR33" s="17"/>
      <c r="AS33" s="17"/>
      <c r="AT33" s="24" t="s">
        <v>59</v>
      </c>
      <c r="AU33" s="17"/>
      <c r="AV33" s="17"/>
      <c r="AW33" s="17"/>
      <c r="AX33" s="17"/>
      <c r="AY33" s="17"/>
      <c r="AZ33" s="17"/>
      <c r="BA33" s="17"/>
      <c r="BB33" s="17"/>
      <c r="BC33" s="17"/>
      <c r="BD33" s="17"/>
      <c r="BE33" s="17"/>
      <c r="BF33" s="17"/>
      <c r="BG33" s="17"/>
      <c r="BH33" s="17"/>
      <c r="BI33" s="17"/>
      <c r="BJ33" s="17"/>
      <c r="BK33" s="17"/>
      <c r="BL33" s="17"/>
      <c r="BM33" s="25"/>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row>
    <row r="34" spans="1:95" ht="20.100000000000001" customHeight="1" x14ac:dyDescent="0.25">
      <c r="A34" s="6">
        <f>IF(Stammdaten!$B$39="","",2)</f>
        <v>2</v>
      </c>
      <c r="B34" s="9" t="str">
        <f>IF(Stammdaten!$B$39="","",Stammdaten!$B$39)</f>
        <v>Ketten- und Bandspannung prüfen</v>
      </c>
      <c r="C34" s="18" t="str">
        <f>IF(Stammdaten!$C$39="","",Stammdaten!$C$39)</f>
        <v>Mechanik</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5"/>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25"/>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row>
    <row r="35" spans="1:95" ht="20.100000000000001" customHeight="1" x14ac:dyDescent="0.25">
      <c r="A35" s="6">
        <f>IF(Stammdaten!$B$40="","",3)</f>
        <v>3</v>
      </c>
      <c r="B35" s="7" t="str">
        <f>IF(Stammdaten!$B$40="","",Stammdaten!$B$40)</f>
        <v>Druckregler und Ventile testen</v>
      </c>
      <c r="C35" s="16" t="str">
        <f>IF(Stammdaten!$C$40="","",Stammdaten!$C$40)</f>
        <v>Instandhaltung</v>
      </c>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5"/>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25"/>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row>
    <row r="36" spans="1:95" ht="20.100000000000001" customHeight="1" x14ac:dyDescent="0.25">
      <c r="A36" s="6">
        <f>IF(Stammdaten!$B$41="","",4)</f>
        <v>4</v>
      </c>
      <c r="B36" s="9" t="str">
        <f>IF(Stammdaten!$B$41="","",Stammdaten!$B$41)</f>
        <v>Sicherheitscheck an Türen und Verriegelungen</v>
      </c>
      <c r="C36" s="18" t="str">
        <f>IF(Stammdaten!$C$41="","",Stammdaten!$C$41)</f>
        <v>Sicherheit</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5"/>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25"/>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row>
    <row r="37" spans="1:95" ht="20.100000000000001" customHeight="1" x14ac:dyDescent="0.25">
      <c r="A37" s="6">
        <f>IF(Stammdaten!$B$42="","",5)</f>
        <v>5</v>
      </c>
      <c r="B37" s="7" t="str">
        <f>IF(Stammdaten!$B$42="","",Stammdaten!$B$42)</f>
        <v>Reinigung der Schaltschranklüfter</v>
      </c>
      <c r="C37" s="16" t="str">
        <f>IF(Stammdaten!$C$42="","",Stammdaten!$C$42)</f>
        <v>Elektrik</v>
      </c>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5"/>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25"/>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row>
    <row r="38" spans="1:95" ht="20.100000000000001" customHeight="1" x14ac:dyDescent="0.25">
      <c r="A38" s="6" t="str">
        <f>IF(Stammdaten!$B$43="","",6)</f>
        <v/>
      </c>
      <c r="B38" s="9" t="str">
        <f>IF(Stammdaten!$B$43="","",Stammdaten!$B$43)</f>
        <v/>
      </c>
      <c r="C38" s="18" t="str">
        <f>IF(Stammdaten!$C$43="","",Stammdaten!$C$43)</f>
        <v/>
      </c>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5"/>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25"/>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row>
    <row r="39" spans="1:95" ht="20.100000000000001" customHeight="1" x14ac:dyDescent="0.25">
      <c r="A39" s="6" t="str">
        <f>IF(Stammdaten!$B$44="","",7)</f>
        <v/>
      </c>
      <c r="B39" s="7" t="str">
        <f>IF(Stammdaten!$B$44="","",Stammdaten!$B$44)</f>
        <v/>
      </c>
      <c r="C39" s="16" t="str">
        <f>IF(Stammdaten!$C$44="","",Stammdaten!$C$44)</f>
        <v/>
      </c>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5"/>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25"/>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row>
    <row r="40" spans="1:95" ht="20.100000000000001" customHeight="1" x14ac:dyDescent="0.25">
      <c r="A40" s="6" t="str">
        <f>IF(Stammdaten!$B$45="","",8)</f>
        <v/>
      </c>
      <c r="B40" s="9" t="str">
        <f>IF(Stammdaten!$B$45="","",Stammdaten!$B$45)</f>
        <v/>
      </c>
      <c r="C40" s="18" t="str">
        <f>IF(Stammdaten!$C$45="","",Stammdaten!$C$45)</f>
        <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25"/>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25"/>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row>
    <row r="41" spans="1:95" ht="20.100000000000001" customHeight="1" x14ac:dyDescent="0.25">
      <c r="A41" s="6" t="str">
        <f>IF(Stammdaten!$B$46="","",9)</f>
        <v/>
      </c>
      <c r="B41" s="7" t="str">
        <f>IF(Stammdaten!$B$46="","",Stammdaten!$B$46)</f>
        <v/>
      </c>
      <c r="C41" s="16" t="str">
        <f>IF(Stammdaten!$C$46="","",Stammdaten!$C$46)</f>
        <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5"/>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25"/>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row>
    <row r="42" spans="1:95" ht="20.100000000000001" customHeight="1" x14ac:dyDescent="0.25">
      <c r="A42" s="41" t="s">
        <v>42</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42"/>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42"/>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28"/>
    </row>
    <row r="43" spans="1:95" ht="20.100000000000001" customHeight="1" x14ac:dyDescent="0.25">
      <c r="A43" s="15" t="s">
        <v>16</v>
      </c>
      <c r="B43" s="15" t="s">
        <v>17</v>
      </c>
      <c r="C43" s="15" t="s">
        <v>18</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23"/>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23"/>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row>
    <row r="44" spans="1:95" ht="20.100000000000001" customHeight="1" x14ac:dyDescent="0.25">
      <c r="A44" s="6">
        <f>IF(Stammdaten!$B$52="","",1)</f>
        <v>1</v>
      </c>
      <c r="B44" s="7" t="str">
        <f>IF(Stammdaten!$B$52="","",Stammdaten!$B$52)</f>
        <v>Ölstand Getriebe kontrollieren</v>
      </c>
      <c r="C44" s="16" t="str">
        <f>IF(Stammdaten!$C$52="","",Stammdaten!$C$52)</f>
        <v>Mechanik</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5"/>
      <c r="AJ44" s="17"/>
      <c r="AK44" s="17"/>
      <c r="AL44" s="17"/>
      <c r="AM44" s="17"/>
      <c r="AN44" s="17"/>
      <c r="AO44" s="17"/>
      <c r="AP44" s="17"/>
      <c r="AQ44" s="17"/>
      <c r="AR44" s="17"/>
      <c r="AS44" s="17"/>
      <c r="AT44" s="17"/>
      <c r="AU44" s="17"/>
      <c r="AV44" s="17"/>
      <c r="AW44" s="17"/>
      <c r="AX44" s="17"/>
      <c r="AY44" s="17"/>
      <c r="AZ44" s="17"/>
      <c r="BA44" s="17"/>
      <c r="BB44" s="17"/>
      <c r="BC44" s="24" t="s">
        <v>58</v>
      </c>
      <c r="BD44" s="17"/>
      <c r="BE44" s="17"/>
      <c r="BF44" s="17"/>
      <c r="BG44" s="17"/>
      <c r="BH44" s="17"/>
      <c r="BI44" s="17"/>
      <c r="BJ44" s="17"/>
      <c r="BK44" s="17"/>
      <c r="BL44" s="17"/>
      <c r="BM44" s="25"/>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row>
    <row r="45" spans="1:95" ht="20.100000000000001" customHeight="1" x14ac:dyDescent="0.25">
      <c r="A45" s="6">
        <f>IF(Stammdaten!$B$53="","",2)</f>
        <v>2</v>
      </c>
      <c r="B45" s="9" t="str">
        <f>IF(Stammdaten!$B$53="","",Stammdaten!$B$53)</f>
        <v>Energieverbrauch und Laufzeiten auswerten</v>
      </c>
      <c r="C45" s="18" t="str">
        <f>IF(Stammdaten!$C$53="","",Stammdaten!$C$53)</f>
        <v>Technischer Leiter</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5"/>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25"/>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row>
    <row r="46" spans="1:95" ht="20.100000000000001" customHeight="1" x14ac:dyDescent="0.25">
      <c r="A46" s="6">
        <f>IF(Stammdaten!$B$54="","",3)</f>
        <v>3</v>
      </c>
      <c r="B46" s="7" t="str">
        <f>IF(Stammdaten!$B$54="","",Stammdaten!$B$54)</f>
        <v>Funktionsprüfung aller Sicherheitskreise</v>
      </c>
      <c r="C46" s="16" t="str">
        <f>IF(Stammdaten!$C$54="","",Stammdaten!$C$54)</f>
        <v>Sicherheit</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5"/>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25"/>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row>
    <row r="47" spans="1:95" ht="20.100000000000001" customHeight="1" x14ac:dyDescent="0.25">
      <c r="A47" s="6">
        <f>IF(Stammdaten!$B$55="","",4)</f>
        <v>4</v>
      </c>
      <c r="B47" s="9" t="str">
        <f>IF(Stammdaten!$B$55="","",Stammdaten!$B$55)</f>
        <v>Stichprobenprüfung Produktqualität nach Wartung</v>
      </c>
      <c r="C47" s="18" t="str">
        <f>IF(Stammdaten!$C$55="","",Stammdaten!$C$55)</f>
        <v>Qualitätsmanagement</v>
      </c>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5"/>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25"/>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row>
    <row r="48" spans="1:95" ht="20.100000000000001" customHeight="1" x14ac:dyDescent="0.25">
      <c r="A48" s="6" t="str">
        <f>IF(Stammdaten!$B$56="","",5)</f>
        <v/>
      </c>
      <c r="B48" s="7" t="str">
        <f>IF(Stammdaten!$B$56="","",Stammdaten!$B$56)</f>
        <v/>
      </c>
      <c r="C48" s="16" t="str">
        <f>IF(Stammdaten!$C$56="","",Stammdaten!$C$56)</f>
        <v/>
      </c>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5"/>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25"/>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row>
    <row r="49" spans="1:95" ht="20.100000000000001" customHeight="1" x14ac:dyDescent="0.25">
      <c r="A49" s="6" t="str">
        <f>IF(Stammdaten!$B$57="","",6)</f>
        <v/>
      </c>
      <c r="B49" s="9" t="str">
        <f>IF(Stammdaten!$B$57="","",Stammdaten!$B$57)</f>
        <v/>
      </c>
      <c r="C49" s="18" t="str">
        <f>IF(Stammdaten!$C$57="","",Stammdaten!$C$57)</f>
        <v/>
      </c>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25"/>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25"/>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row>
    <row r="50" spans="1:95" ht="20.100000000000001" customHeight="1" x14ac:dyDescent="0.25">
      <c r="A50" s="6" t="str">
        <f>IF(Stammdaten!$B$58="","",7)</f>
        <v/>
      </c>
      <c r="B50" s="7" t="str">
        <f>IF(Stammdaten!$B$58="","",Stammdaten!$B$58)</f>
        <v/>
      </c>
      <c r="C50" s="16" t="str">
        <f>IF(Stammdaten!$C$58="","",Stammdaten!$C$58)</f>
        <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5"/>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25"/>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row>
    <row r="51" spans="1:95" ht="20.100000000000001" customHeight="1" x14ac:dyDescent="0.25">
      <c r="A51" s="6" t="str">
        <f>IF(Stammdaten!$B$59="","",8)</f>
        <v/>
      </c>
      <c r="B51" s="9" t="str">
        <f>IF(Stammdaten!$B$59="","",Stammdaten!$B$59)</f>
        <v/>
      </c>
      <c r="C51" s="18" t="str">
        <f>IF(Stammdaten!$C$59="","",Stammdaten!$C$59)</f>
        <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5"/>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25"/>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row>
    <row r="52" spans="1:95" ht="20.100000000000001" customHeight="1" x14ac:dyDescent="0.25">
      <c r="A52" s="6" t="str">
        <f>IF(Stammdaten!$B$60="","",9)</f>
        <v/>
      </c>
      <c r="B52" s="7" t="str">
        <f>IF(Stammdaten!$B$60="","",Stammdaten!$B$60)</f>
        <v/>
      </c>
      <c r="C52" s="16" t="str">
        <f>IF(Stammdaten!$C$60="","",Stammdaten!$C$60)</f>
        <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5"/>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25"/>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row>
    <row r="53" spans="1:95" ht="20.100000000000001" customHeight="1" x14ac:dyDescent="0.25">
      <c r="A53" s="41" t="s">
        <v>47</v>
      </c>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42"/>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42"/>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28"/>
    </row>
    <row r="54" spans="1:95" ht="20.100000000000001" customHeight="1" x14ac:dyDescent="0.25">
      <c r="A54" s="15" t="s">
        <v>16</v>
      </c>
      <c r="B54" s="15" t="s">
        <v>17</v>
      </c>
      <c r="C54" s="15" t="s">
        <v>18</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23"/>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23"/>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row>
    <row r="55" spans="1:95" ht="20.100000000000001" customHeight="1" x14ac:dyDescent="0.25">
      <c r="A55" s="6">
        <f>IF(Stammdaten!$B$66="","",1)</f>
        <v>1</v>
      </c>
      <c r="B55" s="7" t="str">
        <f>IF(Stammdaten!$B$66="","",Stammdaten!$B$66)</f>
        <v>UVV-Prüfung vorbereiten und dokumentieren</v>
      </c>
      <c r="C55" s="16" t="str">
        <f>IF(Stammdaten!$C$66="","",Stammdaten!$C$66)</f>
        <v>Sicherheit</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5"/>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25"/>
      <c r="BN55" s="17"/>
      <c r="BO55" s="17"/>
      <c r="BP55" s="24" t="s">
        <v>59</v>
      </c>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row>
    <row r="56" spans="1:95" ht="20.100000000000001" customHeight="1" x14ac:dyDescent="0.25">
      <c r="A56" s="6">
        <f>IF(Stammdaten!$B$67="","",2)</f>
        <v>2</v>
      </c>
      <c r="B56" s="9" t="str">
        <f>IF(Stammdaten!$B$67="","",Stammdaten!$B$67)</f>
        <v>Austausch kritischer Verschleißteile</v>
      </c>
      <c r="C56" s="18" t="str">
        <f>IF(Stammdaten!$C$67="","",Stammdaten!$C$67)</f>
        <v>Externer Service</v>
      </c>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5"/>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25"/>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row>
    <row r="57" spans="1:95" ht="20.100000000000001" customHeight="1" x14ac:dyDescent="0.25">
      <c r="A57" s="6">
        <f>IF(Stammdaten!$B$68="","",3)</f>
        <v>3</v>
      </c>
      <c r="B57" s="7" t="str">
        <f>IF(Stammdaten!$B$68="","",Stammdaten!$B$68)</f>
        <v>Komplette Anlageninspektion</v>
      </c>
      <c r="C57" s="16" t="str">
        <f>IF(Stammdaten!$C$68="","",Stammdaten!$C$68)</f>
        <v>Technischer Leiter</v>
      </c>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25"/>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25"/>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row>
    <row r="58" spans="1:95" ht="20.100000000000001" customHeight="1" x14ac:dyDescent="0.25">
      <c r="A58" s="6" t="str">
        <f>IF(Stammdaten!$B$69="","",4)</f>
        <v/>
      </c>
      <c r="B58" s="9" t="str">
        <f>IF(Stammdaten!$B$69="","",Stammdaten!$B$69)</f>
        <v/>
      </c>
      <c r="C58" s="18" t="str">
        <f>IF(Stammdaten!$C$69="","",Stammdaten!$C$69)</f>
        <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5"/>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25"/>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row>
    <row r="59" spans="1:95" ht="20.100000000000001" customHeight="1" x14ac:dyDescent="0.25">
      <c r="A59" s="6" t="str">
        <f>IF(Stammdaten!$B$70="","",5)</f>
        <v/>
      </c>
      <c r="B59" s="7" t="str">
        <f>IF(Stammdaten!$B$70="","",Stammdaten!$B$70)</f>
        <v/>
      </c>
      <c r="C59" s="16" t="str">
        <f>IF(Stammdaten!$C$70="","",Stammdaten!$C$70)</f>
        <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5"/>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25"/>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row>
    <row r="60" spans="1:95" ht="20.100000000000001" customHeight="1" x14ac:dyDescent="0.25">
      <c r="A60" s="6" t="str">
        <f>IF(Stammdaten!$B$71="","",6)</f>
        <v/>
      </c>
      <c r="B60" s="9" t="str">
        <f>IF(Stammdaten!$B$71="","",Stammdaten!$B$71)</f>
        <v/>
      </c>
      <c r="C60" s="18" t="str">
        <f>IF(Stammdaten!$C$71="","",Stammdaten!$C$71)</f>
        <v/>
      </c>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5"/>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25"/>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row>
    <row r="61" spans="1:95" ht="20.100000000000001" customHeight="1" x14ac:dyDescent="0.25">
      <c r="A61" s="6" t="str">
        <f>IF(Stammdaten!$B$72="","",7)</f>
        <v/>
      </c>
      <c r="B61" s="7" t="str">
        <f>IF(Stammdaten!$B$72="","",Stammdaten!$B$72)</f>
        <v/>
      </c>
      <c r="C61" s="16" t="str">
        <f>IF(Stammdaten!$C$72="","",Stammdaten!$C$72)</f>
        <v/>
      </c>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5"/>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25"/>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row>
    <row r="62" spans="1:95" ht="20.100000000000001" customHeight="1" x14ac:dyDescent="0.25">
      <c r="A62" s="6" t="str">
        <f>IF(Stammdaten!$B$73="","",8)</f>
        <v/>
      </c>
      <c r="B62" s="9" t="str">
        <f>IF(Stammdaten!$B$73="","",Stammdaten!$B$73)</f>
        <v/>
      </c>
      <c r="C62" s="18" t="str">
        <f>IF(Stammdaten!$C$73="","",Stammdaten!$C$73)</f>
        <v/>
      </c>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5"/>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25"/>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row>
    <row r="63" spans="1:95" ht="20.100000000000001" customHeight="1" x14ac:dyDescent="0.25">
      <c r="A63" s="6" t="str">
        <f>IF(Stammdaten!$B$74="","",9)</f>
        <v/>
      </c>
      <c r="B63" s="7" t="str">
        <f>IF(Stammdaten!$B$74="","",Stammdaten!$B$74)</f>
        <v/>
      </c>
      <c r="C63" s="16" t="str">
        <f>IF(Stammdaten!$C$74="","",Stammdaten!$C$74)</f>
        <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row>
    <row r="64" spans="1:95" ht="20.100000000000001" customHeight="1" x14ac:dyDescent="0.25">
      <c r="A64" s="6" t="str">
        <f>IF(Stammdaten!$B$75="","",10)</f>
        <v/>
      </c>
      <c r="B64" s="9" t="str">
        <f>IF(Stammdaten!$B$75="","",Stammdaten!$B$75)</f>
        <v/>
      </c>
      <c r="C64" s="18" t="str">
        <f>IF(Stammdaten!$C$75="","",Stammdaten!$C$75)</f>
        <v/>
      </c>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row>
    <row r="65" ht="20.100000000000001" customHeight="1" x14ac:dyDescent="0.25"/>
    <row r="66" ht="15" hidden="1" customHeight="1" x14ac:dyDescent="0.25"/>
    <row r="67" ht="20.100000000000001" customHeight="1" x14ac:dyDescent="0.25"/>
  </sheetData>
  <mergeCells count="9">
    <mergeCell ref="A53:CQ53"/>
    <mergeCell ref="B1:H2"/>
    <mergeCell ref="A31:CQ31"/>
    <mergeCell ref="A11:CQ11"/>
    <mergeCell ref="A3:C3"/>
    <mergeCell ref="A42:CQ42"/>
    <mergeCell ref="A22:CQ22"/>
    <mergeCell ref="I1:L2"/>
    <mergeCell ref="A1:A2"/>
  </mergeCells>
  <conditionalFormatting sqref="D5:CQ8">
    <cfRule type="expression" dxfId="3" priority="8">
      <formula>AND(D$8&lt;&gt;"",WEEKDAY(D$8,2)&gt;5)</formula>
    </cfRule>
  </conditionalFormatting>
  <conditionalFormatting sqref="D11:CQ62">
    <cfRule type="expression" dxfId="2" priority="5">
      <formula>AND(D$8&lt;&gt;"",WEEKDAY(D$8,2)&gt;5)</formula>
    </cfRule>
    <cfRule type="expression" dxfId="1" priority="6">
      <formula>UPPER(D11)="X"</formula>
    </cfRule>
    <cfRule type="expression" dxfId="0" priority="7">
      <formula>D11="✓"</formula>
    </cfRule>
  </conditionalFormatting>
  <dataValidations count="1">
    <dataValidation type="list" allowBlank="1" sqref="C13 C14 C15 C16 C17 C18 C19 C20 C21 C22 C24 C25 C26 C27 C28 C29 C30 C31 C33 C34 C35 C36 C37 C38 C39 C40 C41 C42 C44 C45 C46 C47 C48 C49 C50 C51 C52 C53 C55 C56 C57 C58 C59 C60 C61 C62 C63 C64" xr:uid="{00000000-0002-0000-0400-000000000000}">
      <formula1>VerantwortlicheListe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Stammdaten</vt:lpstr>
      <vt:lpstr>Quartal 1</vt:lpstr>
      <vt:lpstr>Quartal 2</vt:lpstr>
      <vt:lpstr>Quartal 3</vt:lpstr>
      <vt:lpstr>Quartal 4</vt:lpstr>
      <vt:lpstr>'Quartal 1'!Área_de_impresión</vt:lpstr>
      <vt:lpstr>'Quartal 2'!Área_de_impresión</vt:lpstr>
      <vt:lpstr>'Quartal 3'!Área_de_impresión</vt:lpstr>
      <vt:lpstr>'Quartal 4'!Área_de_impresión</vt:lpstr>
      <vt:lpstr>Stammdaten!Área_de_impresión</vt:lpstr>
      <vt:lpstr>'Quartal 1'!Títulos_a_imprimir</vt:lpstr>
      <vt:lpstr>'Quartal 2'!Títulos_a_imprimir</vt:lpstr>
      <vt:lpstr>'Quartal 3'!Títulos_a_imprimir</vt:lpstr>
      <vt:lpstr>'Quartal 4'!Títulos_a_imprimir</vt:lpstr>
      <vt:lpstr>VerantwortlicheListe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Jiménez Canales</cp:lastModifiedBy>
  <dcterms:modified xsi:type="dcterms:W3CDTF">2026-03-31T06:50:39Z</dcterms:modified>
</cp:coreProperties>
</file>