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cce6dc1d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förderungspapier" sheetId="1" r:id="R3098514e10c94cbe"/>
    <x:sheet xmlns:r="http://schemas.openxmlformats.org/officeDocument/2006/relationships" name="Auswahllisten" sheetId="2" r:id="R3a62aa9411044e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dd.mm.yyyy"/>
  </x:numFmts>
  <x:fonts count="18">
    <x:font>
      <x:sz val="11"/>
      <x:name val="Carlito"/>
    </x:font>
    <x:font>
      <x:b/>
      <x:sz val="11"/>
      <x:color rgb="FFFFFFFF"/>
      <x:name val="Carlito"/>
    </x:font>
    <x:font>
      <x:b/>
      <x:sz val="10"/>
      <x:color rgb="FFFFFFFF"/>
      <x:name val="Aptos"/>
    </x:font>
    <x:font>
      <x:sz val="10"/>
      <x:name val="Aptos"/>
    </x:font>
    <x:font>
      <x:b/>
      <x:sz val="18"/>
      <x:color rgb="FFFFFFFF"/>
      <x:name val="Carlito"/>
    </x:font>
    <x:font>
      <x:i/>
      <x:sz val="11"/>
      <x:color rgb="FF1F2937"/>
      <x:name val="Carlito"/>
    </x:font>
    <x:font>
      <x:b/>
      <x:sz val="11"/>
      <x:color rgb="FF00484E"/>
      <x:name val="Carlito"/>
    </x:font>
    <x:font>
      <x:b/>
      <x:sz val="11"/>
      <x:name val="Carlito"/>
    </x:font>
    <x:font>
      <x:sz val="11"/>
      <x:color rgb="FF7C2D12"/>
      <x:name val="Carlito"/>
    </x:font>
    <x:font>
      <x:sz val="10"/>
      <x:name val="Carlito"/>
    </x:font>
    <x:font>
      <x:sz val="9"/>
      <x:name val="Carlito"/>
    </x:font>
    <x:font>
      <x:b/>
      <x:sz val="13"/>
      <x:color rgb="FFFFFFFF"/>
      <x:name val="Carlito"/>
    </x:font>
    <x:font>
      <x:i/>
      <x:sz val="10"/>
      <x:color rgb="FF1F2937"/>
      <x:name val="Aptos"/>
    </x:font>
    <x:font>
      <x:b/>
      <x:sz val="10"/>
      <x:color rgb="FF00484E"/>
      <x:name val="Aptos"/>
    </x:font>
    <x:font>
      <x:b/>
      <x:sz val="10"/>
      <x:name val="Aptos"/>
    </x:font>
    <x:font>
      <x:sz val="10"/>
      <x:color rgb="FF7C2D12"/>
      <x:name val="Aptos"/>
    </x:font>
    <x:font>
      <x:b/>
      <x:sz val="18"/>
      <x:color rgb="FFFFFFFF"/>
      <x:name val="Aptos Display"/>
    </x:font>
    <x:font>
      <x:i/>
      <x:sz val="10"/>
      <x:color rgb="FF334155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0484E"/>
      </x:patternFill>
    </x:fill>
    <x:fill>
      <x:patternFill patternType="solid">
        <x:fgColor rgb="FFDDEDEE"/>
      </x:patternFill>
    </x:fill>
    <x:fill>
      <x:patternFill patternType="solid">
        <x:fgColor rgb="FFEEF6F7"/>
      </x:patternFill>
    </x:fill>
    <x:fill>
      <x:patternFill patternType="solid">
        <x:fgColor rgb="FFFFFFFF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1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horizontal="center" vertical="top" wrapText="1"/>
    </x:xf>
    <x:xf numFmtId="0" fontId="2" fillId="2" borderId="1" xfId="0" applyNumberFormat="1" applyFont="1" applyFill="1" applyBorder="1" applyAlignment="1">
      <x:alignment horizontal="center" vertical="top"/>
    </x:xf>
    <x:xf numFmtId="0" fontId="3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horizontal="center" vertical="top" wrapText="1"/>
    </x:xf>
    <x:xf numFmtId="0" fontId="9" fillId="0" borderId="1" xfId="0" applyNumberFormat="1" applyFont="1" applyFill="1" applyBorder="1" applyAlignment="1">
      <x:alignment horizontal="center" vertical="top" wrapText="1"/>
    </x:xf>
    <x:xf numFmtId="200" fontId="9" fillId="0" borderId="0" xfId="0" applyNumberFormat="1" applyFont="1" applyFill="1" applyBorder="1" applyAlignment="1">
      <x:alignment vertical="top" wrapText="1"/>
    </x:xf>
    <x:xf numFmtId="200" fontId="9" fillId="0" borderId="1" xfId="0" applyNumberFormat="1" applyFont="1" applyFill="1" applyBorder="1" applyAlignment="1">
      <x:alignment vertical="top" wrapText="1"/>
    </x:xf>
    <x:xf numFmtId="201" fontId="9" fillId="0" borderId="0" xfId="0" applyNumberFormat="1" applyFont="1" applyFill="1" applyBorder="1" applyAlignment="1">
      <x:alignment vertical="top" wrapText="1"/>
    </x:xf>
    <x:xf numFmtId="201" fontId="9" fillId="0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202" fontId="0" fillId="5" borderId="0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horizontal="center" wrapText="1"/>
    </x:xf>
    <x:xf numFmtId="0" fontId="13" fillId="4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202" fontId="3" fillId="5" borderId="0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horizontal="center"/>
    </x:xf>
    <x:xf numFmtId="0" fontId="15" fillId="6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top" wrapText="1"/>
    </x:xf>
    <x:xf numFmtId="200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top" wrapText="1"/>
    </x:xf>
    <x:xf numFmtId="0" fontId="13" fillId="3" borderId="0" xfId="0" applyNumberFormat="1" applyFont="1" applyFill="1" applyBorder="1" applyAlignment="1">
      <x:alignment horizontal="center" wrapText="1"/>
    </x:xf>
    <x:xf numFmtId="0" fontId="13" fillId="3" borderId="0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 vertical="center"/>
    </x:xf>
    <x:xf numFmtId="0" fontId="12" fillId="3" borderId="1" xfId="0" applyNumberFormat="1" applyFont="1" applyFill="1" applyBorder="1" applyAlignment="1">
      <x:alignment horizontal="center" wrapText="1"/>
    </x:xf>
    <x:xf numFmtId="0" fontId="13" fillId="4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202" fontId="3" fillId="5" borderId="1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horizontal="center"/>
    </x:xf>
    <x:xf numFmtId="0" fontId="15" fillId="6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horizontal="center" vertical="top" wrapText="1"/>
    </x:xf>
    <x:xf numFmtId="200" fontId="3" fillId="0" borderId="1" xfId="0" applyNumberFormat="1" applyFont="1" applyFill="1" applyBorder="1" applyAlignment="1">
      <x:alignment vertical="top" wrapText="1"/>
    </x:xf>
    <x:xf numFmtId="201" fontId="3" fillId="0" borderId="1" xfId="0" applyNumberFormat="1" applyFont="1" applyFill="1" applyBorder="1" applyAlignment="1">
      <x:alignment vertical="top" wrapText="1"/>
    </x:xf>
    <x:xf numFmtId="0" fontId="13" fillId="3" borderId="1" xfId="0" applyNumberFormat="1" applyFont="1" applyFill="1" applyBorder="1" applyAlignment="1">
      <x:alignment horizontal="center" wrapText="1"/>
    </x:xf>
    <x:xf numFmtId="0" fontId="13" fillId="3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vertical="top" wrapText="1"/>
    </x:xf>
    <x:xf numFmtId="0" fontId="3" fillId="5" borderId="1" xfId="0" applyNumberFormat="1" applyFont="1" applyFill="1" applyBorder="1"/>
    <x:xf numFmtId="0" fontId="16" fillId="2" borderId="0" xfId="0" applyNumberFormat="1" applyFont="1" applyFill="1" applyBorder="1" applyAlignment="1">
      <x:alignment horizontal="center" vertical="center"/>
    </x:xf>
    <x:xf numFmtId="0" fontId="16" fillId="2" borderId="1" xfId="0" applyNumberFormat="1" applyFont="1" applyFill="1" applyBorder="1" applyAlignment="1">
      <x:alignment horizontal="center" vertical="center"/>
    </x:xf>
    <x:xf numFmtId="0" fontId="3" fillId="7" borderId="0" xfId="0" applyNumberFormat="1" applyFont="1" applyFill="1" applyBorder="1"/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wrapText="1"/>
    </x:xf>
    <x:xf numFmtId="0" fontId="17" fillId="7" borderId="0" xfId="0" applyNumberFormat="1" applyFont="1" applyFill="1" applyBorder="1" applyAlignment="1">
      <x:alignment vertical="top" wrapText="1"/>
    </x:xf>
    <x:xf numFmtId="0" fontId="3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wrapText="1"/>
    </x:xf>
    <x:xf numFmtId="0" fontId="17" fillId="7" borderId="1" xfId="0" applyNumberFormat="1" applyFont="1" applyFill="1" applyBorder="1" applyAlignment="1">
      <x:alignment vertical="top" wrapText="1"/>
    </x:xf>
    <x:xf numFmtId="0" fontId="14" fillId="5" borderId="0" xfId="0" applyNumberFormat="1" applyFont="1" applyFill="1" applyBorder="1" applyAlignment="1">
      <x:alignment horizontal="center" wrapText="1"/>
    </x:xf>
    <x:xf numFmtId="0" fontId="14" fillId="5" borderId="1" xfId="0" applyNumberFormat="1" applyFont="1" applyFill="1" applyBorder="1" applyAlignment="1">
      <x:alignment horizont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202" fontId="3" fillId="5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horizontal="center" vertical="center" wrapText="1"/>
    </x:xf>
    <x:xf numFmtId="0" fontId="13" fillId="4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202" fontId="3" fillId="5" borderId="1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 applyAlignment="1">
      <x:alignment horizontal="center" vertical="center" wrapText="1"/>
    </x:xf>
    <x:xf numFmtId="0" fontId="15" fillId="6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5" fillId="6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1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a788c4f364cd5" /><Relationship Type="http://schemas.openxmlformats.org/officeDocument/2006/relationships/theme" Target="/xl/theme/theme1.xml" Id="R243022650c8b4c94" /><Relationship Type="http://schemas.openxmlformats.org/officeDocument/2006/relationships/sharedStrings" Target="/xl/sharedStrings.xml" Id="Rd2ca123ec1af48c3" /><Relationship Type="http://schemas.openxmlformats.org/officeDocument/2006/relationships/worksheet" Target="/xl/worksheets/sheet1.xml" Id="R3098514e10c94cbe" /><Relationship Type="http://schemas.openxmlformats.org/officeDocument/2006/relationships/worksheet" Target="/xl/worksheets/sheet2.xml" Id="R3a62aa9411044e56" /></Relationships>
</file>

<file path=xl/tables/table1.xml><?xml version="1.0" encoding="utf-8"?>
<x:table xmlns:x="http://schemas.openxmlformats.org/spreadsheetml/2006/main" id="1" name="ADR_Gefahrgutpositionen" displayName="ADR_Gefahrgutpositionen" ref="A11:T31" headerRowCount="1">
  <x:tableColumns count="20">
    <x:tableColumn id="1" name="Pos."/>
    <x:tableColumn id="2" name="UN-Nr."/>
    <x:tableColumn id="3" name="Offizielle Benennung"/>
    <x:tableColumn id="4" name="Technische Benennung / Ergänzung"/>
    <x:tableColumn id="5" name="Klasse / Gefahrzettel"/>
    <x:tableColumn id="6" name="VG"/>
    <x:tableColumn id="7" name="Tunnelcode"/>
    <x:tableColumn id="8" name="BK"/>
    <x:tableColumn id="9" name="Faktor"/>
    <x:tableColumn id="10" name="Anzahl"/>
    <x:tableColumn id="11" name="Verpackungsart"/>
    <x:tableColumn id="12" name="Menge je Stück"/>
    <x:tableColumn id="13" name="Gesamtmenge"/>
    <x:tableColumn id="14" name="Einheit"/>
    <x:tableColumn id="15" name="LQ"/>
    <x:tableColumn id="16" name="Umweltgefährdend"/>
    <x:tableColumn id="17" name="Abfall"/>
    <x:tableColumn id="18" name="ADR-Zeile automatisch"/>
    <x:tableColumn id="19" name="Punkte 1.1.3.6"/>
    <x:tableColumn id="20" name="Prüfung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e055018fbd4f53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18" hidden="0" customWidth="1"/>
    <x:col min="5" max="5" width="16" hidden="0" customWidth="1"/>
    <x:col min="6" max="6" width="9" hidden="0" customWidth="1"/>
    <x:col min="7" max="7" width="18" hidden="0" customWidth="1"/>
    <x:col min="8" max="8" width="16" hidden="0" customWidth="1"/>
    <x:col min="9" max="9" width="9" hidden="0" customWidth="1"/>
    <x:col min="10" max="10" width="17" hidden="0" customWidth="1"/>
    <x:col min="11" max="11" width="22" hidden="0" customWidth="1"/>
    <x:col min="12" max="12" width="12" hidden="0" customWidth="1"/>
    <x:col min="13" max="13" width="12" hidden="0" customWidth="1"/>
    <x:col min="14" max="14" width="8" hidden="0" customWidth="1"/>
    <x:col min="15" max="15" width="8" hidden="0" customWidth="1"/>
    <x:col min="16" max="16" width="14" hidden="0" customWidth="1"/>
    <x:col min="17" max="17" width="8" hidden="0" customWidth="1"/>
    <x:col min="18" max="18" width="58" hidden="0" customWidth="1"/>
    <x:col min="19" max="19" width="14" hidden="0" customWidth="1"/>
    <x:col min="20" max="20" width="12" hidden="0" customWidth="1"/>
  </x:cols>
  <x:sheetData>
    <x:row r="1" ht="30" customHeight="1">
      <x:c r="A1" s="128" t="str">
        <x:v>ADR Beförderungspapier Vorlage 2026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</x:row>
    <x:row r="2" ht="22" hidden="0" customHeight="1">
      <x:c r="A2" s="99" t="str">
        <x:v>Generische Excel-Vorlage für Gefahrguttransporte nach ADR – mit Beispieldaten, automatischer ADR-Zeile, 1000-Punkte-Übersicht und Prüfhinweisen.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</x:row>
    <x:row r="3" ht="6" customHeight="1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</x:row>
    <x:row r="4" ht="22" customHeight="1">
      <x:c r="A4" s="140" t="str">
        <x:v>Dokument-Nr.</x:v>
      </x:c>
      <x:c r="B4" s="141" t="str">
        <x:v>ADR-2026-001</x:v>
      </x:c>
      <x:c r="C4" s="141" t="str"/>
      <x:c r="D4" s="140" t="str">
        <x:v>Datum</x:v>
      </x:c>
      <x:c r="E4" s="142" t="str">
        <x:v>17.06.2026</x:v>
      </x:c>
      <x:c r="F4" s="142"/>
      <x:c r="G4" s="140" t="str">
        <x:v>Sprache</x:v>
      </x:c>
      <x:c r="H4" s="141" t="str">
        <x:v>Deutsch</x:v>
      </x:c>
      <x:c r="I4" s="141" t="str"/>
      <x:c r="J4" s="140" t="str">
        <x:v>Status</x:v>
      </x:c>
      <x:c r="K4" s="143" t="str">
        <x:f>IF(COUNTA(B4,E4,H4,B5,E5,H5,B7,E7,H7)&gt;=9,"OK","Prüfen")</x:f>
        <x:v>OK</x:v>
      </x:c>
      <x:c r="L4" s="15"/>
      <x:c r="M4" s="133" t="str">
        <x:v>Hinweis: Gelbe/rote Prüfhinweise markieren fehlende oder rechnerisch auffällige Angaben. Die Beispiele sind vollständig fiktiv und sollen nur zeigen, wie die Vorlage genutzt wird.</x:v>
      </x:c>
      <x:c r="N4" s="23"/>
      <x:c r="O4" s="23"/>
      <x:c r="P4" s="23"/>
      <x:c r="Q4" s="23"/>
      <x:c r="R4" s="23"/>
      <x:c r="S4" s="23"/>
      <x:c r="T4" s="23"/>
    </x:row>
    <x:row r="5" ht="22" customHeight="1">
      <x:c r="A5" s="140" t="str">
        <x:v>Absender / Auftraggeber</x:v>
      </x:c>
      <x:c r="B5" s="141" t="str">
        <x:v>MusterChemie GmbH</x:v>
      </x:c>
      <x:c r="C5" s="141" t="str"/>
      <x:c r="D5" s="140" t="str">
        <x:v>Empfänger</x:v>
      </x:c>
      <x:c r="E5" s="141" t="str">
        <x:v>NordLogistik Beispielbetrieb GmbH</x:v>
      </x:c>
      <x:c r="F5" s="141" t="str"/>
      <x:c r="G5" s="140" t="str">
        <x:v>Beförderer</x:v>
      </x:c>
      <x:c r="H5" s="141" t="str">
        <x:v>Transportservice Musterstadt GmbH</x:v>
      </x:c>
      <x:c r="I5" s="141" t="str"/>
      <x:c r="J5" s="140" t="str">
        <x:v>Offene Prüfungen</x:v>
      </x:c>
      <x:c r="K5" s="143" t="str">
        <x:f>COUNTIF(T12:T31,"Prüfen")&amp;" offene Prüfung(en)"</x:f>
        <x:v>0 offene Prüfung(en)</x:v>
      </x:c>
      <x:c r="L5" s="15"/>
      <x:c r="M5" s="23"/>
      <x:c r="N5" s="23"/>
      <x:c r="O5" s="23"/>
      <x:c r="P5" s="23"/>
      <x:c r="Q5" s="23"/>
      <x:c r="R5" s="23"/>
      <x:c r="S5" s="23"/>
      <x:c r="T5" s="23"/>
    </x:row>
    <x:row r="6" ht="22" customHeight="1">
      <x:c r="A6" s="140" t="str">
        <x:v>Straße / Ort Absender</x:v>
      </x:c>
      <x:c r="B6" s="141" t="str">
        <x:v>Industriestraße 12, 26121 Oldenburg</x:v>
      </x:c>
      <x:c r="C6" s="141" t="str"/>
      <x:c r="D6" s="140" t="str">
        <x:v>Straße / Ort Empfänger</x:v>
      </x:c>
      <x:c r="E6" s="141" t="str">
        <x:v>Hafenstraße 8, 28195 Bremen</x:v>
      </x:c>
      <x:c r="F6" s="141" t="str"/>
      <x:c r="G6" s="140" t="str">
        <x:v>Fahrer/in</x:v>
      </x:c>
      <x:c r="H6" s="141" t="str">
        <x:v>Max Beispiel</x:v>
      </x:c>
      <x:c r="I6" s="141" t="str"/>
      <x:c r="J6" s="140" t="str">
        <x:v>1000-Punkte-Status</x:v>
      </x:c>
      <x:c r="K6" s="143" t="str">
        <x:f>IF(SUMPRODUCT(--(B12:B31&lt;&gt;""),--(H12:H31&lt;&gt;""),--(H12:H31=0))&gt;0,"Keine 1.1.3.6-Freistellung (BK 0 enthalten)",IF(K7&lt;=1000,"1.1.3.6 rechnerisch möglich","1000 Punkte überschritten"))</x:f>
        <x:v>1.1.3.6 rechnerisch möglich</x:v>
      </x:c>
      <x:c r="L6" s="15"/>
      <x:c r="M6" s="23"/>
      <x:c r="N6" s="23"/>
      <x:c r="O6" s="23"/>
      <x:c r="P6" s="23"/>
      <x:c r="Q6" s="23"/>
      <x:c r="R6" s="23"/>
      <x:c r="S6" s="23"/>
      <x:c r="T6" s="23"/>
    </x:row>
    <x:row r="7" ht="22" customHeight="1">
      <x:c r="A7" s="140" t="str">
        <x:v>Ladeort</x:v>
      </x:c>
      <x:c r="B7" s="141" t="str">
        <x:v>Lager Oldenburg, Tor 3</x:v>
      </x:c>
      <x:c r="C7" s="141" t="str"/>
      <x:c r="D7" s="140" t="str">
        <x:v>Entladeort</x:v>
      </x:c>
      <x:c r="E7" s="141" t="str">
        <x:v>Wareneingang Bremen</x:v>
      </x:c>
      <x:c r="F7" s="141" t="str"/>
      <x:c r="G7" s="140" t="str">
        <x:v>Fahrzeug / Kennzeichen</x:v>
      </x:c>
      <x:c r="H7" s="141" t="str">
        <x:v>OL-MB 2026</x:v>
      </x:c>
      <x:c r="I7" s="141" t="str"/>
      <x:c r="J7" s="140" t="str">
        <x:v>Gesamtpunkte</x:v>
      </x:c>
      <x:c r="K7" s="143" t="n">
        <x:f>SUM(S12:S31)</x:f>
        <x:v>910</x:v>
      </x:c>
      <x:c r="L7" s="15"/>
      <x:c r="M7" s="23"/>
      <x:c r="N7" s="23"/>
      <x:c r="O7" s="23"/>
      <x:c r="P7" s="23"/>
      <x:c r="Q7" s="23"/>
      <x:c r="R7" s="23"/>
      <x:c r="S7" s="23"/>
      <x:c r="T7" s="23"/>
    </x:row>
    <x:row r="8" ht="22" customHeight="1">
      <x:c r="A8" s="140" t="str">
        <x:v>Notfallkontakt</x:v>
      </x:c>
      <x:c r="B8" s="141" t="str">
        <x:v>+49 441 000000</x:v>
      </x:c>
      <x:c r="C8" s="141" t="str"/>
      <x:c r="D8" s="140" t="str">
        <x:v>Telefon Beförderer</x:v>
      </x:c>
      <x:c r="E8" s="141" t="str">
        <x:v>+49 421 000000</x:v>
      </x:c>
      <x:c r="F8" s="141" t="str"/>
      <x:c r="G8" s="140" t="str">
        <x:v>ADR-Bescheinigung Fahrer</x:v>
      </x:c>
      <x:c r="H8" s="141" t="str">
        <x:v>ADR-2026-98765</x:v>
      </x:c>
      <x:c r="I8" s="141" t="str"/>
      <x:c r="J8" s="140" t="str">
        <x:v>Gesamtmenge</x:v>
      </x:c>
      <x:c r="K8" s="143" t="n">
        <x:f>SUM(M12:M31)</x:f>
        <x:v>850</x:v>
      </x:c>
      <x:c r="L8" s="15"/>
      <x:c r="M8" s="23"/>
      <x:c r="N8" s="23"/>
      <x:c r="O8" s="23"/>
      <x:c r="P8" s="23"/>
      <x:c r="Q8" s="23"/>
      <x:c r="R8" s="23"/>
      <x:c r="S8" s="23"/>
      <x:c r="T8" s="23"/>
    </x:row>
    <x:row r="9" ht="6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</x:row>
    <x:row r="10" ht="32" hidden="0" customHeight="1">
      <x:c r="A10" s="148" t="str">
        <x:v>Gefahrgutpositionen – die Spalte „ADR-Zeile“ wird automatisch in der typischen Reihenfolge erzeugt: UN-Nummer, offizielle Benennung, Gefahrzettel/Klasse, Verpackungsgruppe, Tunnelcode, Versandstücke, Menge und Zusatzangaben.</x:v>
      </x:c>
      <x:c r="B10" s="149"/>
      <x:c r="C10" s="149"/>
      <x:c r="D10" s="149"/>
      <x:c r="E10" s="149"/>
      <x:c r="F10" s="149"/>
      <x:c r="G10" s="149"/>
      <x:c r="H10" s="149"/>
      <x:c r="I10" s="149"/>
      <x:c r="J10" s="149"/>
      <x:c r="K10" s="149"/>
      <x:c r="L10" s="149"/>
      <x:c r="M10" s="149"/>
      <x:c r="N10" s="149"/>
      <x:c r="O10" s="149"/>
      <x:c r="P10" s="149"/>
      <x:c r="Q10" s="149"/>
      <x:c r="R10" s="149"/>
      <x:c r="S10" s="149"/>
      <x:c r="T10" s="149"/>
    </x:row>
    <x:row r="11" ht="38" customHeight="1">
      <x:c r="A11" s="105" t="str">
        <x:v>Pos.</x:v>
      </x:c>
      <x:c r="B11" s="105" t="str">
        <x:v>UN-Nr.</x:v>
      </x:c>
      <x:c r="C11" s="105" t="str">
        <x:v>Offizielle Benennung</x:v>
      </x:c>
      <x:c r="D11" s="105" t="str">
        <x:v>Technische Benennung / Ergänzung</x:v>
      </x:c>
      <x:c r="E11" s="105" t="str">
        <x:v>Klasse / Gefahrzettel</x:v>
      </x:c>
      <x:c r="F11" s="105" t="str">
        <x:v>VG</x:v>
      </x:c>
      <x:c r="G11" s="105" t="str">
        <x:v>Tunnelcode</x:v>
      </x:c>
      <x:c r="H11" s="105" t="str">
        <x:v>BK</x:v>
      </x:c>
      <x:c r="I11" s="105" t="str">
        <x:v>Faktor</x:v>
      </x:c>
      <x:c r="J11" s="105" t="str">
        <x:v>Anzahl</x:v>
      </x:c>
      <x:c r="K11" s="105" t="str">
        <x:v>Verpackungsart</x:v>
      </x:c>
      <x:c r="L11" s="105" t="str">
        <x:v>Menge je Stück</x:v>
      </x:c>
      <x:c r="M11" s="105" t="str">
        <x:v>Gesamtmenge</x:v>
      </x:c>
      <x:c r="N11" s="105" t="str">
        <x:v>Einheit</x:v>
      </x:c>
      <x:c r="O11" s="105" t="str">
        <x:v>LQ</x:v>
      </x:c>
      <x:c r="P11" s="105" t="str">
        <x:v>Umweltgefährdend</x:v>
      </x:c>
      <x:c r="Q11" s="105" t="str">
        <x:v>Abfall</x:v>
      </x:c>
      <x:c r="R11" s="105" t="str">
        <x:v>ADR-Zeile automatisch</x:v>
      </x:c>
      <x:c r="S11" s="105" t="str">
        <x:v>Punkte 1.1.3.6</x:v>
      </x:c>
      <x:c r="T11" s="105" t="str">
        <x:v>Prüfung</x:v>
      </x:c>
    </x:row>
    <x:row r="12" ht="44" customHeight="1">
      <x:c r="A12" s="106" t="n">
        <x:v>1</x:v>
      </x:c>
      <x:c r="B12" s="106" t="str">
        <x:v>1263</x:v>
      </x:c>
      <x:c r="C12" s="22" t="str">
        <x:v>FARBE</x:v>
      </x:c>
      <x:c r="D12" s="22" t="str">
        <x:v>wasserbasierter Lack</x:v>
      </x:c>
      <x:c r="E12" s="106" t="str">
        <x:v>3</x:v>
      </x:c>
      <x:c r="F12" s="106" t="str">
        <x:v>III</x:v>
      </x:c>
      <x:c r="G12" s="106" t="str">
        <x:v>(D/E)</x:v>
      </x:c>
      <x:c r="H12" s="106" t="n">
        <x:v>3</x:v>
      </x:c>
      <x:c r="I12" s="106" t="n">
        <x:f>IF(H12="","",IFERROR(INDEX(Auswahllisten!$B$2:$B$6,MATCH(H12,Auswahllisten!$A$2:$A$6,0)),""))</x:f>
        <x:v>1</x:v>
      </x:c>
      <x:c r="J12" s="106" t="n">
        <x:v>12</x:v>
      </x:c>
      <x:c r="K12" s="22" t="str">
        <x:v>Kanister</x:v>
      </x:c>
      <x:c r="L12" s="107" t="n">
        <x:v>20</x:v>
      </x:c>
      <x:c r="M12" s="107" t="n">
        <x:f>IF(AND(J12&lt;&gt;"",L12&lt;&gt;""),J12*L12,"")</x:f>
        <x:v>240</x:v>
      </x:c>
      <x:c r="N12" s="22" t="str">
        <x:v>L</x:v>
      </x:c>
      <x:c r="O12" s="22" t="str">
        <x:v>Nein</x:v>
      </x:c>
      <x:c r="P12" s="22" t="str">
        <x:v>Nein</x:v>
      </x:c>
      <x:c r="Q12" s="22" t="str">
        <x:v>Nein</x:v>
      </x:c>
      <x:c r="R12" s="22" t="str">
        <x:f>IF(B12="","","UN "&amp;B12&amp;" "&amp;C12&amp;IF(D12&lt;&gt;""," ("&amp;D12&amp;")","")&amp;", "&amp;E12&amp;IF(F12&lt;&gt;"",", "&amp;F12,"")&amp;", "&amp;G12&amp;"; "&amp;J12&amp;" "&amp;K12&amp;"; "&amp;M12&amp;" "&amp;N12&amp;IF(O12="Ja","; LQ","")&amp;IF(P12="Ja","; UMWELTGEFÄHRDEND","")&amp;IF(Q12="Ja","; ABFALL","") )</x:f>
        <x:v>UN 1263 FARBE (wasserbasierter Lack), 3, III, (D/E); 12 Kanister; 240 L</x:v>
      </x:c>
      <x:c r="S12" s="108" t="n">
        <x:f>IF(B12="","",IF(H12=0,1000000,M12*I12))</x:f>
        <x:v>240</x:v>
      </x:c>
      <x:c r="T12" s="22" t="str">
        <x:f>IF(B12="","",IF(AND(B12&lt;&gt;"",C12&lt;&gt;"",E12&lt;&gt;"",G12&lt;&gt;"",J12&gt;0,K12&lt;&gt;"",M12&gt;0,N12&lt;&gt;""),"OK","Prüfen"))</x:f>
        <x:v>OK</x:v>
      </x:c>
    </x:row>
    <x:row r="13" ht="44" customHeight="1">
      <x:c r="A13" s="106" t="n">
        <x:v>2</x:v>
      </x:c>
      <x:c r="B13" s="106" t="str">
        <x:v>3082</x:v>
      </x:c>
      <x:c r="C13" s="22" t="str">
        <x:v>UMWELTGEFÄHRDENDER STOFF, FLÜSSIG, N.A.G.</x:v>
      </x:c>
      <x:c r="D13" s="22" t="str">
        <x:v>Reinigungszusatz, enthält Alkylphenole</x:v>
      </x:c>
      <x:c r="E13" s="106" t="str">
        <x:v>9</x:v>
      </x:c>
      <x:c r="F13" s="106" t="str">
        <x:v>III</x:v>
      </x:c>
      <x:c r="G13" s="106" t="str">
        <x:v>(-)</x:v>
      </x:c>
      <x:c r="H13" s="106" t="n">
        <x:v>3</x:v>
      </x:c>
      <x:c r="I13" s="106" t="n">
        <x:f>IF(H13="","",IFERROR(INDEX(Auswahllisten!$B$2:$B$6,MATCH(H13,Auswahllisten!$A$2:$A$6,0)),""))</x:f>
        <x:v>1</x:v>
      </x:c>
      <x:c r="J13" s="106" t="n">
        <x:v>2</x:v>
      </x:c>
      <x:c r="K13" s="22" t="str">
        <x:v>IBC</x:v>
      </x:c>
      <x:c r="L13" s="107" t="n">
        <x:v>200</x:v>
      </x:c>
      <x:c r="M13" s="107" t="n">
        <x:f>IF(AND(J13&lt;&gt;"",L13&lt;&gt;""),J13*L13,"")</x:f>
        <x:v>400</x:v>
      </x:c>
      <x:c r="N13" s="22" t="str">
        <x:v>L</x:v>
      </x:c>
      <x:c r="O13" s="22" t="str">
        <x:v>Nein</x:v>
      </x:c>
      <x:c r="P13" s="22" t="str">
        <x:v>Ja</x:v>
      </x:c>
      <x:c r="Q13" s="22" t="str">
        <x:v>Nein</x:v>
      </x:c>
      <x:c r="R13" s="22" t="str">
        <x:f>IF(B13="","","UN "&amp;B13&amp;" "&amp;C13&amp;IF(D13&lt;&gt;""," ("&amp;D13&amp;")","")&amp;", "&amp;E13&amp;IF(F13&lt;&gt;"",", "&amp;F13,"")&amp;", "&amp;G13&amp;"; "&amp;J13&amp;" "&amp;K13&amp;"; "&amp;M13&amp;" "&amp;N13&amp;IF(O13="Ja","; LQ","")&amp;IF(P13="Ja","; UMWELTGEFÄHRDEND","")&amp;IF(Q13="Ja","; ABFALL","") )</x:f>
        <x:v>UN 3082 UMWELTGEFÄHRDENDER STOFF, FLÜSSIG, N.A.G. (Reinigungszusatz, enthält Alkylphenole), 9, III, (-); 2 IBC; 400 L; UMWELTGEFÄHRDEND</x:v>
      </x:c>
      <x:c r="S13" s="108" t="n">
        <x:f>IF(B13="","",IF(H13=0,1000000,M13*I13))</x:f>
        <x:v>400</x:v>
      </x:c>
      <x:c r="T13" s="22" t="str">
        <x:f>IF(B13="","",IF(AND(B13&lt;&gt;"",C13&lt;&gt;"",E13&lt;&gt;"",G13&lt;&gt;"",J13&gt;0,K13&lt;&gt;"",M13&gt;0,N13&lt;&gt;""),"OK","Prüfen"))</x:f>
        <x:v>OK</x:v>
      </x:c>
    </x:row>
    <x:row r="14" ht="44" customHeight="1">
      <x:c r="A14" s="106" t="n">
        <x:v>3</x:v>
      </x:c>
      <x:c r="B14" s="106" t="str">
        <x:v>1950</x:v>
      </x:c>
      <x:c r="C14" s="22" t="str">
        <x:v>DRUCKGASPACKUNGEN</x:v>
      </x:c>
      <x:c r="D14" s="22" t="str"/>
      <x:c r="E14" s="106" t="str">
        <x:v>2.1</x:v>
      </x:c>
      <x:c r="F14" s="106" t="str">
        <x:v>-</x:v>
      </x:c>
      <x:c r="G14" s="106" t="str">
        <x:v>(D)</x:v>
      </x:c>
      <x:c r="H14" s="106" t="n">
        <x:v>2</x:v>
      </x:c>
      <x:c r="I14" s="106" t="n">
        <x:f>IF(H14="","",IFERROR(INDEX(Auswahllisten!$B$2:$B$6,MATCH(H14,Auswahllisten!$A$2:$A$6,0)),""))</x:f>
        <x:v>3</x:v>
      </x:c>
      <x:c r="J14" s="106" t="n">
        <x:v>30</x:v>
      </x:c>
      <x:c r="K14" s="22" t="str">
        <x:v>Karton</x:v>
      </x:c>
      <x:c r="L14" s="107" t="n">
        <x:v>1</x:v>
      </x:c>
      <x:c r="M14" s="107" t="n">
        <x:f>IF(AND(J14&lt;&gt;"",L14&lt;&gt;""),J14*L14,"")</x:f>
        <x:v>30</x:v>
      </x:c>
      <x:c r="N14" s="22" t="str">
        <x:v>Stk.</x:v>
      </x:c>
      <x:c r="O14" s="22" t="str">
        <x:v>Ja</x:v>
      </x:c>
      <x:c r="P14" s="22" t="str">
        <x:v>Nein</x:v>
      </x:c>
      <x:c r="Q14" s="22" t="str">
        <x:v>Nein</x:v>
      </x:c>
      <x:c r="R14" s="22" t="str">
        <x:f>IF(B14="","","UN "&amp;B14&amp;" "&amp;C14&amp;IF(D14&lt;&gt;""," ("&amp;D14&amp;")","")&amp;", "&amp;E14&amp;IF(F14&lt;&gt;"",", "&amp;F14,"")&amp;", "&amp;G14&amp;"; "&amp;J14&amp;" "&amp;K14&amp;"; "&amp;M14&amp;" "&amp;N14&amp;IF(O14="Ja","; LQ","")&amp;IF(P14="Ja","; UMWELTGEFÄHRDEND","")&amp;IF(Q14="Ja","; ABFALL","") )</x:f>
        <x:v>UN 1950 DRUCKGASPACKUNGEN, 2.1, -, (D); 30 Karton; 30 Stk.; LQ</x:v>
      </x:c>
      <x:c r="S14" s="108" t="n">
        <x:f>IF(B14="","",IF(H14=0,1000000,M14*I14))</x:f>
        <x:v>90</x:v>
      </x:c>
      <x:c r="T14" s="22" t="str">
        <x:f>IF(B14="","",IF(AND(B14&lt;&gt;"",C14&lt;&gt;"",E14&lt;&gt;"",G14&lt;&gt;"",J14&gt;0,K14&lt;&gt;"",M14&gt;0,N14&lt;&gt;""),"OK","Prüfen"))</x:f>
        <x:v>OK</x:v>
      </x:c>
    </x:row>
    <x:row r="15" ht="44" customHeight="1">
      <x:c r="A15" s="106" t="n">
        <x:v>4</x:v>
      </x:c>
      <x:c r="B15" s="106" t="str">
        <x:v>1993</x:v>
      </x:c>
      <x:c r="C15" s="22" t="str">
        <x:v>ENTZÜNDBARER FLÜSSIGER STOFF, N.A.G.</x:v>
      </x:c>
      <x:c r="D15" s="22" t="str">
        <x:v>Lösemittelgemisch</x:v>
      </x:c>
      <x:c r="E15" s="106" t="str">
        <x:v>3</x:v>
      </x:c>
      <x:c r="F15" s="106" t="str">
        <x:v>III</x:v>
      </x:c>
      <x:c r="G15" s="106" t="str">
        <x:v>(D/E)</x:v>
      </x:c>
      <x:c r="H15" s="106" t="n">
        <x:v>3</x:v>
      </x:c>
      <x:c r="I15" s="106" t="n">
        <x:f>IF(H15="","",IFERROR(INDEX(Auswahllisten!$B$2:$B$6,MATCH(H15,Auswahllisten!$A$2:$A$6,0)),""))</x:f>
        <x:v>1</x:v>
      </x:c>
      <x:c r="J15" s="106" t="n">
        <x:v>6</x:v>
      </x:c>
      <x:c r="K15" s="22" t="str">
        <x:v>Fass</x:v>
      </x:c>
      <x:c r="L15" s="107" t="n">
        <x:v>30</x:v>
      </x:c>
      <x:c r="M15" s="107" t="n">
        <x:f>IF(AND(J15&lt;&gt;"",L15&lt;&gt;""),J15*L15,"")</x:f>
        <x:v>180</x:v>
      </x:c>
      <x:c r="N15" s="22" t="str">
        <x:v>L</x:v>
      </x:c>
      <x:c r="O15" s="22" t="str">
        <x:v>Nein</x:v>
      </x:c>
      <x:c r="P15" s="22" t="str">
        <x:v>Nein</x:v>
      </x:c>
      <x:c r="Q15" s="22" t="str">
        <x:v>Ja</x:v>
      </x:c>
      <x:c r="R15" s="22" t="str">
        <x:f>IF(B15="","","UN "&amp;B15&amp;" "&amp;C15&amp;IF(D15&lt;&gt;""," ("&amp;D15&amp;")","")&amp;", "&amp;E15&amp;IF(F15&lt;&gt;"",", "&amp;F15,"")&amp;", "&amp;G15&amp;"; "&amp;J15&amp;" "&amp;K15&amp;"; "&amp;M15&amp;" "&amp;N15&amp;IF(O15="Ja","; LQ","")&amp;IF(P15="Ja","; UMWELTGEFÄHRDEND","")&amp;IF(Q15="Ja","; ABFALL","") )</x:f>
        <x:v>UN 1993 ENTZÜNDBARER FLÜSSIGER STOFF, N.A.G. (Lösemittelgemisch), 3, III, (D/E); 6 Fass; 180 L; ABFALL</x:v>
      </x:c>
      <x:c r="S15" s="108" t="n">
        <x:f>IF(B15="","",IF(H15=0,1000000,M15*I15))</x:f>
        <x:v>180</x:v>
      </x:c>
      <x:c r="T15" s="22" t="str">
        <x:f>IF(B15="","",IF(AND(B15&lt;&gt;"",C15&lt;&gt;"",E15&lt;&gt;"",G15&lt;&gt;"",J15&gt;0,K15&lt;&gt;"",M15&gt;0,N15&lt;&gt;""),"OK","Prüfen"))</x:f>
        <x:v>OK</x:v>
      </x:c>
    </x:row>
    <x:row r="16" ht="44" customHeight="1">
      <x:c r="A16" s="106" t="n">
        <x:v>5</x:v>
      </x:c>
      <x:c r="B16" s="106" t="str"/>
      <x:c r="C16" s="22" t="str"/>
      <x:c r="D16" s="22" t="str"/>
      <x:c r="E16" s="106" t="str"/>
      <x:c r="F16" s="106" t="str"/>
      <x:c r="G16" s="106" t="str"/>
      <x:c r="H16" s="106" t="str"/>
      <x:c r="I16" s="106" t="str">
        <x:f>IF(H16="","",IFERROR(INDEX(Auswahllisten!$B$2:$B$6,MATCH(H16,Auswahllisten!$A$2:$A$6,0)),""))</x:f>
      </x:c>
      <x:c r="J16" s="106"/>
      <x:c r="K16" s="22" t="str"/>
      <x:c r="L16" s="107"/>
      <x:c r="M16" s="107" t="str">
        <x:f>IF(AND(J16&lt;&gt;"",L16&lt;&gt;""),J16*L16,"")</x:f>
      </x:c>
      <x:c r="N16" s="22" t="str"/>
      <x:c r="O16" s="22" t="str">
        <x:v>Nein</x:v>
      </x:c>
      <x:c r="P16" s="22" t="str">
        <x:v>Nein</x:v>
      </x:c>
      <x:c r="Q16" s="22" t="str">
        <x:v>Nein</x:v>
      </x:c>
      <x:c r="R16" s="22" t="str">
        <x:f>IF(B16="","","UN "&amp;B16&amp;" "&amp;C16&amp;IF(D16&lt;&gt;""," ("&amp;D16&amp;")","")&amp;", "&amp;E16&amp;IF(F16&lt;&gt;"",", "&amp;F16,"")&amp;", "&amp;G16&amp;"; "&amp;J16&amp;" "&amp;K16&amp;"; "&amp;M16&amp;" "&amp;N16&amp;IF(O16="Ja","; LQ","")&amp;IF(P16="Ja","; UMWELTGEFÄHRDEND","")&amp;IF(Q16="Ja","; ABFALL","") )</x:f>
      </x:c>
      <x:c r="S16" s="108" t="str">
        <x:f>IF(B16="","",IF(H16=0,1000000,M16*I16))</x:f>
      </x:c>
      <x:c r="T16" s="22" t="str">
        <x:f>IF(B16="","",IF(AND(B16&lt;&gt;"",C16&lt;&gt;"",E16&lt;&gt;"",G16&lt;&gt;"",J16&gt;0,K16&lt;&gt;"",M16&gt;0,N16&lt;&gt;""),"OK","Prüfen"))</x:f>
      </x:c>
    </x:row>
    <x:row r="17" ht="44" customHeight="1">
      <x:c r="A17" s="106" t="n">
        <x:v>6</x:v>
      </x:c>
      <x:c r="B17" s="106" t="str"/>
      <x:c r="C17" s="22" t="str"/>
      <x:c r="D17" s="22" t="str"/>
      <x:c r="E17" s="106" t="str"/>
      <x:c r="F17" s="106" t="str"/>
      <x:c r="G17" s="106" t="str"/>
      <x:c r="H17" s="106" t="str"/>
      <x:c r="I17" s="106" t="str">
        <x:f>IF(H17="","",IFERROR(INDEX(Auswahllisten!$B$2:$B$6,MATCH(H17,Auswahllisten!$A$2:$A$6,0)),""))</x:f>
      </x:c>
      <x:c r="J17" s="106"/>
      <x:c r="K17" s="22" t="str"/>
      <x:c r="L17" s="107"/>
      <x:c r="M17" s="107" t="str">
        <x:f>IF(AND(J17&lt;&gt;"",L17&lt;&gt;""),J17*L17,"")</x:f>
      </x:c>
      <x:c r="N17" s="22" t="str"/>
      <x:c r="O17" s="22" t="str">
        <x:v>Nein</x:v>
      </x:c>
      <x:c r="P17" s="22" t="str">
        <x:v>Nein</x:v>
      </x:c>
      <x:c r="Q17" s="22" t="str">
        <x:v>Nein</x:v>
      </x:c>
      <x:c r="R17" s="22" t="str">
        <x:f>IF(B17="","","UN "&amp;B17&amp;" "&amp;C17&amp;IF(D17&lt;&gt;""," ("&amp;D17&amp;")","")&amp;", "&amp;E17&amp;IF(F17&lt;&gt;"",", "&amp;F17,"")&amp;", "&amp;G17&amp;"; "&amp;J17&amp;" "&amp;K17&amp;"; "&amp;M17&amp;" "&amp;N17&amp;IF(O17="Ja","; LQ","")&amp;IF(P17="Ja","; UMWELTGEFÄHRDEND","")&amp;IF(Q17="Ja","; ABFALL","") )</x:f>
      </x:c>
      <x:c r="S17" s="108" t="str">
        <x:f>IF(B17="","",IF(H17=0,1000000,M17*I17))</x:f>
      </x:c>
      <x:c r="T17" s="22" t="str">
        <x:f>IF(B17="","",IF(AND(B17&lt;&gt;"",C17&lt;&gt;"",E17&lt;&gt;"",G17&lt;&gt;"",J17&gt;0,K17&lt;&gt;"",M17&gt;0,N17&lt;&gt;""),"OK","Prüfen"))</x:f>
      </x:c>
    </x:row>
    <x:row r="18" ht="44" customHeight="1">
      <x:c r="A18" s="106" t="n">
        <x:v>7</x:v>
      </x:c>
      <x:c r="B18" s="106" t="str"/>
      <x:c r="C18" s="22" t="str"/>
      <x:c r="D18" s="22" t="str"/>
      <x:c r="E18" s="106" t="str"/>
      <x:c r="F18" s="106" t="str"/>
      <x:c r="G18" s="106" t="str"/>
      <x:c r="H18" s="106" t="str"/>
      <x:c r="I18" s="106" t="str">
        <x:f>IF(H18="","",IFERROR(INDEX(Auswahllisten!$B$2:$B$6,MATCH(H18,Auswahllisten!$A$2:$A$6,0)),""))</x:f>
      </x:c>
      <x:c r="J18" s="106"/>
      <x:c r="K18" s="22" t="str"/>
      <x:c r="L18" s="107"/>
      <x:c r="M18" s="107" t="str">
        <x:f>IF(AND(J18&lt;&gt;"",L18&lt;&gt;""),J18*L18,"")</x:f>
      </x:c>
      <x:c r="N18" s="22" t="str"/>
      <x:c r="O18" s="22" t="str">
        <x:v>Nein</x:v>
      </x:c>
      <x:c r="P18" s="22" t="str">
        <x:v>Nein</x:v>
      </x:c>
      <x:c r="Q18" s="22" t="str">
        <x:v>Nein</x:v>
      </x:c>
      <x:c r="R18" s="22" t="str">
        <x:f>IF(B18="","","UN "&amp;B18&amp;" "&amp;C18&amp;IF(D18&lt;&gt;""," ("&amp;D18&amp;")","")&amp;", "&amp;E18&amp;IF(F18&lt;&gt;"",", "&amp;F18,"")&amp;", "&amp;G18&amp;"; "&amp;J18&amp;" "&amp;K18&amp;"; "&amp;M18&amp;" "&amp;N18&amp;IF(O18="Ja","; LQ","")&amp;IF(P18="Ja","; UMWELTGEFÄHRDEND","")&amp;IF(Q18="Ja","; ABFALL","") )</x:f>
      </x:c>
      <x:c r="S18" s="108" t="str">
        <x:f>IF(B18="","",IF(H18=0,1000000,M18*I18))</x:f>
      </x:c>
      <x:c r="T18" s="22" t="str">
        <x:f>IF(B18="","",IF(AND(B18&lt;&gt;"",C18&lt;&gt;"",E18&lt;&gt;"",G18&lt;&gt;"",J18&gt;0,K18&lt;&gt;"",M18&gt;0,N18&lt;&gt;""),"OK","Prüfen"))</x:f>
      </x:c>
    </x:row>
    <x:row r="19" ht="44" customHeight="1">
      <x:c r="A19" s="106" t="n">
        <x:v>8</x:v>
      </x:c>
      <x:c r="B19" s="106" t="str"/>
      <x:c r="C19" s="22" t="str"/>
      <x:c r="D19" s="22" t="str"/>
      <x:c r="E19" s="106" t="str"/>
      <x:c r="F19" s="106" t="str"/>
      <x:c r="G19" s="106" t="str"/>
      <x:c r="H19" s="106" t="str"/>
      <x:c r="I19" s="106" t="str">
        <x:f>IF(H19="","",IFERROR(INDEX(Auswahllisten!$B$2:$B$6,MATCH(H19,Auswahllisten!$A$2:$A$6,0)),""))</x:f>
      </x:c>
      <x:c r="J19" s="106"/>
      <x:c r="K19" s="22" t="str"/>
      <x:c r="L19" s="107"/>
      <x:c r="M19" s="107" t="str">
        <x:f>IF(AND(J19&lt;&gt;"",L19&lt;&gt;""),J19*L19,"")</x:f>
      </x:c>
      <x:c r="N19" s="22" t="str"/>
      <x:c r="O19" s="22" t="str">
        <x:v>Nein</x:v>
      </x:c>
      <x:c r="P19" s="22" t="str">
        <x:v>Nein</x:v>
      </x:c>
      <x:c r="Q19" s="22" t="str">
        <x:v>Nein</x:v>
      </x:c>
      <x:c r="R19" s="22" t="str">
        <x:f>IF(B19="","","UN "&amp;B19&amp;" "&amp;C19&amp;IF(D19&lt;&gt;""," ("&amp;D19&amp;")","")&amp;", "&amp;E19&amp;IF(F19&lt;&gt;"",", "&amp;F19,"")&amp;", "&amp;G19&amp;"; "&amp;J19&amp;" "&amp;K19&amp;"; "&amp;M19&amp;" "&amp;N19&amp;IF(O19="Ja","; LQ","")&amp;IF(P19="Ja","; UMWELTGEFÄHRDEND","")&amp;IF(Q19="Ja","; ABFALL","") )</x:f>
      </x:c>
      <x:c r="S19" s="108" t="str">
        <x:f>IF(B19="","",IF(H19=0,1000000,M19*I19))</x:f>
      </x:c>
      <x:c r="T19" s="22" t="str">
        <x:f>IF(B19="","",IF(AND(B19&lt;&gt;"",C19&lt;&gt;"",E19&lt;&gt;"",G19&lt;&gt;"",J19&gt;0,K19&lt;&gt;"",M19&gt;0,N19&lt;&gt;""),"OK","Prüfen"))</x:f>
      </x:c>
    </x:row>
    <x:row r="20" ht="44" customHeight="1">
      <x:c r="A20" s="106" t="n">
        <x:v>9</x:v>
      </x:c>
      <x:c r="B20" s="106" t="str"/>
      <x:c r="C20" s="22" t="str"/>
      <x:c r="D20" s="22" t="str"/>
      <x:c r="E20" s="106" t="str"/>
      <x:c r="F20" s="106" t="str"/>
      <x:c r="G20" s="106" t="str"/>
      <x:c r="H20" s="106" t="str"/>
      <x:c r="I20" s="106" t="str">
        <x:f>IF(H20="","",IFERROR(INDEX(Auswahllisten!$B$2:$B$6,MATCH(H20,Auswahllisten!$A$2:$A$6,0)),""))</x:f>
      </x:c>
      <x:c r="J20" s="106"/>
      <x:c r="K20" s="22" t="str"/>
      <x:c r="L20" s="107"/>
      <x:c r="M20" s="107" t="str">
        <x:f>IF(AND(J20&lt;&gt;"",L20&lt;&gt;""),J20*L20,"")</x:f>
      </x:c>
      <x:c r="N20" s="22" t="str"/>
      <x:c r="O20" s="22" t="str">
        <x:v>Nein</x:v>
      </x:c>
      <x:c r="P20" s="22" t="str">
        <x:v>Nein</x:v>
      </x:c>
      <x:c r="Q20" s="22" t="str">
        <x:v>Nein</x:v>
      </x:c>
      <x:c r="R20" s="22" t="str">
        <x:f>IF(B20="","","UN "&amp;B20&amp;" "&amp;C20&amp;IF(D20&lt;&gt;""," ("&amp;D20&amp;")","")&amp;", "&amp;E20&amp;IF(F20&lt;&gt;"",", "&amp;F20,"")&amp;", "&amp;G20&amp;"; "&amp;J20&amp;" "&amp;K20&amp;"; "&amp;M20&amp;" "&amp;N20&amp;IF(O20="Ja","; LQ","")&amp;IF(P20="Ja","; UMWELTGEFÄHRDEND","")&amp;IF(Q20="Ja","; ABFALL","") )</x:f>
      </x:c>
      <x:c r="S20" s="108" t="str">
        <x:f>IF(B20="","",IF(H20=0,1000000,M20*I20))</x:f>
      </x:c>
      <x:c r="T20" s="22" t="str">
        <x:f>IF(B20="","",IF(AND(B20&lt;&gt;"",C20&lt;&gt;"",E20&lt;&gt;"",G20&lt;&gt;"",J20&gt;0,K20&lt;&gt;"",M20&gt;0,N20&lt;&gt;""),"OK","Prüfen"))</x:f>
      </x:c>
    </x:row>
    <x:row r="21" ht="44" customHeight="1">
      <x:c r="A21" s="106" t="n">
        <x:v>10</x:v>
      </x:c>
      <x:c r="B21" s="106" t="str"/>
      <x:c r="C21" s="22" t="str"/>
      <x:c r="D21" s="22" t="str"/>
      <x:c r="E21" s="106" t="str"/>
      <x:c r="F21" s="106" t="str"/>
      <x:c r="G21" s="106" t="str"/>
      <x:c r="H21" s="106" t="str"/>
      <x:c r="I21" s="106" t="str">
        <x:f>IF(H21="","",IFERROR(INDEX(Auswahllisten!$B$2:$B$6,MATCH(H21,Auswahllisten!$A$2:$A$6,0)),""))</x:f>
      </x:c>
      <x:c r="J21" s="106"/>
      <x:c r="K21" s="22" t="str"/>
      <x:c r="L21" s="107"/>
      <x:c r="M21" s="107" t="str">
        <x:f>IF(AND(J21&lt;&gt;"",L21&lt;&gt;""),J21*L21,"")</x:f>
      </x:c>
      <x:c r="N21" s="22" t="str"/>
      <x:c r="O21" s="22" t="str">
        <x:v>Nein</x:v>
      </x:c>
      <x:c r="P21" s="22" t="str">
        <x:v>Nein</x:v>
      </x:c>
      <x:c r="Q21" s="22" t="str">
        <x:v>Nein</x:v>
      </x:c>
      <x:c r="R21" s="22" t="str">
        <x:f>IF(B21="","","UN "&amp;B21&amp;" "&amp;C21&amp;IF(D21&lt;&gt;""," ("&amp;D21&amp;")","")&amp;", "&amp;E21&amp;IF(F21&lt;&gt;"",", "&amp;F21,"")&amp;", "&amp;G21&amp;"; "&amp;J21&amp;" "&amp;K21&amp;"; "&amp;M21&amp;" "&amp;N21&amp;IF(O21="Ja","; LQ","")&amp;IF(P21="Ja","; UMWELTGEFÄHRDEND","")&amp;IF(Q21="Ja","; ABFALL","") )</x:f>
      </x:c>
      <x:c r="S21" s="108" t="str">
        <x:f>IF(B21="","",IF(H21=0,1000000,M21*I21))</x:f>
      </x:c>
      <x:c r="T21" s="22" t="str">
        <x:f>IF(B21="","",IF(AND(B21&lt;&gt;"",C21&lt;&gt;"",E21&lt;&gt;"",G21&lt;&gt;"",J21&gt;0,K21&lt;&gt;"",M21&gt;0,N21&lt;&gt;""),"OK","Prüfen"))</x:f>
      </x:c>
    </x:row>
    <x:row r="22" ht="44" customHeight="1">
      <x:c r="A22" s="106" t="n">
        <x:v>11</x:v>
      </x:c>
      <x:c r="B22" s="106" t="str"/>
      <x:c r="C22" s="22" t="str"/>
      <x:c r="D22" s="22" t="str"/>
      <x:c r="E22" s="106" t="str"/>
      <x:c r="F22" s="106" t="str"/>
      <x:c r="G22" s="106" t="str"/>
      <x:c r="H22" s="106" t="str"/>
      <x:c r="I22" s="106" t="str">
        <x:f>IF(H22="","",IFERROR(INDEX(Auswahllisten!$B$2:$B$6,MATCH(H22,Auswahllisten!$A$2:$A$6,0)),""))</x:f>
      </x:c>
      <x:c r="J22" s="106"/>
      <x:c r="K22" s="22" t="str"/>
      <x:c r="L22" s="107"/>
      <x:c r="M22" s="107" t="str">
        <x:f>IF(AND(J22&lt;&gt;"",L22&lt;&gt;""),J22*L22,"")</x:f>
      </x:c>
      <x:c r="N22" s="22" t="str"/>
      <x:c r="O22" s="22" t="str">
        <x:v>Nein</x:v>
      </x:c>
      <x:c r="P22" s="22" t="str">
        <x:v>Nein</x:v>
      </x:c>
      <x:c r="Q22" s="22" t="str">
        <x:v>Nein</x:v>
      </x:c>
      <x:c r="R22" s="22" t="str">
        <x:f>IF(B22="","","UN "&amp;B22&amp;" "&amp;C22&amp;IF(D22&lt;&gt;""," ("&amp;D22&amp;")","")&amp;", "&amp;E22&amp;IF(F22&lt;&gt;"",", "&amp;F22,"")&amp;", "&amp;G22&amp;"; "&amp;J22&amp;" "&amp;K22&amp;"; "&amp;M22&amp;" "&amp;N22&amp;IF(O22="Ja","; LQ","")&amp;IF(P22="Ja","; UMWELTGEFÄHRDEND","")&amp;IF(Q22="Ja","; ABFALL","") )</x:f>
      </x:c>
      <x:c r="S22" s="108" t="str">
        <x:f>IF(B22="","",IF(H22=0,1000000,M22*I22))</x:f>
      </x:c>
      <x:c r="T22" s="22" t="str">
        <x:f>IF(B22="","",IF(AND(B22&lt;&gt;"",C22&lt;&gt;"",E22&lt;&gt;"",G22&lt;&gt;"",J22&gt;0,K22&lt;&gt;"",M22&gt;0,N22&lt;&gt;""),"OK","Prüfen"))</x:f>
      </x:c>
    </x:row>
    <x:row r="23" ht="44" customHeight="1">
      <x:c r="A23" s="106" t="n">
        <x:v>12</x:v>
      </x:c>
      <x:c r="B23" s="106" t="str"/>
      <x:c r="C23" s="22" t="str"/>
      <x:c r="D23" s="22" t="str"/>
      <x:c r="E23" s="106" t="str"/>
      <x:c r="F23" s="106" t="str"/>
      <x:c r="G23" s="106" t="str"/>
      <x:c r="H23" s="106" t="str"/>
      <x:c r="I23" s="106" t="str">
        <x:f>IF(H23="","",IFERROR(INDEX(Auswahllisten!$B$2:$B$6,MATCH(H23,Auswahllisten!$A$2:$A$6,0)),""))</x:f>
      </x:c>
      <x:c r="J23" s="106"/>
      <x:c r="K23" s="22" t="str"/>
      <x:c r="L23" s="107"/>
      <x:c r="M23" s="107" t="str">
        <x:f>IF(AND(J23&lt;&gt;"",L23&lt;&gt;""),J23*L23,"")</x:f>
      </x:c>
      <x:c r="N23" s="22" t="str"/>
      <x:c r="O23" s="22" t="str">
        <x:v>Nein</x:v>
      </x:c>
      <x:c r="P23" s="22" t="str">
        <x:v>Nein</x:v>
      </x:c>
      <x:c r="Q23" s="22" t="str">
        <x:v>Nein</x:v>
      </x:c>
      <x:c r="R23" s="22" t="str">
        <x:f>IF(B23="","","UN "&amp;B23&amp;" "&amp;C23&amp;IF(D23&lt;&gt;""," ("&amp;D23&amp;")","")&amp;", "&amp;E23&amp;IF(F23&lt;&gt;"",", "&amp;F23,"")&amp;", "&amp;G23&amp;"; "&amp;J23&amp;" "&amp;K23&amp;"; "&amp;M23&amp;" "&amp;N23&amp;IF(O23="Ja","; LQ","")&amp;IF(P23="Ja","; UMWELTGEFÄHRDEND","")&amp;IF(Q23="Ja","; ABFALL","") )</x:f>
      </x:c>
      <x:c r="S23" s="108" t="str">
        <x:f>IF(B23="","",IF(H23=0,1000000,M23*I23))</x:f>
      </x:c>
      <x:c r="T23" s="22" t="str">
        <x:f>IF(B23="","",IF(AND(B23&lt;&gt;"",C23&lt;&gt;"",E23&lt;&gt;"",G23&lt;&gt;"",J23&gt;0,K23&lt;&gt;"",M23&gt;0,N23&lt;&gt;""),"OK","Prüfen"))</x:f>
      </x:c>
    </x:row>
    <x:row r="24" ht="44" customHeight="1">
      <x:c r="A24" s="106" t="n">
        <x:v>13</x:v>
      </x:c>
      <x:c r="B24" s="106" t="str"/>
      <x:c r="C24" s="22" t="str"/>
      <x:c r="D24" s="22" t="str"/>
      <x:c r="E24" s="106" t="str"/>
      <x:c r="F24" s="106" t="str"/>
      <x:c r="G24" s="106" t="str"/>
      <x:c r="H24" s="106" t="str"/>
      <x:c r="I24" s="106" t="str">
        <x:f>IF(H24="","",IFERROR(INDEX(Auswahllisten!$B$2:$B$6,MATCH(H24,Auswahllisten!$A$2:$A$6,0)),""))</x:f>
      </x:c>
      <x:c r="J24" s="106"/>
      <x:c r="K24" s="22" t="str"/>
      <x:c r="L24" s="107"/>
      <x:c r="M24" s="107" t="str">
        <x:f>IF(AND(J24&lt;&gt;"",L24&lt;&gt;""),J24*L24,"")</x:f>
      </x:c>
      <x:c r="N24" s="22" t="str"/>
      <x:c r="O24" s="22" t="str">
        <x:v>Nein</x:v>
      </x:c>
      <x:c r="P24" s="22" t="str">
        <x:v>Nein</x:v>
      </x:c>
      <x:c r="Q24" s="22" t="str">
        <x:v>Nein</x:v>
      </x:c>
      <x:c r="R24" s="22" t="str">
        <x:f>IF(B24="","","UN "&amp;B24&amp;" "&amp;C24&amp;IF(D24&lt;&gt;""," ("&amp;D24&amp;")","")&amp;", "&amp;E24&amp;IF(F24&lt;&gt;"",", "&amp;F24,"")&amp;", "&amp;G24&amp;"; "&amp;J24&amp;" "&amp;K24&amp;"; "&amp;M24&amp;" "&amp;N24&amp;IF(O24="Ja","; LQ","")&amp;IF(P24="Ja","; UMWELTGEFÄHRDEND","")&amp;IF(Q24="Ja","; ABFALL","") )</x:f>
      </x:c>
      <x:c r="S24" s="108" t="str">
        <x:f>IF(B24="","",IF(H24=0,1000000,M24*I24))</x:f>
      </x:c>
      <x:c r="T24" s="22" t="str">
        <x:f>IF(B24="","",IF(AND(B24&lt;&gt;"",C24&lt;&gt;"",E24&lt;&gt;"",G24&lt;&gt;"",J24&gt;0,K24&lt;&gt;"",M24&gt;0,N24&lt;&gt;""),"OK","Prüfen"))</x:f>
      </x:c>
    </x:row>
    <x:row r="25" ht="44" customHeight="1">
      <x:c r="A25" s="106" t="n">
        <x:v>14</x:v>
      </x:c>
      <x:c r="B25" s="106" t="str"/>
      <x:c r="C25" s="22" t="str"/>
      <x:c r="D25" s="22" t="str"/>
      <x:c r="E25" s="106" t="str"/>
      <x:c r="F25" s="106" t="str"/>
      <x:c r="G25" s="106" t="str"/>
      <x:c r="H25" s="106" t="str"/>
      <x:c r="I25" s="106" t="str">
        <x:f>IF(H25="","",IFERROR(INDEX(Auswahllisten!$B$2:$B$6,MATCH(H25,Auswahllisten!$A$2:$A$6,0)),""))</x:f>
      </x:c>
      <x:c r="J25" s="106"/>
      <x:c r="K25" s="22" t="str"/>
      <x:c r="L25" s="107"/>
      <x:c r="M25" s="107" t="str">
        <x:f>IF(AND(J25&lt;&gt;"",L25&lt;&gt;""),J25*L25,"")</x:f>
      </x:c>
      <x:c r="N25" s="22" t="str"/>
      <x:c r="O25" s="22" t="str">
        <x:v>Nein</x:v>
      </x:c>
      <x:c r="P25" s="22" t="str">
        <x:v>Nein</x:v>
      </x:c>
      <x:c r="Q25" s="22" t="str">
        <x:v>Nein</x:v>
      </x:c>
      <x:c r="R25" s="22" t="str">
        <x:f>IF(B25="","","UN "&amp;B25&amp;" "&amp;C25&amp;IF(D25&lt;&gt;""," ("&amp;D25&amp;")","")&amp;", "&amp;E25&amp;IF(F25&lt;&gt;"",", "&amp;F25,"")&amp;", "&amp;G25&amp;"; "&amp;J25&amp;" "&amp;K25&amp;"; "&amp;M25&amp;" "&amp;N25&amp;IF(O25="Ja","; LQ","")&amp;IF(P25="Ja","; UMWELTGEFÄHRDEND","")&amp;IF(Q25="Ja","; ABFALL","") )</x:f>
      </x:c>
      <x:c r="S25" s="108" t="str">
        <x:f>IF(B25="","",IF(H25=0,1000000,M25*I25))</x:f>
      </x:c>
      <x:c r="T25" s="22" t="str">
        <x:f>IF(B25="","",IF(AND(B25&lt;&gt;"",C25&lt;&gt;"",E25&lt;&gt;"",G25&lt;&gt;"",J25&gt;0,K25&lt;&gt;"",M25&gt;0,N25&lt;&gt;""),"OK","Prüfen"))</x:f>
      </x:c>
    </x:row>
    <x:row r="26" ht="44" customHeight="1">
      <x:c r="A26" s="106" t="n">
        <x:v>15</x:v>
      </x:c>
      <x:c r="B26" s="106" t="str"/>
      <x:c r="C26" s="22" t="str"/>
      <x:c r="D26" s="22" t="str"/>
      <x:c r="E26" s="106" t="str"/>
      <x:c r="F26" s="106" t="str"/>
      <x:c r="G26" s="106" t="str"/>
      <x:c r="H26" s="106" t="str"/>
      <x:c r="I26" s="106" t="str">
        <x:f>IF(H26="","",IFERROR(INDEX(Auswahllisten!$B$2:$B$6,MATCH(H26,Auswahllisten!$A$2:$A$6,0)),""))</x:f>
      </x:c>
      <x:c r="J26" s="106"/>
      <x:c r="K26" s="22" t="str"/>
      <x:c r="L26" s="107"/>
      <x:c r="M26" s="107" t="str">
        <x:f>IF(AND(J26&lt;&gt;"",L26&lt;&gt;""),J26*L26,"")</x:f>
      </x:c>
      <x:c r="N26" s="22" t="str"/>
      <x:c r="O26" s="22" t="str">
        <x:v>Nein</x:v>
      </x:c>
      <x:c r="P26" s="22" t="str">
        <x:v>Nein</x:v>
      </x:c>
      <x:c r="Q26" s="22" t="str">
        <x:v>Nein</x:v>
      </x:c>
      <x:c r="R26" s="22" t="str">
        <x:f>IF(B26="","","UN "&amp;B26&amp;" "&amp;C26&amp;IF(D26&lt;&gt;""," ("&amp;D26&amp;")","")&amp;", "&amp;E26&amp;IF(F26&lt;&gt;"",", "&amp;F26,"")&amp;", "&amp;G26&amp;"; "&amp;J26&amp;" "&amp;K26&amp;"; "&amp;M26&amp;" "&amp;N26&amp;IF(O26="Ja","; LQ","")&amp;IF(P26="Ja","; UMWELTGEFÄHRDEND","")&amp;IF(Q26="Ja","; ABFALL","") )</x:f>
      </x:c>
      <x:c r="S26" s="108" t="str">
        <x:f>IF(B26="","",IF(H26=0,1000000,M26*I26))</x:f>
      </x:c>
      <x:c r="T26" s="22" t="str">
        <x:f>IF(B26="","",IF(AND(B26&lt;&gt;"",C26&lt;&gt;"",E26&lt;&gt;"",G26&lt;&gt;"",J26&gt;0,K26&lt;&gt;"",M26&gt;0,N26&lt;&gt;""),"OK","Prüfen"))</x:f>
      </x:c>
    </x:row>
    <x:row r="27" ht="44" customHeight="1">
      <x:c r="A27" s="106" t="n">
        <x:v>16</x:v>
      </x:c>
      <x:c r="B27" s="106" t="str"/>
      <x:c r="C27" s="22" t="str"/>
      <x:c r="D27" s="22" t="str"/>
      <x:c r="E27" s="106" t="str"/>
      <x:c r="F27" s="106" t="str"/>
      <x:c r="G27" s="106" t="str"/>
      <x:c r="H27" s="106" t="str"/>
      <x:c r="I27" s="106" t="str">
        <x:f>IF(H27="","",IFERROR(INDEX(Auswahllisten!$B$2:$B$6,MATCH(H27,Auswahllisten!$A$2:$A$6,0)),""))</x:f>
      </x:c>
      <x:c r="J27" s="106"/>
      <x:c r="K27" s="22" t="str"/>
      <x:c r="L27" s="107"/>
      <x:c r="M27" s="107" t="str">
        <x:f>IF(AND(J27&lt;&gt;"",L27&lt;&gt;""),J27*L27,"")</x:f>
      </x:c>
      <x:c r="N27" s="22" t="str"/>
      <x:c r="O27" s="22" t="str">
        <x:v>Nein</x:v>
      </x:c>
      <x:c r="P27" s="22" t="str">
        <x:v>Nein</x:v>
      </x:c>
      <x:c r="Q27" s="22" t="str">
        <x:v>Nein</x:v>
      </x:c>
      <x:c r="R27" s="22" t="str">
        <x:f>IF(B27="","","UN "&amp;B27&amp;" "&amp;C27&amp;IF(D27&lt;&gt;""," ("&amp;D27&amp;")","")&amp;", "&amp;E27&amp;IF(F27&lt;&gt;"",", "&amp;F27,"")&amp;", "&amp;G27&amp;"; "&amp;J27&amp;" "&amp;K27&amp;"; "&amp;M27&amp;" "&amp;N27&amp;IF(O27="Ja","; LQ","")&amp;IF(P27="Ja","; UMWELTGEFÄHRDEND","")&amp;IF(Q27="Ja","; ABFALL","") )</x:f>
      </x:c>
      <x:c r="S27" s="108" t="str">
        <x:f>IF(B27="","",IF(H27=0,1000000,M27*I27))</x:f>
      </x:c>
      <x:c r="T27" s="22" t="str">
        <x:f>IF(B27="","",IF(AND(B27&lt;&gt;"",C27&lt;&gt;"",E27&lt;&gt;"",G27&lt;&gt;"",J27&gt;0,K27&lt;&gt;"",M27&gt;0,N27&lt;&gt;""),"OK","Prüfen"))</x:f>
      </x:c>
    </x:row>
    <x:row r="28" ht="44" customHeight="1">
      <x:c r="A28" s="106" t="n">
        <x:v>17</x:v>
      </x:c>
      <x:c r="B28" s="106" t="str"/>
      <x:c r="C28" s="22" t="str"/>
      <x:c r="D28" s="22" t="str"/>
      <x:c r="E28" s="106" t="str"/>
      <x:c r="F28" s="106" t="str"/>
      <x:c r="G28" s="106" t="str"/>
      <x:c r="H28" s="106" t="str"/>
      <x:c r="I28" s="106" t="str">
        <x:f>IF(H28="","",IFERROR(INDEX(Auswahllisten!$B$2:$B$6,MATCH(H28,Auswahllisten!$A$2:$A$6,0)),""))</x:f>
      </x:c>
      <x:c r="J28" s="106"/>
      <x:c r="K28" s="22" t="str"/>
      <x:c r="L28" s="107"/>
      <x:c r="M28" s="107" t="str">
        <x:f>IF(AND(J28&lt;&gt;"",L28&lt;&gt;""),J28*L28,"")</x:f>
      </x:c>
      <x:c r="N28" s="22" t="str"/>
      <x:c r="O28" s="22" t="str">
        <x:v>Nein</x:v>
      </x:c>
      <x:c r="P28" s="22" t="str">
        <x:v>Nein</x:v>
      </x:c>
      <x:c r="Q28" s="22" t="str">
        <x:v>Nein</x:v>
      </x:c>
      <x:c r="R28" s="22" t="str">
        <x:f>IF(B28="","","UN "&amp;B28&amp;" "&amp;C28&amp;IF(D28&lt;&gt;""," ("&amp;D28&amp;")","")&amp;", "&amp;E28&amp;IF(F28&lt;&gt;"",", "&amp;F28,"")&amp;", "&amp;G28&amp;"; "&amp;J28&amp;" "&amp;K28&amp;"; "&amp;M28&amp;" "&amp;N28&amp;IF(O28="Ja","; LQ","")&amp;IF(P28="Ja","; UMWELTGEFÄHRDEND","")&amp;IF(Q28="Ja","; ABFALL","") )</x:f>
      </x:c>
      <x:c r="S28" s="108" t="str">
        <x:f>IF(B28="","",IF(H28=0,1000000,M28*I28))</x:f>
      </x:c>
      <x:c r="T28" s="22" t="str">
        <x:f>IF(B28="","",IF(AND(B28&lt;&gt;"",C28&lt;&gt;"",E28&lt;&gt;"",G28&lt;&gt;"",J28&gt;0,K28&lt;&gt;"",M28&gt;0,N28&lt;&gt;""),"OK","Prüfen"))</x:f>
      </x:c>
    </x:row>
    <x:row r="29" ht="44" customHeight="1">
      <x:c r="A29" s="106" t="n">
        <x:v>18</x:v>
      </x:c>
      <x:c r="B29" s="106" t="str"/>
      <x:c r="C29" s="22" t="str"/>
      <x:c r="D29" s="22" t="str"/>
      <x:c r="E29" s="106" t="str"/>
      <x:c r="F29" s="106" t="str"/>
      <x:c r="G29" s="106" t="str"/>
      <x:c r="H29" s="106" t="str"/>
      <x:c r="I29" s="106" t="str">
        <x:f>IF(H29="","",IFERROR(INDEX(Auswahllisten!$B$2:$B$6,MATCH(H29,Auswahllisten!$A$2:$A$6,0)),""))</x:f>
      </x:c>
      <x:c r="J29" s="106"/>
      <x:c r="K29" s="22" t="str"/>
      <x:c r="L29" s="107"/>
      <x:c r="M29" s="107" t="str">
        <x:f>IF(AND(J29&lt;&gt;"",L29&lt;&gt;""),J29*L29,"")</x:f>
      </x:c>
      <x:c r="N29" s="22" t="str"/>
      <x:c r="O29" s="22" t="str">
        <x:v>Nein</x:v>
      </x:c>
      <x:c r="P29" s="22" t="str">
        <x:v>Nein</x:v>
      </x:c>
      <x:c r="Q29" s="22" t="str">
        <x:v>Nein</x:v>
      </x:c>
      <x:c r="R29" s="22" t="str">
        <x:f>IF(B29="","","UN "&amp;B29&amp;" "&amp;C29&amp;IF(D29&lt;&gt;""," ("&amp;D29&amp;")","")&amp;", "&amp;E29&amp;IF(F29&lt;&gt;"",", "&amp;F29,"")&amp;", "&amp;G29&amp;"; "&amp;J29&amp;" "&amp;K29&amp;"; "&amp;M29&amp;" "&amp;N29&amp;IF(O29="Ja","; LQ","")&amp;IF(P29="Ja","; UMWELTGEFÄHRDEND","")&amp;IF(Q29="Ja","; ABFALL","") )</x:f>
      </x:c>
      <x:c r="S29" s="108" t="str">
        <x:f>IF(B29="","",IF(H29=0,1000000,M29*I29))</x:f>
      </x:c>
      <x:c r="T29" s="22" t="str">
        <x:f>IF(B29="","",IF(AND(B29&lt;&gt;"",C29&lt;&gt;"",E29&lt;&gt;"",G29&lt;&gt;"",J29&gt;0,K29&lt;&gt;"",M29&gt;0,N29&lt;&gt;""),"OK","Prüfen"))</x:f>
      </x:c>
    </x:row>
    <x:row r="30" ht="44" customHeight="1">
      <x:c r="A30" s="106" t="n">
        <x:v>19</x:v>
      </x:c>
      <x:c r="B30" s="106" t="str"/>
      <x:c r="C30" s="22" t="str"/>
      <x:c r="D30" s="22" t="str"/>
      <x:c r="E30" s="106" t="str"/>
      <x:c r="F30" s="106" t="str"/>
      <x:c r="G30" s="106" t="str"/>
      <x:c r="H30" s="106" t="str"/>
      <x:c r="I30" s="106" t="str">
        <x:f>IF(H30="","",IFERROR(INDEX(Auswahllisten!$B$2:$B$6,MATCH(H30,Auswahllisten!$A$2:$A$6,0)),""))</x:f>
      </x:c>
      <x:c r="J30" s="106"/>
      <x:c r="K30" s="22" t="str"/>
      <x:c r="L30" s="107"/>
      <x:c r="M30" s="107" t="str">
        <x:f>IF(AND(J30&lt;&gt;"",L30&lt;&gt;""),J30*L30,"")</x:f>
      </x:c>
      <x:c r="N30" s="22" t="str"/>
      <x:c r="O30" s="22" t="str">
        <x:v>Nein</x:v>
      </x:c>
      <x:c r="P30" s="22" t="str">
        <x:v>Nein</x:v>
      </x:c>
      <x:c r="Q30" s="22" t="str">
        <x:v>Nein</x:v>
      </x:c>
      <x:c r="R30" s="22" t="str">
        <x:f>IF(B30="","","UN "&amp;B30&amp;" "&amp;C30&amp;IF(D30&lt;&gt;""," ("&amp;D30&amp;")","")&amp;", "&amp;E30&amp;IF(F30&lt;&gt;"",", "&amp;F30,"")&amp;", "&amp;G30&amp;"; "&amp;J30&amp;" "&amp;K30&amp;"; "&amp;M30&amp;" "&amp;N30&amp;IF(O30="Ja","; LQ","")&amp;IF(P30="Ja","; UMWELTGEFÄHRDEND","")&amp;IF(Q30="Ja","; ABFALL","") )</x:f>
      </x:c>
      <x:c r="S30" s="108" t="str">
        <x:f>IF(B30="","",IF(H30=0,1000000,M30*I30))</x:f>
      </x:c>
      <x:c r="T30" s="22" t="str">
        <x:f>IF(B30="","",IF(AND(B30&lt;&gt;"",C30&lt;&gt;"",E30&lt;&gt;"",G30&lt;&gt;"",J30&gt;0,K30&lt;&gt;"",M30&gt;0,N30&lt;&gt;""),"OK","Prüfen"))</x:f>
      </x:c>
    </x:row>
    <x:row r="31" ht="44" customHeight="1">
      <x:c r="A31" s="106" t="n">
        <x:v>20</x:v>
      </x:c>
      <x:c r="B31" s="106" t="str"/>
      <x:c r="C31" s="22" t="str"/>
      <x:c r="D31" s="22" t="str"/>
      <x:c r="E31" s="106" t="str"/>
      <x:c r="F31" s="106" t="str"/>
      <x:c r="G31" s="106" t="str"/>
      <x:c r="H31" s="106" t="str"/>
      <x:c r="I31" s="106" t="str">
        <x:f>IF(H31="","",IFERROR(INDEX(Auswahllisten!$B$2:$B$6,MATCH(H31,Auswahllisten!$A$2:$A$6,0)),""))</x:f>
      </x:c>
      <x:c r="J31" s="106"/>
      <x:c r="K31" s="22" t="str"/>
      <x:c r="L31" s="107"/>
      <x:c r="M31" s="107" t="str">
        <x:f>IF(AND(J31&lt;&gt;"",L31&lt;&gt;""),J31*L31,"")</x:f>
      </x:c>
      <x:c r="N31" s="22" t="str"/>
      <x:c r="O31" s="22" t="str">
        <x:v>Nein</x:v>
      </x:c>
      <x:c r="P31" s="22" t="str">
        <x:v>Nein</x:v>
      </x:c>
      <x:c r="Q31" s="22" t="str">
        <x:v>Nein</x:v>
      </x:c>
      <x:c r="R31" s="22" t="str">
        <x:f>IF(B31="","","UN "&amp;B31&amp;" "&amp;C31&amp;IF(D31&lt;&gt;""," ("&amp;D31&amp;")","")&amp;", "&amp;E31&amp;IF(F31&lt;&gt;"",", "&amp;F31,"")&amp;", "&amp;G31&amp;"; "&amp;J31&amp;" "&amp;K31&amp;"; "&amp;M31&amp;" "&amp;N31&amp;IF(O31="Ja","; LQ","")&amp;IF(P31="Ja","; UMWELTGEFÄHRDEND","")&amp;IF(Q31="Ja","; ABFALL","") )</x:f>
      </x:c>
      <x:c r="S31" s="108" t="str">
        <x:f>IF(B31="","",IF(H31=0,1000000,M31*I31))</x:f>
      </x:c>
      <x:c r="T31" s="22" t="str">
        <x:f>IF(B31="","",IF(AND(B31&lt;&gt;"",C31&lt;&gt;"",E31&lt;&gt;"",G31&lt;&gt;"",J31&gt;0,K31&lt;&gt;"",M31&gt;0,N31&lt;&gt;""),"OK","Prüfen"))</x:f>
      </x:c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</x:row>
    <x:row r="34" ht="26" hidden="0" customHeight="1">
      <x:c r="A34" s="13" t="str">
        <x:v>Kontroll- und Druckbereich</x:v>
      </x:c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</x:row>
    <x:row r="35" ht="26" hidden="0" customHeight="1">
      <x:c r="A35" s="109" t="str">
        <x:v>Prüfpunkt</x:v>
      </x:c>
      <x:c r="B35" s="109" t="str">
        <x:v>Status</x:v>
      </x:c>
      <x:c r="C35" s="109" t="str">
        <x:v>Hinweis / Bemerkung</x:v>
      </x:c>
      <x:c r="D35" s="109" t="str"/>
      <x:c r="E35" s="109" t="str">
        <x:v>Prüfpunkt</x:v>
      </x:c>
      <x:c r="F35" s="109" t="str">
        <x:v>Status</x:v>
      </x:c>
      <x:c r="G35" s="109" t="str">
        <x:v>Hinweis / Bemerkung</x:v>
      </x:c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</x:row>
    <x:row r="36" ht="26" hidden="0" customHeight="1">
      <x:c r="A36" s="22" t="str">
        <x:v>UN-Nummern, offizielle Benennungen und Reihenfolge geprüft</x:v>
      </x:c>
      <x:c r="B36" s="22" t="str">
        <x:v>OK</x:v>
      </x:c>
      <x:c r="C36" s="22" t="str">
        <x:v>Automatische ADR-Zeile als Arbeitshilfe nutzen.</x:v>
      </x:c>
      <x:c r="D36" s="22" t="str"/>
      <x:c r="E36" s="22" t="str">
        <x:v>Schriftliche Weisungen im Fahrzeug vorhanden</x:v>
      </x:c>
      <x:c r="F36" s="22" t="str">
        <x:v>OK</x:v>
      </x:c>
      <x:c r="G36" s="22" t="str">
        <x:v>Vor Abfahrt kontrollieren.</x:v>
      </x:c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</x:row>
    <x:row r="37" ht="26" hidden="0" customHeight="1">
      <x:c r="A37" s="22" t="str">
        <x:v>Anzahl und Art der Versandstücke eingetragen</x:v>
      </x:c>
      <x:c r="B37" s="22" t="str">
        <x:v>OK</x:v>
      </x:c>
      <x:c r="C37" s="22" t="str">
        <x:v>Angaben je Gefahrguteintrag prüfen.</x:v>
      </x:c>
      <x:c r="D37" s="22" t="str"/>
      <x:c r="E37" s="22" t="str">
        <x:v>Kennzeichnung / Gefahrzettel am Versandstück geprüft</x:v>
      </x:c>
      <x:c r="F37" s="22" t="str">
        <x:v>Prüfen</x:v>
      </x:c>
      <x:c r="G37" s="22" t="str">
        <x:v>Nicht nur Tabellenwert, auch Versandstück kontrollieren.</x:v>
      </x:c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</x:row>
    <x:row r="38" ht="26" hidden="0" customHeight="1">
      <x:c r="A38" s="22" t="str">
        <x:v>Gesamtmenge je Gefahrguteintrag berechnet</x:v>
      </x:c>
      <x:c r="B38" s="22" t="str">
        <x:v>OK</x:v>
      </x:c>
      <x:c r="C38" s="22" t="str">
        <x:v>Formel in Spalte M.</x:v>
      </x:c>
      <x:c r="D38" s="22" t="str"/>
      <x:c r="E38" s="22" t="str">
        <x:v>Fahrer / Fahrzeug / Kennzeichen eingetragen</x:v>
      </x:c>
      <x:c r="F38" s="22" t="str">
        <x:v>OK</x:v>
      </x:c>
      <x:c r="G38" s="22" t="str">
        <x:v>Identifikation der Beförderungseinheit.</x:v>
      </x:c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</x:row>
    <x:row r="39" ht="26" hidden="0" customHeight="1">
      <x:c r="A39" s="22" t="str">
        <x:v>1000-Punkte-Regel rechnerisch geprüft</x:v>
      </x:c>
      <x:c r="B39" s="22" t="str">
        <x:v>OK</x:v>
      </x:c>
      <x:c r="C39" s="22" t="str">
        <x:v>Status oben rechts beachten.</x:v>
      </x:c>
      <x:c r="D39" s="22" t="str"/>
      <x:c r="E39" s="22" t="str">
        <x:v>Sonderfälle wie Abfall, LQ, Tunnel, Umweltgefahr geprüft</x:v>
      </x:c>
      <x:c r="F39" s="22" t="str">
        <x:v>Prüfen</x:v>
      </x:c>
      <x:c r="G39" s="22" t="str">
        <x:v>Ja/Nein-Spalten und Zusatztexte prüfen.</x:v>
      </x:c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</x:row>
    <x:row r="40" ht="15" hidden="0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</x:row>
    <x:row r="41" ht="15" hidden="0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</x:row>
    <x:row r="42" ht="22" hidden="0" customHeight="1">
      <x:c r="A42" s="110" t="str">
        <x:v>Erklärung / Unterschrift</x:v>
      </x:c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</x:row>
    <x:row r="43" ht="32" hidden="0" customHeight="1">
      <x:c r="A43" s="111" t="str">
        <x:v>Die oben aufgeführten Angaben wurden für den konkreten Transport geprüft. Diese Vorlage ersetzt keine fachliche Gefahrgutprüfung; Stoffdaten, Sondervorschriften, Verpackungen, Freistellungen und Begleitpapiere sind vor jeder Beförderung zu validieren.</x:v>
      </x:c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</x:row>
    <x:row r="44" ht="32" hidden="0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</x:row>
    <x:row r="45" ht="32" hidden="0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</x:row>
    <x:row r="46" ht="22" hidden="0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</x:row>
    <x:row r="47" ht="22" hidden="0" customHeight="1">
      <x:c r="A47" s="100" t="str">
        <x:v>Ort / Datum</x:v>
      </x:c>
      <x:c r="B47" s="15" t="str">
        <x:v>Oldenburg, 17.06.2026</x:v>
      </x:c>
      <x:c r="C47" s="15" t="str"/>
      <x:c r="D47" s="100" t="str">
        <x:v>Name Absender</x:v>
      </x:c>
      <x:c r="E47" s="15" t="str">
        <x:v>Anna Beispiel</x:v>
      </x:c>
      <x:c r="F47" s="15" t="str"/>
      <x:c r="G47" s="100" t="str">
        <x:v>Unterschrift</x:v>
      </x:c>
      <x:c r="H47" s="112" t="str"/>
      <x:c r="I47" s="112"/>
      <x:c r="J47" s="112"/>
      <x:c r="K47" s="112"/>
      <x:c r="L47" s="112"/>
      <x:c r="M47" s="112"/>
      <x:c r="N47" s="112"/>
      <x:c r="O47" s="112"/>
      <x:c r="P47" s="112"/>
      <x:c r="Q47" s="112"/>
      <x:c r="R47" s="112"/>
      <x:c r="S47" s="112"/>
      <x:c r="T47" s="112"/>
    </x:row>
    <x:row r="48" ht="22" hidden="0" customHeight="1">
      <x:c r="A48" s="100" t="str">
        <x:v>Ort / Datum Übernahme</x:v>
      </x:c>
      <x:c r="B48" s="15" t="str"/>
      <x:c r="C48" s="15" t="str"/>
      <x:c r="D48" s="100" t="str">
        <x:v>Name Fahrer/in</x:v>
      </x:c>
      <x:c r="E48" s="15" t="str">
        <x:v>Max Beispiel</x:v>
      </x:c>
      <x:c r="F48" s="15" t="str"/>
      <x:c r="G48" s="100" t="str">
        <x:v>Unterschrift Fahrer/in</x:v>
      </x:c>
      <x:c r="H48" s="112" t="str"/>
      <x:c r="I48" s="112"/>
      <x:c r="J48" s="112"/>
      <x:c r="K48" s="112"/>
      <x:c r="L48" s="112"/>
      <x:c r="M48" s="112"/>
      <x:c r="N48" s="112"/>
      <x:c r="O48" s="112"/>
      <x:c r="P48" s="112"/>
      <x:c r="Q48" s="112"/>
      <x:c r="R48" s="112"/>
      <x:c r="S48" s="112"/>
      <x:c r="T48" s="112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</x:row>
  </x:sheetData>
  <x:mergeCells>
    <x:mergeCell ref="A1:T1"/>
    <x:mergeCell ref="A2:T2"/>
    <x:mergeCell ref="B4:C4"/>
    <x:mergeCell ref="E4:F4"/>
    <x:mergeCell ref="H4:I4"/>
    <x:mergeCell ref="B5:C5"/>
    <x:mergeCell ref="E5:F5"/>
    <x:mergeCell ref="H5:I5"/>
    <x:mergeCell ref="B6:C6"/>
    <x:mergeCell ref="E6:F6"/>
    <x:mergeCell ref="H6:I6"/>
    <x:mergeCell ref="B7:C7"/>
    <x:mergeCell ref="E7:F7"/>
    <x:mergeCell ref="H7:I7"/>
    <x:mergeCell ref="B8:C8"/>
    <x:mergeCell ref="E8:F8"/>
    <x:mergeCell ref="H8:I8"/>
    <x:mergeCell ref="A10:T10"/>
    <x:mergeCell ref="A34:T34"/>
    <x:mergeCell ref="A42:T42"/>
    <x:mergeCell ref="A43:T45"/>
    <x:mergeCell ref="B47:C47"/>
    <x:mergeCell ref="E47:F47"/>
    <x:mergeCell ref="B48:C48"/>
    <x:mergeCell ref="E48:F48"/>
    <x:mergeCell ref="H47:T47"/>
    <x:mergeCell ref="H48:T48"/>
    <x:mergeCell ref="M4:T8"/>
  </x:mergeCells>
  <x:conditionalFormatting sqref="T12:T31">
    <x:cfRule type="expression" dxfId="0" priority="1">
      <x:formula>T12="Prüfen"</x:formula>
    </x:cfRule>
    <x:cfRule type="expression" dxfId="1" priority="2">
      <x:formula>T12="OK"</x:formula>
    </x:cfRule>
  </x:conditionalFormatting>
  <x:conditionalFormatting sqref="S12:S31">
    <x:cfRule type="cellIs" dxfId="2" priority="3" operator="greaterThan">
      <x:formula>1000</x:formula>
    </x:cfRule>
  </x:conditionalFormatting>
  <x:conditionalFormatting sqref="K5:K5">
    <x:cfRule type="expression" dxfId="3" priority="4">
      <x:formula>ISNUMBER(SEARCH("überschritten",K5))</x:formula>
    </x:cfRule>
    <x:cfRule type="expression" dxfId="4" priority="5">
      <x:formula>ISNUMBER(SEARCH("möglich",K5))</x:formula>
    </x:cfRule>
  </x:conditionalFormatting>
  <x:conditionalFormatting sqref="B36:B39">
    <x:cfRule type="expression" dxfId="5" priority="6">
      <x:formula>B36="Prüfen"</x:formula>
    </x:cfRule>
    <x:cfRule type="expression" dxfId="6" priority="7">
      <x:formula>B36="OK"</x:formula>
    </x:cfRule>
  </x:conditionalFormatting>
  <x:conditionalFormatting sqref="F36:F39">
    <x:cfRule type="expression" dxfId="7" priority="8">
      <x:formula>F36="Prüfen"</x:formula>
    </x:cfRule>
    <x:cfRule type="expression" dxfId="8" priority="9">
      <x:formula>F36="OK"</x:formula>
    </x:cfRule>
  </x:conditionalFormatting>
  <x:conditionalFormatting sqref="K6:K6">
    <x:cfRule type="expression" dxfId="9" priority="10">
      <x:formula>ISNUMBER(SEARCH("überschritten",K6))</x:formula>
    </x:cfRule>
    <x:cfRule type="expression" dxfId="10" priority="11">
      <x:formula>ISNUMBER(SEARCH("möglich",K6))</x:formula>
    </x:cfRule>
  </x:conditionalFormatting>
  <x:dataValidations count="9">
    <x:dataValidation type="list" sqref="E12:E31">
      <x:formula1>Auswahllisten!$K$2:$K$11</x:formula1>
    </x:dataValidation>
    <x:dataValidation type="list" sqref="F12:F31">
      <x:formula1>Auswahllisten!$M$2:$M$5</x:formula1>
    </x:dataValidation>
    <x:dataValidation type="list" sqref="G12:G31">
      <x:formula1>Auswahllisten!$O$2:$O$9</x:formula1>
    </x:dataValidation>
    <x:dataValidation type="list" sqref="H12:H31">
      <x:formula1>Auswahllisten!$A$2:$A$6</x:formula1>
    </x:dataValidation>
    <x:dataValidation type="list" sqref="K12:K31">
      <x:formula1>Auswahllisten!$E$2:$E$11</x:formula1>
    </x:dataValidation>
    <x:dataValidation type="list" sqref="N12:N31">
      <x:formula1>Auswahllisten!$I$2:$I$5</x:formula1>
    </x:dataValidation>
    <x:dataValidation type="list" sqref="O12:Q31">
      <x:formula1>Auswahllisten!$G$2:$G$3</x:formula1>
    </x:dataValidation>
    <x:dataValidation type="list" sqref="B36:B39">
      <x:formula1>Auswahllisten!$Q$2:$Q$3</x:formula1>
    </x:dataValidation>
    <x:dataValidation type="list" sqref="F36:F39">
      <x:formula1>Auswahllisten!$Q$2:$Q$3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e055018fbd4f5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11" hidden="0" customWidth="1"/>
    <x:col min="3" max="3" width="41.880001068115234" hidden="0" customWidth="1"/>
    <x:col min="5" max="5" width="14.75" hidden="0" customWidth="1"/>
    <x:col min="7" max="7" width="6.380000114440918" hidden="0" customWidth="1"/>
    <x:col min="9" max="9" width="5.880000114440918" hidden="0" customWidth="1"/>
    <x:col min="11" max="11" width="15.380000114440918" hidden="0" customWidth="1"/>
    <x:col min="13" max="13" width="15.630000114440918" hidden="0" customWidth="1"/>
    <x:col min="15" max="15" width="20.6299991607666" hidden="0" customWidth="1"/>
    <x:col min="17" max="17" width="5.5" hidden="0" customWidth="1"/>
    <x:col min="19" max="19" width="5.75" hidden="0" customWidth="1"/>
    <x:col min="20" max="20" width="36.880001068115234" hidden="0" customWidth="1"/>
    <x:col min="21" max="21" width="5.25" hidden="0" customWidth="1"/>
    <x:col min="22" max="22" width="2.75" hidden="0" customWidth="1"/>
    <x:col min="23" max="23" width="9.380000114440918" hidden="0" customWidth="1"/>
    <x:col min="24" max="24" width="2.630000114440918" hidden="0" customWidth="1"/>
    <x:col min="25" max="25" width="5.880000114440918" hidden="0" customWidth="1"/>
    <x:col min="26" max="26" width="32.880001068115234" hidden="0" customWidth="1"/>
  </x:cols>
  <x:sheetData>
    <x:row r="1">
      <x:c r="A1" s="20" t="str">
        <x:v>Beförderungskategorie</x:v>
      </x:c>
      <x:c r="B1" s="20" t="str">
        <x:v>Faktor 1.1.3.6</x:v>
      </x:c>
      <x:c r="C1" s="20" t="str">
        <x:v>Hinweis</x:v>
      </x:c>
      <x:c r="D1" s="21"/>
      <x:c r="E1" s="20" t="str">
        <x:v>Verpackungsart</x:v>
      </x:c>
      <x:c r="F1" s="21"/>
      <x:c r="G1" s="20" t="str">
        <x:v>Ja/Nein</x:v>
      </x:c>
      <x:c r="H1" s="21"/>
      <x:c r="I1" s="20" t="str">
        <x:v>Einheit</x:v>
      </x:c>
      <x:c r="J1" s="21"/>
      <x:c r="K1" s="20" t="str">
        <x:v>Klasse/Gefahrzettel</x:v>
      </x:c>
      <x:c r="L1" s="21"/>
      <x:c r="M1" s="20" t="str">
        <x:v>Verpackungsgruppe</x:v>
      </x:c>
      <x:c r="N1" s="21"/>
      <x:c r="O1" s="20" t="str">
        <x:v>Tunnelbeschränkungscode</x:v>
      </x:c>
      <x:c r="P1" s="21"/>
      <x:c r="Q1" s="20" t="str">
        <x:v>Status</x:v>
      </x:c>
      <x:c r="R1" s="21"/>
      <x:c r="S1" s="20" t="str">
        <x:v>UN-Nr.</x:v>
      </x:c>
      <x:c r="T1" s="20" t="str">
        <x:v>Offizielle Benennung</x:v>
      </x:c>
      <x:c r="U1" s="20" t="str">
        <x:v>Klasse</x:v>
      </x:c>
      <x:c r="V1" s="20" t="str">
        <x:v>VG</x:v>
      </x:c>
      <x:c r="W1" s="20" t="str">
        <x:v>Tunnelcode</x:v>
      </x:c>
      <x:c r="X1" s="20" t="str">
        <x:v>BK</x:v>
      </x:c>
      <x:c r="Y1" s="20" t="str">
        <x:v>Einheit</x:v>
      </x:c>
      <x:c r="Z1" s="20" t="str">
        <x:v>Hinweis</x:v>
      </x:c>
    </x:row>
    <x:row r="2">
      <x:c r="A2" s="22" t="n">
        <x:v>0</x:v>
      </x:c>
      <x:c r="B2" s="22" t="n">
        <x:v>1000000</x:v>
      </x:c>
      <x:c r="C2" s="22" t="str">
        <x:v>BK 0: Freistellung nach 1.1.3.6 nicht nutzbar</x:v>
      </x:c>
      <x:c r="D2" s="23"/>
      <x:c r="E2" s="22" t="str">
        <x:v>Fass</x:v>
      </x:c>
      <x:c r="F2" s="23"/>
      <x:c r="G2" s="22" t="str">
        <x:v>Ja</x:v>
      </x:c>
      <x:c r="H2" s="23"/>
      <x:c r="I2" s="22" t="str">
        <x:v>kg</x:v>
      </x:c>
      <x:c r="J2" s="23"/>
      <x:c r="K2" s="22" t="str">
        <x:v>2.1</x:v>
      </x:c>
      <x:c r="L2" s="23"/>
      <x:c r="M2" s="22" t="str">
        <x:v>I</x:v>
      </x:c>
      <x:c r="N2" s="23"/>
      <x:c r="O2" s="22" t="str">
        <x:v>(B)</x:v>
      </x:c>
      <x:c r="P2" s="23"/>
      <x:c r="Q2" s="22" t="str">
        <x:v>OK</x:v>
      </x:c>
      <x:c r="R2" s="23"/>
      <x:c r="S2" s="22" t="str">
        <x:v>1263</x:v>
      </x:c>
      <x:c r="T2" s="22" t="str">
        <x:v>FARBE</x:v>
      </x:c>
      <x:c r="U2" s="22" t="str">
        <x:v>3</x:v>
      </x:c>
      <x:c r="V2" s="22" t="str">
        <x:v>III</x:v>
      </x:c>
      <x:c r="W2" s="22" t="str">
        <x:v>(D/E)</x:v>
      </x:c>
      <x:c r="X2" s="22" t="n">
        <x:v>3</x:v>
      </x:c>
      <x:c r="Y2" s="22" t="str">
        <x:v>L</x:v>
      </x:c>
      <x:c r="Z2" s="22" t="str">
        <x:v>Beispiel für Farben/Lacke</x:v>
      </x:c>
    </x:row>
    <x:row r="3">
      <x:c r="A3" s="22" t="n">
        <x:v>1</x:v>
      </x:c>
      <x:c r="B3" s="22" t="n">
        <x:v>50</x:v>
      </x:c>
      <x:c r="C3" s="22" t="str">
        <x:v>BK 1: Menge × 50</x:v>
      </x:c>
      <x:c r="D3" s="23"/>
      <x:c r="E3" s="22" t="str">
        <x:v>Kanister</x:v>
      </x:c>
      <x:c r="F3" s="23"/>
      <x:c r="G3" s="22" t="str">
        <x:v>Nein</x:v>
      </x:c>
      <x:c r="H3" s="23"/>
      <x:c r="I3" s="22" t="str">
        <x:v>L</x:v>
      </x:c>
      <x:c r="J3" s="23"/>
      <x:c r="K3" s="22" t="str">
        <x:v>2.2</x:v>
      </x:c>
      <x:c r="L3" s="23"/>
      <x:c r="M3" s="22" t="str">
        <x:v>II</x:v>
      </x:c>
      <x:c r="N3" s="23"/>
      <x:c r="O3" s="22" t="str">
        <x:v>(B/D)</x:v>
      </x:c>
      <x:c r="P3" s="23"/>
      <x:c r="Q3" s="22" t="str">
        <x:v>Prüfen</x:v>
      </x:c>
      <x:c r="R3" s="23"/>
      <x:c r="S3" s="22" t="str">
        <x:v>1993</x:v>
      </x:c>
      <x:c r="T3" s="22" t="str">
        <x:v>ENTZÜNDBARER FLÜSSIGER STOFF, N.A.G.</x:v>
      </x:c>
      <x:c r="U3" s="22" t="str">
        <x:v>3</x:v>
      </x:c>
      <x:c r="V3" s="22" t="str">
        <x:v>III</x:v>
      </x:c>
      <x:c r="W3" s="22" t="str">
        <x:v>(D/E)</x:v>
      </x:c>
      <x:c r="X3" s="22" t="n">
        <x:v>3</x:v>
      </x:c>
      <x:c r="Y3" s="22" t="str">
        <x:v>L</x:v>
      </x:c>
      <x:c r="Z3" s="22" t="str">
        <x:v>N.A.G. ggf. technische Benennung ergänzen</x:v>
      </x:c>
    </x:row>
    <x:row r="4">
      <x:c r="A4" s="22" t="n">
        <x:v>2</x:v>
      </x:c>
      <x:c r="B4" s="22" t="n">
        <x:v>3</x:v>
      </x:c>
      <x:c r="C4" s="22" t="str">
        <x:v>BK 2: Menge × 3</x:v>
      </x:c>
      <x:c r="D4" s="23"/>
      <x:c r="E4" s="22" t="str">
        <x:v>Karton</x:v>
      </x:c>
      <x:c r="F4" s="23"/>
      <x:c r="G4" s="23"/>
      <x:c r="H4" s="23"/>
      <x:c r="I4" s="22" t="str">
        <x:v>Stk.</x:v>
      </x:c>
      <x:c r="J4" s="23"/>
      <x:c r="K4" s="22" t="str">
        <x:v>3</x:v>
      </x:c>
      <x:c r="L4" s="23"/>
      <x:c r="M4" s="22" t="str">
        <x:v>III</x:v>
      </x:c>
      <x:c r="N4" s="23"/>
      <x:c r="O4" s="22" t="str">
        <x:v>(C)</x:v>
      </x:c>
      <x:c r="P4" s="23"/>
      <x:c r="Q4" s="23"/>
      <x:c r="R4" s="23"/>
      <x:c r="S4" s="22" t="str">
        <x:v>1203</x:v>
      </x:c>
      <x:c r="T4" s="22" t="str">
        <x:v>BENZIN</x:v>
      </x:c>
      <x:c r="U4" s="22" t="str">
        <x:v>3</x:v>
      </x:c>
      <x:c r="V4" s="22" t="str">
        <x:v>II</x:v>
      </x:c>
      <x:c r="W4" s="22" t="str">
        <x:v>(D/E)</x:v>
      </x:c>
      <x:c r="X4" s="22" t="n">
        <x:v>2</x:v>
      </x:c>
      <x:c r="Y4" s="22" t="str">
        <x:v>L</x:v>
      </x:c>
      <x:c r="Z4" s="22" t="str">
        <x:v>Beispielkraftstoff</x:v>
      </x:c>
    </x:row>
    <x:row r="5">
      <x:c r="A5" s="22" t="n">
        <x:v>3</x:v>
      </x:c>
      <x:c r="B5" s="22" t="n">
        <x:v>1</x:v>
      </x:c>
      <x:c r="C5" s="22" t="str">
        <x:v>BK 3: Menge × 1</x:v>
      </x:c>
      <x:c r="D5" s="23"/>
      <x:c r="E5" s="22" t="str">
        <x:v>IBC</x:v>
      </x:c>
      <x:c r="F5" s="23"/>
      <x:c r="G5" s="23"/>
      <x:c r="H5" s="23"/>
      <x:c r="I5" s="22" t="str">
        <x:v>m³</x:v>
      </x:c>
      <x:c r="J5" s="23"/>
      <x:c r="K5" s="22" t="str">
        <x:v>4.1</x:v>
      </x:c>
      <x:c r="L5" s="23"/>
      <x:c r="M5" s="22" t="str">
        <x:v>-</x:v>
      </x:c>
      <x:c r="N5" s="23"/>
      <x:c r="O5" s="22" t="str">
        <x:v>(C/D)</x:v>
      </x:c>
      <x:c r="P5" s="23"/>
      <x:c r="Q5" s="23"/>
      <x:c r="R5" s="23"/>
      <x:c r="S5" s="22" t="str">
        <x:v>3082</x:v>
      </x:c>
      <x:c r="T5" s="22" t="str">
        <x:v>UMWELTGEFÄHRDENDER STOFF, FLÜSSIG, N.A.G.</x:v>
      </x:c>
      <x:c r="U5" s="22" t="str">
        <x:v>9</x:v>
      </x:c>
      <x:c r="V5" s="22" t="str">
        <x:v>III</x:v>
      </x:c>
      <x:c r="W5" s="22" t="str">
        <x:v>(-)</x:v>
      </x:c>
      <x:c r="X5" s="22" t="n">
        <x:v>3</x:v>
      </x:c>
      <x:c r="Y5" s="22" t="str">
        <x:v>L</x:v>
      </x:c>
      <x:c r="Z5" s="22" t="str">
        <x:v>Umweltgefährdend markieren</x:v>
      </x:c>
    </x:row>
    <x:row r="6">
      <x:c r="A6" s="22" t="n">
        <x:v>4</x:v>
      </x:c>
      <x:c r="B6" s="22" t="n">
        <x:v>0</x:v>
      </x:c>
      <x:c r="C6" s="22" t="str">
        <x:v>BK 4: wird für 1000-Punkte-Berechnung mit 0 angesetzt</x:v>
      </x:c>
      <x:c r="D6" s="23"/>
      <x:c r="E6" s="22" t="str">
        <x:v>Druckgaspackung</x:v>
      </x:c>
      <x:c r="F6" s="23"/>
      <x:c r="G6" s="23"/>
      <x:c r="H6" s="23"/>
      <x:c r="I6" s="23"/>
      <x:c r="J6" s="23"/>
      <x:c r="K6" s="22" t="str">
        <x:v>5.1</x:v>
      </x:c>
      <x:c r="L6" s="23"/>
      <x:c r="M6" s="23"/>
      <x:c r="N6" s="23"/>
      <x:c r="O6" s="22" t="str">
        <x:v>(D)</x:v>
      </x:c>
      <x:c r="P6" s="23"/>
      <x:c r="Q6" s="23"/>
      <x:c r="R6" s="23"/>
      <x:c r="S6" s="22" t="str">
        <x:v>1950</x:v>
      </x:c>
      <x:c r="T6" s="22" t="str">
        <x:v>DRUCKGASPACKUNGEN</x:v>
      </x:c>
      <x:c r="U6" s="22" t="str">
        <x:v>2.1</x:v>
      </x:c>
      <x:c r="V6" s="22" t="str">
        <x:v>-</x:v>
      </x:c>
      <x:c r="W6" s="22" t="str">
        <x:v>(D)</x:v>
      </x:c>
      <x:c r="X6" s="22" t="n">
        <x:v>2</x:v>
      </x:c>
      <x:c r="Y6" s="22" t="str">
        <x:v>Stk.</x:v>
      </x:c>
      <x:c r="Z6" s="22" t="str">
        <x:v>Aerosole; LQ separat prüfen</x:v>
      </x:c>
    </x:row>
    <x:row r="7">
      <x:c r="A7" s="15"/>
      <x:c r="B7" s="15"/>
      <x:c r="C7" s="15"/>
      <x:c r="D7" s="15"/>
      <x:c r="E7" s="14" t="str">
        <x:v>Kiste</x:v>
      </x:c>
      <x:c r="F7" s="15"/>
      <x:c r="G7" s="15"/>
      <x:c r="H7" s="15"/>
      <x:c r="I7" s="15"/>
      <x:c r="J7" s="15"/>
      <x:c r="K7" s="14" t="str">
        <x:v>6.1</x:v>
      </x:c>
      <x:c r="L7" s="15"/>
      <x:c r="M7" s="15"/>
      <x:c r="N7" s="15"/>
      <x:c r="O7" s="14" t="str">
        <x:v>(D/E)</x:v>
      </x:c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5"/>
      <x:c r="B8" s="15"/>
      <x:c r="C8" s="15"/>
      <x:c r="D8" s="15"/>
      <x:c r="E8" s="14" t="str">
        <x:v>Sack</x:v>
      </x:c>
      <x:c r="F8" s="15"/>
      <x:c r="G8" s="15"/>
      <x:c r="H8" s="15"/>
      <x:c r="I8" s="15"/>
      <x:c r="J8" s="15"/>
      <x:c r="K8" s="14" t="str">
        <x:v>8</x:v>
      </x:c>
      <x:c r="L8" s="15"/>
      <x:c r="M8" s="15"/>
      <x:c r="N8" s="15"/>
      <x:c r="O8" s="14" t="str">
        <x:v>(E)</x:v>
      </x:c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5"/>
      <x:c r="B9" s="15"/>
      <x:c r="C9" s="15"/>
      <x:c r="D9" s="15"/>
      <x:c r="E9" s="14" t="str">
        <x:v>Flasche</x:v>
      </x:c>
      <x:c r="F9" s="15"/>
      <x:c r="G9" s="15"/>
      <x:c r="H9" s="15"/>
      <x:c r="I9" s="15"/>
      <x:c r="J9" s="15"/>
      <x:c r="K9" s="14" t="str">
        <x:v>9</x:v>
      </x:c>
      <x:c r="L9" s="15"/>
      <x:c r="M9" s="15"/>
      <x:c r="N9" s="15"/>
      <x:c r="O9" s="14" t="str">
        <x:v>(-)</x:v>
      </x:c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/>
      <x:c r="B10" s="15"/>
      <x:c r="C10" s="15"/>
      <x:c r="D10" s="15"/>
      <x:c r="E10" s="14" t="str">
        <x:v>Palette mit Kartons</x:v>
      </x:c>
      <x:c r="F10" s="15"/>
      <x:c r="G10" s="15"/>
      <x:c r="H10" s="15"/>
      <x:c r="I10" s="15"/>
      <x:c r="J10" s="15"/>
      <x:c r="K10" s="14" t="str">
        <x:v>3 (8)</x:v>
      </x:c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4" t="str">
        <x:v>Großverpackung</x:v>
      </x:c>
      <x:c r="F11" s="15"/>
      <x:c r="G11" s="15"/>
      <x:c r="H11" s="15"/>
      <x:c r="I11" s="15"/>
      <x:c r="J11" s="15"/>
      <x:c r="K11" s="14" t="str">
        <x:v>6.1 (3)</x:v>
      </x:c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</x:worksheet>
</file>