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6362453E-B862-4B6B-B9A9-6AD5A1E08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 2026" sheetId="1" r:id="rId1"/>
    <sheet name="Baukosten" sheetId="2" r:id="rId2"/>
    <sheet name="Monatspla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B15" i="3"/>
  <c r="G15" i="3" s="1"/>
  <c r="C14" i="3"/>
  <c r="B14" i="3"/>
  <c r="G14" i="3" s="1"/>
  <c r="C13" i="3"/>
  <c r="B13" i="3"/>
  <c r="G13" i="3" s="1"/>
  <c r="C12" i="3"/>
  <c r="B12" i="3"/>
  <c r="D12" i="3" s="1"/>
  <c r="F11" i="3"/>
  <c r="C11" i="3"/>
  <c r="B11" i="3"/>
  <c r="G11" i="3" s="1"/>
  <c r="C10" i="3"/>
  <c r="B10" i="3"/>
  <c r="G10" i="3" s="1"/>
  <c r="C9" i="3"/>
  <c r="B9" i="3"/>
  <c r="G9" i="3" s="1"/>
  <c r="G8" i="3"/>
  <c r="D8" i="3"/>
  <c r="C8" i="3"/>
  <c r="B8" i="3"/>
  <c r="C7" i="3"/>
  <c r="F8" i="3" s="1"/>
  <c r="B7" i="3"/>
  <c r="G7" i="3" s="1"/>
  <c r="C6" i="3"/>
  <c r="F7" i="3" s="1"/>
  <c r="B6" i="3"/>
  <c r="G6" i="3" s="1"/>
  <c r="C5" i="3"/>
  <c r="B5" i="3"/>
  <c r="G5" i="3" s="1"/>
  <c r="G4" i="3"/>
  <c r="E4" i="3"/>
  <c r="D4" i="3"/>
  <c r="C4" i="3"/>
  <c r="F15" i="3" s="1"/>
  <c r="B4" i="3"/>
  <c r="E12" i="3" s="1"/>
  <c r="W200" i="2"/>
  <c r="Q200" i="2"/>
  <c r="O200" i="2"/>
  <c r="N200" i="2"/>
  <c r="M200" i="2"/>
  <c r="I200" i="2"/>
  <c r="W199" i="2"/>
  <c r="Q199" i="2"/>
  <c r="O199" i="2"/>
  <c r="N199" i="2"/>
  <c r="M199" i="2"/>
  <c r="I199" i="2"/>
  <c r="W198" i="2"/>
  <c r="Q198" i="2"/>
  <c r="O198" i="2"/>
  <c r="N198" i="2"/>
  <c r="M198" i="2"/>
  <c r="I198" i="2"/>
  <c r="W197" i="2"/>
  <c r="Q197" i="2"/>
  <c r="O197" i="2"/>
  <c r="N197" i="2"/>
  <c r="M197" i="2"/>
  <c r="I197" i="2"/>
  <c r="W196" i="2"/>
  <c r="Q196" i="2"/>
  <c r="O196" i="2"/>
  <c r="N196" i="2"/>
  <c r="M196" i="2"/>
  <c r="I196" i="2"/>
  <c r="W195" i="2"/>
  <c r="Q195" i="2"/>
  <c r="O195" i="2"/>
  <c r="N195" i="2"/>
  <c r="M195" i="2"/>
  <c r="I195" i="2"/>
  <c r="W194" i="2"/>
  <c r="Q194" i="2"/>
  <c r="O194" i="2"/>
  <c r="N194" i="2"/>
  <c r="M194" i="2"/>
  <c r="I194" i="2"/>
  <c r="W193" i="2"/>
  <c r="Q193" i="2"/>
  <c r="O193" i="2"/>
  <c r="N193" i="2"/>
  <c r="M193" i="2"/>
  <c r="I193" i="2"/>
  <c r="W192" i="2"/>
  <c r="Q192" i="2"/>
  <c r="O192" i="2"/>
  <c r="N192" i="2"/>
  <c r="M192" i="2"/>
  <c r="I192" i="2"/>
  <c r="W191" i="2"/>
  <c r="Q191" i="2"/>
  <c r="O191" i="2"/>
  <c r="N191" i="2"/>
  <c r="M191" i="2"/>
  <c r="I191" i="2"/>
  <c r="W190" i="2"/>
  <c r="Q190" i="2"/>
  <c r="O190" i="2"/>
  <c r="N190" i="2"/>
  <c r="M190" i="2"/>
  <c r="I190" i="2"/>
  <c r="W189" i="2"/>
  <c r="Q189" i="2"/>
  <c r="O189" i="2"/>
  <c r="N189" i="2"/>
  <c r="M189" i="2"/>
  <c r="I189" i="2"/>
  <c r="W188" i="2"/>
  <c r="Q188" i="2"/>
  <c r="O188" i="2"/>
  <c r="N188" i="2"/>
  <c r="M188" i="2"/>
  <c r="I188" i="2"/>
  <c r="W187" i="2"/>
  <c r="Q187" i="2"/>
  <c r="O187" i="2"/>
  <c r="N187" i="2"/>
  <c r="M187" i="2"/>
  <c r="I187" i="2"/>
  <c r="W186" i="2"/>
  <c r="Q186" i="2"/>
  <c r="O186" i="2"/>
  <c r="N186" i="2"/>
  <c r="M186" i="2"/>
  <c r="I186" i="2"/>
  <c r="W185" i="2"/>
  <c r="Q185" i="2"/>
  <c r="O185" i="2"/>
  <c r="N185" i="2"/>
  <c r="M185" i="2"/>
  <c r="I185" i="2"/>
  <c r="W184" i="2"/>
  <c r="Q184" i="2"/>
  <c r="O184" i="2"/>
  <c r="N184" i="2"/>
  <c r="M184" i="2"/>
  <c r="I184" i="2"/>
  <c r="W183" i="2"/>
  <c r="Q183" i="2"/>
  <c r="O183" i="2"/>
  <c r="N183" i="2"/>
  <c r="M183" i="2"/>
  <c r="I183" i="2"/>
  <c r="W182" i="2"/>
  <c r="Q182" i="2"/>
  <c r="O182" i="2"/>
  <c r="N182" i="2"/>
  <c r="M182" i="2"/>
  <c r="I182" i="2"/>
  <c r="W181" i="2"/>
  <c r="Q181" i="2"/>
  <c r="O181" i="2"/>
  <c r="N181" i="2"/>
  <c r="M181" i="2"/>
  <c r="I181" i="2"/>
  <c r="W180" i="2"/>
  <c r="Q180" i="2"/>
  <c r="O180" i="2"/>
  <c r="N180" i="2"/>
  <c r="M180" i="2"/>
  <c r="I180" i="2"/>
  <c r="W179" i="2"/>
  <c r="Q179" i="2"/>
  <c r="O179" i="2"/>
  <c r="N179" i="2"/>
  <c r="M179" i="2"/>
  <c r="I179" i="2"/>
  <c r="W178" i="2"/>
  <c r="Q178" i="2"/>
  <c r="O178" i="2"/>
  <c r="N178" i="2"/>
  <c r="M178" i="2"/>
  <c r="I178" i="2"/>
  <c r="W177" i="2"/>
  <c r="Q177" i="2"/>
  <c r="O177" i="2"/>
  <c r="N177" i="2"/>
  <c r="M177" i="2"/>
  <c r="I177" i="2"/>
  <c r="W176" i="2"/>
  <c r="Q176" i="2"/>
  <c r="O176" i="2"/>
  <c r="N176" i="2"/>
  <c r="M176" i="2"/>
  <c r="I176" i="2"/>
  <c r="W175" i="2"/>
  <c r="Q175" i="2"/>
  <c r="O175" i="2"/>
  <c r="N175" i="2"/>
  <c r="M175" i="2"/>
  <c r="I175" i="2"/>
  <c r="W174" i="2"/>
  <c r="Q174" i="2"/>
  <c r="O174" i="2"/>
  <c r="N174" i="2"/>
  <c r="M174" i="2"/>
  <c r="I174" i="2"/>
  <c r="W173" i="2"/>
  <c r="Q173" i="2"/>
  <c r="O173" i="2"/>
  <c r="N173" i="2"/>
  <c r="M173" i="2"/>
  <c r="I173" i="2"/>
  <c r="W172" i="2"/>
  <c r="Q172" i="2"/>
  <c r="O172" i="2"/>
  <c r="N172" i="2"/>
  <c r="M172" i="2"/>
  <c r="I172" i="2"/>
  <c r="W171" i="2"/>
  <c r="Q171" i="2"/>
  <c r="O171" i="2"/>
  <c r="N171" i="2"/>
  <c r="M171" i="2"/>
  <c r="I171" i="2"/>
  <c r="W170" i="2"/>
  <c r="Q170" i="2"/>
  <c r="O170" i="2"/>
  <c r="N170" i="2"/>
  <c r="M170" i="2"/>
  <c r="I170" i="2"/>
  <c r="W169" i="2"/>
  <c r="Q169" i="2"/>
  <c r="O169" i="2"/>
  <c r="N169" i="2"/>
  <c r="M169" i="2"/>
  <c r="I169" i="2"/>
  <c r="W168" i="2"/>
  <c r="Q168" i="2"/>
  <c r="O168" i="2"/>
  <c r="N168" i="2"/>
  <c r="M168" i="2"/>
  <c r="I168" i="2"/>
  <c r="W167" i="2"/>
  <c r="Q167" i="2"/>
  <c r="O167" i="2"/>
  <c r="N167" i="2"/>
  <c r="M167" i="2"/>
  <c r="I167" i="2"/>
  <c r="W166" i="2"/>
  <c r="Q166" i="2"/>
  <c r="O166" i="2"/>
  <c r="N166" i="2"/>
  <c r="M166" i="2"/>
  <c r="I166" i="2"/>
  <c r="W165" i="2"/>
  <c r="Q165" i="2"/>
  <c r="O165" i="2"/>
  <c r="N165" i="2"/>
  <c r="M165" i="2"/>
  <c r="I165" i="2"/>
  <c r="W164" i="2"/>
  <c r="Q164" i="2"/>
  <c r="O164" i="2"/>
  <c r="N164" i="2"/>
  <c r="M164" i="2"/>
  <c r="I164" i="2"/>
  <c r="W163" i="2"/>
  <c r="Q163" i="2"/>
  <c r="O163" i="2"/>
  <c r="N163" i="2"/>
  <c r="M163" i="2"/>
  <c r="I163" i="2"/>
  <c r="W162" i="2"/>
  <c r="Q162" i="2"/>
  <c r="O162" i="2"/>
  <c r="N162" i="2"/>
  <c r="M162" i="2"/>
  <c r="I162" i="2"/>
  <c r="W161" i="2"/>
  <c r="Q161" i="2"/>
  <c r="O161" i="2"/>
  <c r="N161" i="2"/>
  <c r="M161" i="2"/>
  <c r="I161" i="2"/>
  <c r="W160" i="2"/>
  <c r="Q160" i="2"/>
  <c r="O160" i="2"/>
  <c r="N160" i="2"/>
  <c r="M160" i="2"/>
  <c r="I160" i="2"/>
  <c r="W159" i="2"/>
  <c r="Q159" i="2"/>
  <c r="O159" i="2"/>
  <c r="N159" i="2"/>
  <c r="M159" i="2"/>
  <c r="I159" i="2"/>
  <c r="W158" i="2"/>
  <c r="Q158" i="2"/>
  <c r="O158" i="2"/>
  <c r="N158" i="2"/>
  <c r="M158" i="2"/>
  <c r="I158" i="2"/>
  <c r="W157" i="2"/>
  <c r="Q157" i="2"/>
  <c r="O157" i="2"/>
  <c r="N157" i="2"/>
  <c r="M157" i="2"/>
  <c r="I157" i="2"/>
  <c r="W156" i="2"/>
  <c r="Q156" i="2"/>
  <c r="O156" i="2"/>
  <c r="N156" i="2"/>
  <c r="M156" i="2"/>
  <c r="I156" i="2"/>
  <c r="W155" i="2"/>
  <c r="Q155" i="2"/>
  <c r="O155" i="2"/>
  <c r="N155" i="2"/>
  <c r="M155" i="2"/>
  <c r="I155" i="2"/>
  <c r="W154" i="2"/>
  <c r="Q154" i="2"/>
  <c r="O154" i="2"/>
  <c r="N154" i="2"/>
  <c r="M154" i="2"/>
  <c r="I154" i="2"/>
  <c r="W153" i="2"/>
  <c r="Q153" i="2"/>
  <c r="O153" i="2"/>
  <c r="N153" i="2"/>
  <c r="M153" i="2"/>
  <c r="I153" i="2"/>
  <c r="W152" i="2"/>
  <c r="Q152" i="2"/>
  <c r="O152" i="2"/>
  <c r="N152" i="2"/>
  <c r="M152" i="2"/>
  <c r="I152" i="2"/>
  <c r="W151" i="2"/>
  <c r="Q151" i="2"/>
  <c r="O151" i="2"/>
  <c r="N151" i="2"/>
  <c r="M151" i="2"/>
  <c r="I151" i="2"/>
  <c r="W150" i="2"/>
  <c r="Q150" i="2"/>
  <c r="O150" i="2"/>
  <c r="N150" i="2"/>
  <c r="M150" i="2"/>
  <c r="I150" i="2"/>
  <c r="W149" i="2"/>
  <c r="Q149" i="2"/>
  <c r="O149" i="2"/>
  <c r="N149" i="2"/>
  <c r="M149" i="2"/>
  <c r="I149" i="2"/>
  <c r="W148" i="2"/>
  <c r="Q148" i="2"/>
  <c r="O148" i="2"/>
  <c r="N148" i="2"/>
  <c r="M148" i="2"/>
  <c r="I148" i="2"/>
  <c r="W147" i="2"/>
  <c r="Q147" i="2"/>
  <c r="O147" i="2"/>
  <c r="N147" i="2"/>
  <c r="M147" i="2"/>
  <c r="I147" i="2"/>
  <c r="W146" i="2"/>
  <c r="Q146" i="2"/>
  <c r="O146" i="2"/>
  <c r="N146" i="2"/>
  <c r="M146" i="2"/>
  <c r="I146" i="2"/>
  <c r="W145" i="2"/>
  <c r="Q145" i="2"/>
  <c r="O145" i="2"/>
  <c r="N145" i="2"/>
  <c r="M145" i="2"/>
  <c r="I145" i="2"/>
  <c r="W144" i="2"/>
  <c r="Q144" i="2"/>
  <c r="O144" i="2"/>
  <c r="N144" i="2"/>
  <c r="M144" i="2"/>
  <c r="I144" i="2"/>
  <c r="W143" i="2"/>
  <c r="Q143" i="2"/>
  <c r="O143" i="2"/>
  <c r="N143" i="2"/>
  <c r="M143" i="2"/>
  <c r="I143" i="2"/>
  <c r="W142" i="2"/>
  <c r="Q142" i="2"/>
  <c r="O142" i="2"/>
  <c r="N142" i="2"/>
  <c r="M142" i="2"/>
  <c r="I142" i="2"/>
  <c r="W141" i="2"/>
  <c r="Q141" i="2"/>
  <c r="O141" i="2"/>
  <c r="N141" i="2"/>
  <c r="M141" i="2"/>
  <c r="I141" i="2"/>
  <c r="W140" i="2"/>
  <c r="Q140" i="2"/>
  <c r="O140" i="2"/>
  <c r="N140" i="2"/>
  <c r="M140" i="2"/>
  <c r="I140" i="2"/>
  <c r="W139" i="2"/>
  <c r="Q139" i="2"/>
  <c r="O139" i="2"/>
  <c r="N139" i="2"/>
  <c r="M139" i="2"/>
  <c r="I139" i="2"/>
  <c r="W138" i="2"/>
  <c r="Q138" i="2"/>
  <c r="O138" i="2"/>
  <c r="N138" i="2"/>
  <c r="M138" i="2"/>
  <c r="I138" i="2"/>
  <c r="W137" i="2"/>
  <c r="Q137" i="2"/>
  <c r="O137" i="2"/>
  <c r="N137" i="2"/>
  <c r="M137" i="2"/>
  <c r="I137" i="2"/>
  <c r="W136" i="2"/>
  <c r="Q136" i="2"/>
  <c r="O136" i="2"/>
  <c r="N136" i="2"/>
  <c r="M136" i="2"/>
  <c r="I136" i="2"/>
  <c r="W135" i="2"/>
  <c r="Q135" i="2"/>
  <c r="O135" i="2"/>
  <c r="N135" i="2"/>
  <c r="M135" i="2"/>
  <c r="I135" i="2"/>
  <c r="W134" i="2"/>
  <c r="Q134" i="2"/>
  <c r="O134" i="2"/>
  <c r="N134" i="2"/>
  <c r="M134" i="2"/>
  <c r="I134" i="2"/>
  <c r="W133" i="2"/>
  <c r="Q133" i="2"/>
  <c r="O133" i="2"/>
  <c r="N133" i="2"/>
  <c r="M133" i="2"/>
  <c r="I133" i="2"/>
  <c r="W132" i="2"/>
  <c r="Q132" i="2"/>
  <c r="O132" i="2"/>
  <c r="N132" i="2"/>
  <c r="M132" i="2"/>
  <c r="I132" i="2"/>
  <c r="W131" i="2"/>
  <c r="Q131" i="2"/>
  <c r="O131" i="2"/>
  <c r="N131" i="2"/>
  <c r="M131" i="2"/>
  <c r="I131" i="2"/>
  <c r="W130" i="2"/>
  <c r="Q130" i="2"/>
  <c r="O130" i="2"/>
  <c r="N130" i="2"/>
  <c r="M130" i="2"/>
  <c r="I130" i="2"/>
  <c r="W129" i="2"/>
  <c r="Q129" i="2"/>
  <c r="O129" i="2"/>
  <c r="N129" i="2"/>
  <c r="M129" i="2"/>
  <c r="I129" i="2"/>
  <c r="W128" i="2"/>
  <c r="Q128" i="2"/>
  <c r="O128" i="2"/>
  <c r="N128" i="2"/>
  <c r="M128" i="2"/>
  <c r="I128" i="2"/>
  <c r="W127" i="2"/>
  <c r="Q127" i="2"/>
  <c r="O127" i="2"/>
  <c r="N127" i="2"/>
  <c r="M127" i="2"/>
  <c r="I127" i="2"/>
  <c r="W126" i="2"/>
  <c r="Q126" i="2"/>
  <c r="O126" i="2"/>
  <c r="N126" i="2"/>
  <c r="M126" i="2"/>
  <c r="I126" i="2"/>
  <c r="W125" i="2"/>
  <c r="Q125" i="2"/>
  <c r="O125" i="2"/>
  <c r="N125" i="2"/>
  <c r="M125" i="2"/>
  <c r="I125" i="2"/>
  <c r="W124" i="2"/>
  <c r="Q124" i="2"/>
  <c r="O124" i="2"/>
  <c r="N124" i="2"/>
  <c r="M124" i="2"/>
  <c r="I124" i="2"/>
  <c r="W123" i="2"/>
  <c r="Q123" i="2"/>
  <c r="O123" i="2"/>
  <c r="N123" i="2"/>
  <c r="M123" i="2"/>
  <c r="I123" i="2"/>
  <c r="W122" i="2"/>
  <c r="Q122" i="2"/>
  <c r="O122" i="2"/>
  <c r="N122" i="2"/>
  <c r="M122" i="2"/>
  <c r="I122" i="2"/>
  <c r="W121" i="2"/>
  <c r="Q121" i="2"/>
  <c r="O121" i="2"/>
  <c r="N121" i="2"/>
  <c r="M121" i="2"/>
  <c r="I121" i="2"/>
  <c r="W120" i="2"/>
  <c r="Q120" i="2"/>
  <c r="O120" i="2"/>
  <c r="N120" i="2"/>
  <c r="M120" i="2"/>
  <c r="I120" i="2"/>
  <c r="W119" i="2"/>
  <c r="Q119" i="2"/>
  <c r="O119" i="2"/>
  <c r="N119" i="2"/>
  <c r="M119" i="2"/>
  <c r="I119" i="2"/>
  <c r="W118" i="2"/>
  <c r="Q118" i="2"/>
  <c r="O118" i="2"/>
  <c r="N118" i="2"/>
  <c r="M118" i="2"/>
  <c r="I118" i="2"/>
  <c r="W117" i="2"/>
  <c r="Q117" i="2"/>
  <c r="O117" i="2"/>
  <c r="N117" i="2"/>
  <c r="M117" i="2"/>
  <c r="I117" i="2"/>
  <c r="W116" i="2"/>
  <c r="Q116" i="2"/>
  <c r="O116" i="2"/>
  <c r="N116" i="2"/>
  <c r="M116" i="2"/>
  <c r="I116" i="2"/>
  <c r="W115" i="2"/>
  <c r="Q115" i="2"/>
  <c r="O115" i="2"/>
  <c r="N115" i="2"/>
  <c r="M115" i="2"/>
  <c r="I115" i="2"/>
  <c r="W114" i="2"/>
  <c r="Q114" i="2"/>
  <c r="O114" i="2"/>
  <c r="N114" i="2"/>
  <c r="M114" i="2"/>
  <c r="I114" i="2"/>
  <c r="W113" i="2"/>
  <c r="Q113" i="2"/>
  <c r="O113" i="2"/>
  <c r="N113" i="2"/>
  <c r="M113" i="2"/>
  <c r="I113" i="2"/>
  <c r="W112" i="2"/>
  <c r="Q112" i="2"/>
  <c r="O112" i="2"/>
  <c r="N112" i="2"/>
  <c r="M112" i="2"/>
  <c r="I112" i="2"/>
  <c r="W111" i="2"/>
  <c r="Q111" i="2"/>
  <c r="O111" i="2"/>
  <c r="N111" i="2"/>
  <c r="M111" i="2"/>
  <c r="I111" i="2"/>
  <c r="W110" i="2"/>
  <c r="Q110" i="2"/>
  <c r="O110" i="2"/>
  <c r="N110" i="2"/>
  <c r="M110" i="2"/>
  <c r="I110" i="2"/>
  <c r="W109" i="2"/>
  <c r="Q109" i="2"/>
  <c r="O109" i="2"/>
  <c r="N109" i="2"/>
  <c r="M109" i="2"/>
  <c r="I109" i="2"/>
  <c r="W108" i="2"/>
  <c r="Q108" i="2"/>
  <c r="O108" i="2"/>
  <c r="N108" i="2"/>
  <c r="M108" i="2"/>
  <c r="I108" i="2"/>
  <c r="W107" i="2"/>
  <c r="Q107" i="2"/>
  <c r="O107" i="2"/>
  <c r="N107" i="2"/>
  <c r="M107" i="2"/>
  <c r="I107" i="2"/>
  <c r="W106" i="2"/>
  <c r="Q106" i="2"/>
  <c r="O106" i="2"/>
  <c r="N106" i="2"/>
  <c r="M106" i="2"/>
  <c r="I106" i="2"/>
  <c r="W105" i="2"/>
  <c r="Q105" i="2"/>
  <c r="O105" i="2"/>
  <c r="N105" i="2"/>
  <c r="M105" i="2"/>
  <c r="I105" i="2"/>
  <c r="W104" i="2"/>
  <c r="Q104" i="2"/>
  <c r="O104" i="2"/>
  <c r="N104" i="2"/>
  <c r="M104" i="2"/>
  <c r="I104" i="2"/>
  <c r="W103" i="2"/>
  <c r="Q103" i="2"/>
  <c r="O103" i="2"/>
  <c r="N103" i="2"/>
  <c r="M103" i="2"/>
  <c r="I103" i="2"/>
  <c r="W102" i="2"/>
  <c r="Q102" i="2"/>
  <c r="O102" i="2"/>
  <c r="N102" i="2"/>
  <c r="M102" i="2"/>
  <c r="I102" i="2"/>
  <c r="W101" i="2"/>
  <c r="Q101" i="2"/>
  <c r="O101" i="2"/>
  <c r="N101" i="2"/>
  <c r="M101" i="2"/>
  <c r="I101" i="2"/>
  <c r="W100" i="2"/>
  <c r="Q100" i="2"/>
  <c r="O100" i="2"/>
  <c r="N100" i="2"/>
  <c r="M100" i="2"/>
  <c r="I100" i="2"/>
  <c r="W99" i="2"/>
  <c r="Q99" i="2"/>
  <c r="O99" i="2"/>
  <c r="N99" i="2"/>
  <c r="M99" i="2"/>
  <c r="I99" i="2"/>
  <c r="W98" i="2"/>
  <c r="Q98" i="2"/>
  <c r="O98" i="2"/>
  <c r="N98" i="2"/>
  <c r="M98" i="2"/>
  <c r="I98" i="2"/>
  <c r="W97" i="2"/>
  <c r="Q97" i="2"/>
  <c r="O97" i="2"/>
  <c r="N97" i="2"/>
  <c r="M97" i="2"/>
  <c r="I97" i="2"/>
  <c r="W96" i="2"/>
  <c r="Q96" i="2"/>
  <c r="O96" i="2"/>
  <c r="N96" i="2"/>
  <c r="M96" i="2"/>
  <c r="I96" i="2"/>
  <c r="W95" i="2"/>
  <c r="Q95" i="2"/>
  <c r="O95" i="2"/>
  <c r="N95" i="2"/>
  <c r="M95" i="2"/>
  <c r="I95" i="2"/>
  <c r="W94" i="2"/>
  <c r="Q94" i="2"/>
  <c r="O94" i="2"/>
  <c r="N94" i="2"/>
  <c r="M94" i="2"/>
  <c r="I94" i="2"/>
  <c r="W93" i="2"/>
  <c r="Q93" i="2"/>
  <c r="O93" i="2"/>
  <c r="N93" i="2"/>
  <c r="M93" i="2"/>
  <c r="I93" i="2"/>
  <c r="W92" i="2"/>
  <c r="Q92" i="2"/>
  <c r="O92" i="2"/>
  <c r="N92" i="2"/>
  <c r="M92" i="2"/>
  <c r="I92" i="2"/>
  <c r="W91" i="2"/>
  <c r="Q91" i="2"/>
  <c r="O91" i="2"/>
  <c r="N91" i="2"/>
  <c r="M91" i="2"/>
  <c r="I91" i="2"/>
  <c r="W90" i="2"/>
  <c r="Q90" i="2"/>
  <c r="O90" i="2"/>
  <c r="N90" i="2"/>
  <c r="M90" i="2"/>
  <c r="I90" i="2"/>
  <c r="W89" i="2"/>
  <c r="Q89" i="2"/>
  <c r="O89" i="2"/>
  <c r="N89" i="2"/>
  <c r="M89" i="2"/>
  <c r="I89" i="2"/>
  <c r="W88" i="2"/>
  <c r="Q88" i="2"/>
  <c r="O88" i="2"/>
  <c r="N88" i="2"/>
  <c r="M88" i="2"/>
  <c r="I88" i="2"/>
  <c r="W87" i="2"/>
  <c r="Q87" i="2"/>
  <c r="O87" i="2"/>
  <c r="N87" i="2"/>
  <c r="M87" i="2"/>
  <c r="I87" i="2"/>
  <c r="W86" i="2"/>
  <c r="Q86" i="2"/>
  <c r="O86" i="2"/>
  <c r="N86" i="2"/>
  <c r="M86" i="2"/>
  <c r="I86" i="2"/>
  <c r="W85" i="2"/>
  <c r="Q85" i="2"/>
  <c r="O85" i="2"/>
  <c r="N85" i="2"/>
  <c r="M85" i="2"/>
  <c r="I85" i="2"/>
  <c r="W84" i="2"/>
  <c r="Q84" i="2"/>
  <c r="O84" i="2"/>
  <c r="N84" i="2"/>
  <c r="M84" i="2"/>
  <c r="I84" i="2"/>
  <c r="W83" i="2"/>
  <c r="Q83" i="2"/>
  <c r="O83" i="2"/>
  <c r="N83" i="2"/>
  <c r="M83" i="2"/>
  <c r="I83" i="2"/>
  <c r="W82" i="2"/>
  <c r="Q82" i="2"/>
  <c r="O82" i="2"/>
  <c r="N82" i="2"/>
  <c r="M82" i="2"/>
  <c r="I82" i="2"/>
  <c r="W81" i="2"/>
  <c r="Q81" i="2"/>
  <c r="O81" i="2"/>
  <c r="N81" i="2"/>
  <c r="M81" i="2"/>
  <c r="I81" i="2"/>
  <c r="W80" i="2"/>
  <c r="Q80" i="2"/>
  <c r="O80" i="2"/>
  <c r="N80" i="2"/>
  <c r="M80" i="2"/>
  <c r="I80" i="2"/>
  <c r="W79" i="2"/>
  <c r="Q79" i="2"/>
  <c r="O79" i="2"/>
  <c r="N79" i="2"/>
  <c r="M79" i="2"/>
  <c r="I79" i="2"/>
  <c r="W78" i="2"/>
  <c r="Q78" i="2"/>
  <c r="O78" i="2"/>
  <c r="N78" i="2"/>
  <c r="M78" i="2"/>
  <c r="I78" i="2"/>
  <c r="W77" i="2"/>
  <c r="Q77" i="2"/>
  <c r="O77" i="2"/>
  <c r="N77" i="2"/>
  <c r="M77" i="2"/>
  <c r="I77" i="2"/>
  <c r="W76" i="2"/>
  <c r="Q76" i="2"/>
  <c r="O76" i="2"/>
  <c r="N76" i="2"/>
  <c r="M76" i="2"/>
  <c r="I76" i="2"/>
  <c r="W75" i="2"/>
  <c r="Q75" i="2"/>
  <c r="O75" i="2"/>
  <c r="N75" i="2"/>
  <c r="M75" i="2"/>
  <c r="I75" i="2"/>
  <c r="W74" i="2"/>
  <c r="Q74" i="2"/>
  <c r="O74" i="2"/>
  <c r="N74" i="2"/>
  <c r="M74" i="2"/>
  <c r="I74" i="2"/>
  <c r="W73" i="2"/>
  <c r="Q73" i="2"/>
  <c r="O73" i="2"/>
  <c r="N73" i="2"/>
  <c r="M73" i="2"/>
  <c r="I73" i="2"/>
  <c r="W72" i="2"/>
  <c r="Q72" i="2"/>
  <c r="O72" i="2"/>
  <c r="N72" i="2"/>
  <c r="M72" i="2"/>
  <c r="I72" i="2"/>
  <c r="W71" i="2"/>
  <c r="Q71" i="2"/>
  <c r="O71" i="2"/>
  <c r="N71" i="2"/>
  <c r="M71" i="2"/>
  <c r="I71" i="2"/>
  <c r="W70" i="2"/>
  <c r="Q70" i="2"/>
  <c r="O70" i="2"/>
  <c r="N70" i="2"/>
  <c r="M70" i="2"/>
  <c r="I70" i="2"/>
  <c r="W69" i="2"/>
  <c r="Q69" i="2"/>
  <c r="O69" i="2"/>
  <c r="N69" i="2"/>
  <c r="M69" i="2"/>
  <c r="I69" i="2"/>
  <c r="W68" i="2"/>
  <c r="Q68" i="2"/>
  <c r="O68" i="2"/>
  <c r="N68" i="2"/>
  <c r="M68" i="2"/>
  <c r="I68" i="2"/>
  <c r="W67" i="2"/>
  <c r="Q67" i="2"/>
  <c r="O67" i="2"/>
  <c r="N67" i="2"/>
  <c r="M67" i="2"/>
  <c r="I67" i="2"/>
  <c r="W66" i="2"/>
  <c r="Q66" i="2"/>
  <c r="O66" i="2"/>
  <c r="N66" i="2"/>
  <c r="M66" i="2"/>
  <c r="I66" i="2"/>
  <c r="W65" i="2"/>
  <c r="Q65" i="2"/>
  <c r="O65" i="2"/>
  <c r="N65" i="2"/>
  <c r="M65" i="2"/>
  <c r="I65" i="2"/>
  <c r="W64" i="2"/>
  <c r="Q64" i="2"/>
  <c r="O64" i="2"/>
  <c r="N64" i="2"/>
  <c r="M64" i="2"/>
  <c r="I64" i="2"/>
  <c r="W63" i="2"/>
  <c r="Q63" i="2"/>
  <c r="O63" i="2"/>
  <c r="N63" i="2"/>
  <c r="M63" i="2"/>
  <c r="I63" i="2"/>
  <c r="W62" i="2"/>
  <c r="Q62" i="2"/>
  <c r="O62" i="2"/>
  <c r="N62" i="2"/>
  <c r="M62" i="2"/>
  <c r="I62" i="2"/>
  <c r="W61" i="2"/>
  <c r="Q61" i="2"/>
  <c r="O61" i="2"/>
  <c r="N61" i="2"/>
  <c r="M61" i="2"/>
  <c r="I61" i="2"/>
  <c r="W60" i="2"/>
  <c r="Q60" i="2"/>
  <c r="O60" i="2"/>
  <c r="N60" i="2"/>
  <c r="M60" i="2"/>
  <c r="I60" i="2"/>
  <c r="W59" i="2"/>
  <c r="Q59" i="2"/>
  <c r="O59" i="2"/>
  <c r="N59" i="2"/>
  <c r="M59" i="2"/>
  <c r="I59" i="2"/>
  <c r="W58" i="2"/>
  <c r="Q58" i="2"/>
  <c r="O58" i="2"/>
  <c r="N58" i="2"/>
  <c r="M58" i="2"/>
  <c r="I58" i="2"/>
  <c r="W57" i="2"/>
  <c r="Q57" i="2"/>
  <c r="O57" i="2"/>
  <c r="N57" i="2"/>
  <c r="M57" i="2"/>
  <c r="I57" i="2"/>
  <c r="W56" i="2"/>
  <c r="Q56" i="2"/>
  <c r="O56" i="2"/>
  <c r="N56" i="2"/>
  <c r="M56" i="2"/>
  <c r="I56" i="2"/>
  <c r="W55" i="2"/>
  <c r="Q55" i="2"/>
  <c r="O55" i="2"/>
  <c r="N55" i="2"/>
  <c r="M55" i="2"/>
  <c r="I55" i="2"/>
  <c r="W54" i="2"/>
  <c r="Q54" i="2"/>
  <c r="O54" i="2"/>
  <c r="N54" i="2"/>
  <c r="M54" i="2"/>
  <c r="I54" i="2"/>
  <c r="W53" i="2"/>
  <c r="Q53" i="2"/>
  <c r="O53" i="2"/>
  <c r="N53" i="2"/>
  <c r="M53" i="2"/>
  <c r="I53" i="2"/>
  <c r="W52" i="2"/>
  <c r="Q52" i="2"/>
  <c r="O52" i="2"/>
  <c r="N52" i="2"/>
  <c r="M52" i="2"/>
  <c r="I52" i="2"/>
  <c r="W51" i="2"/>
  <c r="Q51" i="2"/>
  <c r="O51" i="2"/>
  <c r="N51" i="2"/>
  <c r="M51" i="2"/>
  <c r="I51" i="2"/>
  <c r="W50" i="2"/>
  <c r="Q50" i="2"/>
  <c r="O50" i="2"/>
  <c r="N50" i="2"/>
  <c r="M50" i="2"/>
  <c r="I50" i="2"/>
  <c r="W49" i="2"/>
  <c r="Q49" i="2"/>
  <c r="O49" i="2"/>
  <c r="N49" i="2"/>
  <c r="M49" i="2"/>
  <c r="I49" i="2"/>
  <c r="W48" i="2"/>
  <c r="Q48" i="2"/>
  <c r="O48" i="2"/>
  <c r="N48" i="2"/>
  <c r="M48" i="2"/>
  <c r="I48" i="2"/>
  <c r="W47" i="2"/>
  <c r="Q47" i="2"/>
  <c r="O47" i="2"/>
  <c r="N47" i="2"/>
  <c r="M47" i="2"/>
  <c r="I47" i="2"/>
  <c r="W46" i="2"/>
  <c r="Q46" i="2"/>
  <c r="O46" i="2"/>
  <c r="N46" i="2"/>
  <c r="M46" i="2"/>
  <c r="I46" i="2"/>
  <c r="W45" i="2"/>
  <c r="Q45" i="2"/>
  <c r="O45" i="2"/>
  <c r="N45" i="2"/>
  <c r="M45" i="2"/>
  <c r="I45" i="2"/>
  <c r="W44" i="2"/>
  <c r="Q44" i="2"/>
  <c r="O44" i="2"/>
  <c r="N44" i="2"/>
  <c r="M44" i="2"/>
  <c r="I44" i="2"/>
  <c r="W43" i="2"/>
  <c r="Q43" i="2"/>
  <c r="O43" i="2"/>
  <c r="N43" i="2"/>
  <c r="M43" i="2"/>
  <c r="I43" i="2"/>
  <c r="W42" i="2"/>
  <c r="Q42" i="2"/>
  <c r="O42" i="2"/>
  <c r="N42" i="2"/>
  <c r="M42" i="2"/>
  <c r="I42" i="2"/>
  <c r="W41" i="2"/>
  <c r="Q41" i="2"/>
  <c r="O41" i="2"/>
  <c r="N41" i="2"/>
  <c r="M41" i="2"/>
  <c r="I41" i="2"/>
  <c r="W40" i="2"/>
  <c r="Q40" i="2"/>
  <c r="O40" i="2"/>
  <c r="N40" i="2"/>
  <c r="M40" i="2"/>
  <c r="I40" i="2"/>
  <c r="W39" i="2"/>
  <c r="Q39" i="2"/>
  <c r="O39" i="2"/>
  <c r="N39" i="2"/>
  <c r="M39" i="2"/>
  <c r="I39" i="2"/>
  <c r="W38" i="2"/>
  <c r="Q38" i="2"/>
  <c r="O38" i="2"/>
  <c r="N38" i="2"/>
  <c r="M38" i="2"/>
  <c r="I38" i="2"/>
  <c r="W37" i="2"/>
  <c r="Q37" i="2"/>
  <c r="O37" i="2"/>
  <c r="N37" i="2"/>
  <c r="M37" i="2"/>
  <c r="I37" i="2"/>
  <c r="W36" i="2"/>
  <c r="Q36" i="2"/>
  <c r="O36" i="2"/>
  <c r="N36" i="2"/>
  <c r="M36" i="2"/>
  <c r="I36" i="2"/>
  <c r="W35" i="2"/>
  <c r="Q35" i="2"/>
  <c r="O35" i="2"/>
  <c r="N35" i="2"/>
  <c r="M35" i="2"/>
  <c r="I35" i="2"/>
  <c r="W34" i="2"/>
  <c r="Q34" i="2"/>
  <c r="O34" i="2"/>
  <c r="N34" i="2"/>
  <c r="M34" i="2"/>
  <c r="I34" i="2"/>
  <c r="Q33" i="2"/>
  <c r="M33" i="2"/>
  <c r="I33" i="2"/>
  <c r="N33" i="2" s="1"/>
  <c r="O33" i="2" s="1"/>
  <c r="W33" i="2" s="1"/>
  <c r="Q32" i="2"/>
  <c r="M32" i="2"/>
  <c r="I32" i="2"/>
  <c r="N32" i="2" s="1"/>
  <c r="O32" i="2" s="1"/>
  <c r="W32" i="2" s="1"/>
  <c r="Q31" i="2"/>
  <c r="N31" i="2"/>
  <c r="O31" i="2" s="1"/>
  <c r="W31" i="2" s="1"/>
  <c r="M31" i="2"/>
  <c r="I31" i="2"/>
  <c r="Q30" i="2"/>
  <c r="N30" i="2"/>
  <c r="O30" i="2" s="1"/>
  <c r="W30" i="2" s="1"/>
  <c r="M30" i="2"/>
  <c r="I30" i="2"/>
  <c r="Q29" i="2"/>
  <c r="M29" i="2"/>
  <c r="I29" i="2"/>
  <c r="N29" i="2" s="1"/>
  <c r="O29" i="2" s="1"/>
  <c r="W29" i="2" s="1"/>
  <c r="Q28" i="2"/>
  <c r="M28" i="2"/>
  <c r="I28" i="2"/>
  <c r="N28" i="2" s="1"/>
  <c r="O28" i="2" s="1"/>
  <c r="W28" i="2" s="1"/>
  <c r="Q27" i="2"/>
  <c r="M27" i="2"/>
  <c r="I27" i="2"/>
  <c r="N27" i="2" s="1"/>
  <c r="O27" i="2" s="1"/>
  <c r="W27" i="2" s="1"/>
  <c r="Q26" i="2"/>
  <c r="N26" i="2"/>
  <c r="O26" i="2" s="1"/>
  <c r="W26" i="2" s="1"/>
  <c r="M26" i="2"/>
  <c r="I26" i="2"/>
  <c r="Q25" i="2"/>
  <c r="N25" i="2"/>
  <c r="O25" i="2" s="1"/>
  <c r="W25" i="2" s="1"/>
  <c r="M25" i="2"/>
  <c r="I25" i="2"/>
  <c r="Q24" i="2"/>
  <c r="M24" i="2"/>
  <c r="I24" i="2"/>
  <c r="N24" i="2" s="1"/>
  <c r="O24" i="2" s="1"/>
  <c r="W24" i="2" s="1"/>
  <c r="Q23" i="2"/>
  <c r="M23" i="2"/>
  <c r="I23" i="2"/>
  <c r="N23" i="2" s="1"/>
  <c r="O23" i="2" s="1"/>
  <c r="W23" i="2" s="1"/>
  <c r="Q22" i="2"/>
  <c r="M22" i="2"/>
  <c r="I22" i="2"/>
  <c r="N22" i="2" s="1"/>
  <c r="O22" i="2" s="1"/>
  <c r="W22" i="2" s="1"/>
  <c r="Q21" i="2"/>
  <c r="N21" i="2"/>
  <c r="O21" i="2" s="1"/>
  <c r="W21" i="2" s="1"/>
  <c r="M21" i="2"/>
  <c r="I21" i="2"/>
  <c r="Q20" i="2"/>
  <c r="O20" i="2"/>
  <c r="W20" i="2" s="1"/>
  <c r="N20" i="2"/>
  <c r="M20" i="2"/>
  <c r="I20" i="2"/>
  <c r="C19" i="1" s="1"/>
  <c r="Q19" i="2"/>
  <c r="M19" i="2"/>
  <c r="I19" i="2"/>
  <c r="N19" i="2" s="1"/>
  <c r="O19" i="2" s="1"/>
  <c r="W19" i="2" s="1"/>
  <c r="Q18" i="2"/>
  <c r="M18" i="2"/>
  <c r="I18" i="2"/>
  <c r="N18" i="2" s="1"/>
  <c r="O18" i="2" s="1"/>
  <c r="W18" i="2" s="1"/>
  <c r="Q17" i="2"/>
  <c r="M17" i="2"/>
  <c r="I17" i="2"/>
  <c r="N17" i="2" s="1"/>
  <c r="O17" i="2" s="1"/>
  <c r="W17" i="2" s="1"/>
  <c r="W16" i="2"/>
  <c r="Q16" i="2"/>
  <c r="O16" i="2"/>
  <c r="N16" i="2"/>
  <c r="M16" i="2"/>
  <c r="I16" i="2"/>
  <c r="Q15" i="2"/>
  <c r="N15" i="2"/>
  <c r="O15" i="2" s="1"/>
  <c r="W15" i="2" s="1"/>
  <c r="M15" i="2"/>
  <c r="I15" i="2"/>
  <c r="Q14" i="2"/>
  <c r="M14" i="2"/>
  <c r="I14" i="2"/>
  <c r="N14" i="2" s="1"/>
  <c r="O14" i="2" s="1"/>
  <c r="W14" i="2" s="1"/>
  <c r="Q13" i="2"/>
  <c r="M13" i="2"/>
  <c r="I13" i="2"/>
  <c r="N13" i="2" s="1"/>
  <c r="O13" i="2" s="1"/>
  <c r="W13" i="2" s="1"/>
  <c r="Q12" i="2"/>
  <c r="M12" i="2"/>
  <c r="I12" i="2"/>
  <c r="N12" i="2" s="1"/>
  <c r="O12" i="2" s="1"/>
  <c r="W12" i="2" s="1"/>
  <c r="Q11" i="2"/>
  <c r="N11" i="2"/>
  <c r="O11" i="2" s="1"/>
  <c r="W11" i="2" s="1"/>
  <c r="M11" i="2"/>
  <c r="I11" i="2"/>
  <c r="Q10" i="2"/>
  <c r="O10" i="2"/>
  <c r="W10" i="2" s="1"/>
  <c r="N10" i="2"/>
  <c r="M10" i="2"/>
  <c r="I10" i="2"/>
  <c r="Q9" i="2"/>
  <c r="M9" i="2"/>
  <c r="I9" i="2"/>
  <c r="N9" i="2" s="1"/>
  <c r="O9" i="2" s="1"/>
  <c r="W9" i="2" s="1"/>
  <c r="Q8" i="2"/>
  <c r="M8" i="2"/>
  <c r="I8" i="2"/>
  <c r="C17" i="1" s="1"/>
  <c r="Q7" i="2"/>
  <c r="M7" i="2"/>
  <c r="I7" i="2"/>
  <c r="N7" i="2" s="1"/>
  <c r="O7" i="2" s="1"/>
  <c r="W7" i="2" s="1"/>
  <c r="W6" i="2"/>
  <c r="Q6" i="2"/>
  <c r="O6" i="2"/>
  <c r="N6" i="2"/>
  <c r="M6" i="2"/>
  <c r="I6" i="2"/>
  <c r="Q5" i="2"/>
  <c r="N5" i="2"/>
  <c r="O5" i="2" s="1"/>
  <c r="W5" i="2" s="1"/>
  <c r="M5" i="2"/>
  <c r="K18" i="1" s="1"/>
  <c r="I5" i="2"/>
  <c r="Q4" i="2"/>
  <c r="M4" i="2"/>
  <c r="I4" i="2"/>
  <c r="N4" i="2" s="1"/>
  <c r="O4" i="2" s="1"/>
  <c r="E23" i="1"/>
  <c r="D23" i="1"/>
  <c r="F23" i="1" s="1"/>
  <c r="G23" i="1" s="1"/>
  <c r="H23" i="1" s="1"/>
  <c r="C23" i="1"/>
  <c r="E22" i="1"/>
  <c r="D22" i="1"/>
  <c r="E21" i="1"/>
  <c r="D21" i="1"/>
  <c r="E20" i="1"/>
  <c r="D20" i="1"/>
  <c r="F20" i="1" s="1"/>
  <c r="G20" i="1" s="1"/>
  <c r="H20" i="1" s="1"/>
  <c r="C20" i="1"/>
  <c r="E19" i="1"/>
  <c r="D19" i="1"/>
  <c r="F19" i="1" s="1"/>
  <c r="G19" i="1" s="1"/>
  <c r="H19" i="1" s="1"/>
  <c r="E18" i="1"/>
  <c r="D18" i="1"/>
  <c r="E17" i="1"/>
  <c r="D17" i="1"/>
  <c r="F17" i="1" s="1"/>
  <c r="G17" i="1" s="1"/>
  <c r="H17" i="1" s="1"/>
  <c r="K16" i="1"/>
  <c r="F16" i="1"/>
  <c r="G16" i="1" s="1"/>
  <c r="H16" i="1" s="1"/>
  <c r="E16" i="1"/>
  <c r="E24" i="1" s="1"/>
  <c r="D16" i="1"/>
  <c r="C16" i="1"/>
  <c r="E11" i="1"/>
  <c r="I11" i="1" s="1"/>
  <c r="C11" i="1"/>
  <c r="W4" i="2" l="1"/>
  <c r="D9" i="3"/>
  <c r="F12" i="3"/>
  <c r="K19" i="1"/>
  <c r="A11" i="1"/>
  <c r="G11" i="1" s="1"/>
  <c r="K11" i="1" s="1"/>
  <c r="K20" i="1" s="1"/>
  <c r="C18" i="1"/>
  <c r="F18" i="1" s="1"/>
  <c r="G18" i="1" s="1"/>
  <c r="H18" i="1" s="1"/>
  <c r="D24" i="1"/>
  <c r="E9" i="3"/>
  <c r="G12" i="3"/>
  <c r="C21" i="1"/>
  <c r="F21" i="1" s="1"/>
  <c r="G21" i="1" s="1"/>
  <c r="H21" i="1" s="1"/>
  <c r="D6" i="3"/>
  <c r="F9" i="3"/>
  <c r="E6" i="3"/>
  <c r="F6" i="3"/>
  <c r="D13" i="3"/>
  <c r="E13" i="3"/>
  <c r="D10" i="3"/>
  <c r="F13" i="3"/>
  <c r="E10" i="3"/>
  <c r="C22" i="1"/>
  <c r="F22" i="1" s="1"/>
  <c r="G22" i="1" s="1"/>
  <c r="H22" i="1" s="1"/>
  <c r="D7" i="3"/>
  <c r="F10" i="3"/>
  <c r="E7" i="3"/>
  <c r="D14" i="3"/>
  <c r="E14" i="3"/>
  <c r="N8" i="2"/>
  <c r="O8" i="2" s="1"/>
  <c r="W8" i="2" s="1"/>
  <c r="F4" i="3"/>
  <c r="D11" i="3"/>
  <c r="F14" i="3"/>
  <c r="E11" i="3"/>
  <c r="E8" i="3"/>
  <c r="D5" i="3"/>
  <c r="D15" i="3"/>
  <c r="E5" i="3"/>
  <c r="E15" i="3"/>
  <c r="F5" i="3"/>
  <c r="K17" i="1" l="1"/>
  <c r="C24" i="1"/>
  <c r="F24" i="1" s="1"/>
  <c r="G24" i="1" s="1"/>
  <c r="H24" i="1" s="1"/>
</calcChain>
</file>

<file path=xl/sharedStrings.xml><?xml version="1.0" encoding="utf-8"?>
<sst xmlns="http://schemas.openxmlformats.org/spreadsheetml/2006/main" count="303" uniqueCount="159">
  <si>
    <t>Generische Vorlage für Baukostenplanung, Kostenkontrolle und Zahlungsübersicht – mit Beispieldaten.</t>
  </si>
  <si>
    <t>Projektname</t>
  </si>
  <si>
    <t>Musterprojekt Baukosten 2026</t>
  </si>
  <si>
    <t>Bearbeitungshinweis</t>
  </si>
  <si>
    <t>Weiße Felder in „Baukosten“ können angepasst werden.</t>
  </si>
  <si>
    <t>Bauort</t>
  </si>
  <si>
    <t>Deutschland</t>
  </si>
  <si>
    <t>Standard-MwSt.</t>
  </si>
  <si>
    <t>Bauart</t>
  </si>
  <si>
    <t>Neubau / Sanierung / Umbau</t>
  </si>
  <si>
    <t>Sicherheitspuffer</t>
  </si>
  <si>
    <t>Stand</t>
  </si>
  <si>
    <t>Währung</t>
  </si>
  <si>
    <t>EUR</t>
  </si>
  <si>
    <t>Budget netto</t>
  </si>
  <si>
    <t>Forecast netto</t>
  </si>
  <si>
    <t>Bezahlt netto</t>
  </si>
  <si>
    <t>Abweichung</t>
  </si>
  <si>
    <t>Offen</t>
  </si>
  <si>
    <t>Pufferbedarf</t>
  </si>
  <si>
    <t>Budget</t>
  </si>
  <si>
    <t>Prognose</t>
  </si>
  <si>
    <t>bereits gezahlt</t>
  </si>
  <si>
    <t>Forecast - Budget</t>
  </si>
  <si>
    <t>Rest aus Forecast</t>
  </si>
  <si>
    <t>Mehrbedarf</t>
  </si>
  <si>
    <t>KG</t>
  </si>
  <si>
    <t>Kostengruppe</t>
  </si>
  <si>
    <t>Abw. %</t>
  </si>
  <si>
    <t>Status</t>
  </si>
  <si>
    <t>Schnellcheck</t>
  </si>
  <si>
    <t>Grundstück</t>
  </si>
  <si>
    <t>Positionen mit hohem Risiko</t>
  </si>
  <si>
    <t>Vorbereitung</t>
  </si>
  <si>
    <t>Positionen über +10 %</t>
  </si>
  <si>
    <t>Baukonstruktion</t>
  </si>
  <si>
    <t>Offene Zahlungen</t>
  </si>
  <si>
    <t>Technische Anlagen</t>
  </si>
  <si>
    <t>Bezahlt in % vom Forecast</t>
  </si>
  <si>
    <t>Außenanlagen</t>
  </si>
  <si>
    <t>Budgetreserve in %</t>
  </si>
  <si>
    <t>Ausstattung</t>
  </si>
  <si>
    <t>Baunebenkosten</t>
  </si>
  <si>
    <t>So nutzen Sie die Vorlage:
1. Projektangaben und Puffer prüfen.
2. In „Baukosten“ Positionen ergänzen oder ersetzen.
3. Forecast, Beauftragung, Zahlungen und Fälligkeiten laufend aktualisieren.
4. In „Übersicht 2026“ und „Monatsplan“ Abweichungen kontrollieren.</t>
  </si>
  <si>
    <t>Finanzierung / Reserve</t>
  </si>
  <si>
    <t>Gesamt</t>
  </si>
  <si>
    <t>Baukosten Tabelle 2026 – detaillierte Kostenplanung</t>
  </si>
  <si>
    <t>Bearbeiten Sie die weißen Eingabefelder. Die grau hinterlegten Spalten berechnen Budget, Abweichungen, offene Beträge und Bruttowerte automatisch.</t>
  </si>
  <si>
    <t>Pos.</t>
  </si>
  <si>
    <t>Gewerk / Kostenart</t>
  </si>
  <si>
    <t>Beschreibung / Leistung</t>
  </si>
  <si>
    <t>Einheit</t>
  </si>
  <si>
    <t>Menge</t>
  </si>
  <si>
    <t>Einheitspreis netto</t>
  </si>
  <si>
    <t>Beauftragt netto</t>
  </si>
  <si>
    <t>Rest offen</t>
  </si>
  <si>
    <t>Abw. Forecast vs. Budget</t>
  </si>
  <si>
    <t>MwSt. %</t>
  </si>
  <si>
    <t>Forecast brutto</t>
  </si>
  <si>
    <t>Zahlungsstatus</t>
  </si>
  <si>
    <t>Verantwortlich</t>
  </si>
  <si>
    <t>Fälligkeit</t>
  </si>
  <si>
    <t>Risiko</t>
  </si>
  <si>
    <t>Notiz</t>
  </si>
  <si>
    <t>Prüfhinweis</t>
  </si>
  <si>
    <t>Grundstückserwerb</t>
  </si>
  <si>
    <t>Beispiel: Grundstückskaufpreis</t>
  </si>
  <si>
    <t>Pauschal</t>
  </si>
  <si>
    <t>Bezahlt</t>
  </si>
  <si>
    <t>Bauherr</t>
  </si>
  <si>
    <t>Mittel</t>
  </si>
  <si>
    <t>Nur Beispielwert</t>
  </si>
  <si>
    <t>Notar &amp; Grundbuch</t>
  </si>
  <si>
    <t>Nebenkosten für Kaufabwicklung</t>
  </si>
  <si>
    <t>Niedrig</t>
  </si>
  <si>
    <t>Grunderwerbsteuer</t>
  </si>
  <si>
    <t>Steuerliche Erwerbsnebenkosten</t>
  </si>
  <si>
    <t>Satz regional anpassen</t>
  </si>
  <si>
    <t>Bodengutachten</t>
  </si>
  <si>
    <t>Geotechnische Untersuchung</t>
  </si>
  <si>
    <t>Stück</t>
  </si>
  <si>
    <t>Planung</t>
  </si>
  <si>
    <t>Baustelleneinrichtung</t>
  </si>
  <si>
    <t>Zufahrt, Bauzaun, Container, Strom/Wasser</t>
  </si>
  <si>
    <t>Teilbezahlt</t>
  </si>
  <si>
    <t>Bauleitung</t>
  </si>
  <si>
    <t>Abbruch / Rückbau</t>
  </si>
  <si>
    <t>Kleinere Rückbauarbeiten vor Baubeginn</t>
  </si>
  <si>
    <t>Erdarbeiten</t>
  </si>
  <si>
    <t>Aushub, Abfuhr, Verfüllung</t>
  </si>
  <si>
    <t>m³</t>
  </si>
  <si>
    <t>Rohbau</t>
  </si>
  <si>
    <t>Fundament / Bodenplatte</t>
  </si>
  <si>
    <t>Betonarbeiten inkl. Bewehrung</t>
  </si>
  <si>
    <t>m²</t>
  </si>
  <si>
    <t>Rohbau Wände</t>
  </si>
  <si>
    <t>Außen- und Innenwände</t>
  </si>
  <si>
    <t>Decken / Treppen</t>
  </si>
  <si>
    <t>Geschossdecke und Treppenlauf</t>
  </si>
  <si>
    <t>Beauftragt</t>
  </si>
  <si>
    <t>Dachkonstruktion</t>
  </si>
  <si>
    <t>Dachstuhl, Dämmung, Eindeckung</t>
  </si>
  <si>
    <t>Dach</t>
  </si>
  <si>
    <t>Hoch</t>
  </si>
  <si>
    <t>Angebot prüfen</t>
  </si>
  <si>
    <t>Fenster &amp; Außentüren</t>
  </si>
  <si>
    <t>Fenster, Haustür, Montage</t>
  </si>
  <si>
    <t>Ausbau</t>
  </si>
  <si>
    <t>Mehrkosten durch Materialwahl</t>
  </si>
  <si>
    <t>Fassade</t>
  </si>
  <si>
    <t>Putz, Dämmung, Gerüstanteil</t>
  </si>
  <si>
    <t>Geplant</t>
  </si>
  <si>
    <t>Innenputz / Trockenbau</t>
  </si>
  <si>
    <t>Wände, Decken, Spachtelarbeiten</t>
  </si>
  <si>
    <t>Estrich</t>
  </si>
  <si>
    <t>Estrich inkl. Randdämmung</t>
  </si>
  <si>
    <t>Bodenbeläge</t>
  </si>
  <si>
    <t>Fliesen, Parkett/Vinyl als Beispielmix</t>
  </si>
  <si>
    <t>Innenausbau</t>
  </si>
  <si>
    <t>Sanitärinstallation</t>
  </si>
  <si>
    <t>Leitungen, Objekte, Montage</t>
  </si>
  <si>
    <t>TGA</t>
  </si>
  <si>
    <t>Heizung / Wärmeerzeuger</t>
  </si>
  <si>
    <t>Wärmeerzeuger, Speicher, Verteilung</t>
  </si>
  <si>
    <t>Förderfähigkeit separat prüfen</t>
  </si>
  <si>
    <t>Elektroinstallation</t>
  </si>
  <si>
    <t>Verteiler, Leitungen, Schalter, Netzwerk</t>
  </si>
  <si>
    <t>Lüftung / Zusatztechnik</t>
  </si>
  <si>
    <t>Optionale technische Ausstattung</t>
  </si>
  <si>
    <t>Kann entfallen</t>
  </si>
  <si>
    <t>Entwässerung außen</t>
  </si>
  <si>
    <t>Anschluss- und Entwässerungsarbeiten</t>
  </si>
  <si>
    <t>Wege / Terrasse</t>
  </si>
  <si>
    <t>Pflaster, Terrasse, kleine Nebenflächen</t>
  </si>
  <si>
    <t>Garten / Begrünung</t>
  </si>
  <si>
    <t>Rasen, Pflanzflächen, Einfassung</t>
  </si>
  <si>
    <t>Küche / Einbauten</t>
  </si>
  <si>
    <t>Beispielbudget für feste Einbauten</t>
  </si>
  <si>
    <t>Kann individuell ersetzt werden</t>
  </si>
  <si>
    <t>Malerarbeiten</t>
  </si>
  <si>
    <t>Innenanstrich und Kleinmaterial</t>
  </si>
  <si>
    <t>Architektur / Planung</t>
  </si>
  <si>
    <t>Planungsleistungen als Beispielposition</t>
  </si>
  <si>
    <t>Statik / Nachweise</t>
  </si>
  <si>
    <t>Tragwerksplanung, Energie, Schallschutz</t>
  </si>
  <si>
    <t>Genehmigungen / Gebühren</t>
  </si>
  <si>
    <t>Bauantrag, Prüfgebühren, amtliche Kosten</t>
  </si>
  <si>
    <t>Versicherungen / Sicherheit</t>
  </si>
  <si>
    <t>Bauherrenhaftpflicht, Bauleistungsversicherung</t>
  </si>
  <si>
    <t>Finanzierungsnebenkosten</t>
  </si>
  <si>
    <t>Zinsen, Bereitstellung, Reserven</t>
  </si>
  <si>
    <t>Nicht als Steuerberatung verstehen</t>
  </si>
  <si>
    <t>Monatsplan 2026 – Forecast, Ist und Liquiditätsbedarf</t>
  </si>
  <si>
    <t>Die Monatswerte werden automatisch aus der Baukosten-Tabelle anhand der Fälligkeit aggregiert.</t>
  </si>
  <si>
    <t>Monat</t>
  </si>
  <si>
    <t>Kumuliert Forecast</t>
  </si>
  <si>
    <t>Kumuliert Bezahlt</t>
  </si>
  <si>
    <t>Liquidität inkl. Puffer</t>
  </si>
  <si>
    <t>Baukosten Tabelle Excel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</si>
</sst>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€"/>
    <numFmt numFmtId="165" formatCode="0.0%"/>
    <numFmt numFmtId="167" formatCode="mmm\ yyyy"/>
    <numFmt numFmtId="170" formatCode="dd&quot;.&quot;mm&quot;.&quot;yyyy"/>
  </numFmts>
  <fonts count="13" x14ac:knownFonts="1">
    <font>
      <sz val="11"/>
      <name val="Carlito"/>
    </font>
    <font>
      <sz val="10"/>
      <color rgb="FF111827"/>
      <name val="Calibri"/>
    </font>
    <font>
      <b/>
      <sz val="18"/>
      <color rgb="FFFFFFFF"/>
      <name val="Calibri"/>
    </font>
    <font>
      <i/>
      <sz val="10"/>
      <color rgb="FF1F2A44"/>
      <name val="Calibri"/>
    </font>
    <font>
      <b/>
      <sz val="10"/>
      <color rgb="FFFFFFFF"/>
      <name val="Calibri"/>
    </font>
    <font>
      <b/>
      <sz val="20"/>
      <color rgb="FFFFFFFF"/>
      <name val="Calibri"/>
    </font>
    <font>
      <i/>
      <sz val="11"/>
      <color rgb="FF1F2A44"/>
      <name val="Calibri"/>
    </font>
    <font>
      <b/>
      <sz val="10"/>
      <color rgb="FF1F2A44"/>
      <name val="Calibri"/>
    </font>
    <font>
      <b/>
      <sz val="16"/>
      <color rgb="FF1F2A44"/>
      <name val="Calibri"/>
    </font>
    <font>
      <sz val="9"/>
      <color rgb="FF6B7280"/>
      <name val="Calibri"/>
    </font>
    <font>
      <b/>
      <sz val="11"/>
      <color rgb="FFFFFFFF"/>
      <name val="Calibri"/>
    </font>
    <font>
      <sz val="10"/>
      <color rgb="FF1F2A44"/>
      <name val="Calibri"/>
    </font>
    <font>
      <sz val="11"/>
      <name val="Carlito"/>
    </font>
  </fonts>
  <fills count="11">
    <fill>
      <patternFill patternType="none"/>
    </fill>
    <fill>
      <patternFill patternType="gray125"/>
    </fill>
    <fill>
      <patternFill patternType="solid">
        <fgColor rgb="FF1F2A44"/>
      </patternFill>
    </fill>
    <fill>
      <patternFill patternType="solid">
        <fgColor rgb="FFF4E9D8"/>
      </patternFill>
    </fill>
    <fill>
      <patternFill patternType="solid">
        <fgColor rgb="FF1F6F78"/>
      </patternFill>
    </fill>
    <fill>
      <patternFill patternType="solid">
        <fgColor rgb="FFEEF2F6"/>
      </patternFill>
    </fill>
    <fill>
      <patternFill patternType="solid">
        <fgColor rgb="FFFFFFFF"/>
      </patternFill>
    </fill>
    <fill>
      <patternFill patternType="solid">
        <fgColor rgb="FFF7F9FB"/>
      </patternFill>
    </fill>
    <fill>
      <patternFill patternType="solid">
        <fgColor rgb="FFE6EDF5"/>
      </patternFill>
    </fill>
    <fill>
      <patternFill patternType="solid">
        <fgColor rgb="FFFFF7E6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/>
  </cellStyleXfs>
  <cellXfs count="39">
    <xf numFmtId="0" fontId="0" fillId="0" borderId="0" xfId="0"/>
    <xf numFmtId="0" fontId="1" fillId="0" borderId="0" xfId="1" applyFont="1"/>
    <xf numFmtId="0" fontId="4" fillId="4" borderId="0" xfId="1" applyFont="1" applyFill="1" applyAlignment="1">
      <alignment horizontal="center" vertical="center" wrapText="1"/>
    </xf>
    <xf numFmtId="0" fontId="1" fillId="5" borderId="0" xfId="1" applyFont="1" applyFill="1" applyAlignment="1">
      <alignment vertical="top" wrapText="1"/>
    </xf>
    <xf numFmtId="0" fontId="1" fillId="6" borderId="0" xfId="1" applyFont="1" applyFill="1" applyAlignment="1">
      <alignment vertical="top" wrapText="1"/>
    </xf>
    <xf numFmtId="164" fontId="1" fillId="6" borderId="0" xfId="1" applyNumberFormat="1" applyFont="1" applyFill="1" applyAlignment="1">
      <alignment vertical="top" wrapText="1"/>
    </xf>
    <xf numFmtId="164" fontId="1" fillId="5" borderId="0" xfId="1" applyNumberFormat="1" applyFont="1" applyFill="1" applyAlignment="1">
      <alignment vertical="top" wrapText="1"/>
    </xf>
    <xf numFmtId="165" fontId="1" fillId="5" borderId="0" xfId="1" applyNumberFormat="1" applyFont="1" applyFill="1" applyAlignment="1">
      <alignment vertical="top" wrapText="1"/>
    </xf>
    <xf numFmtId="9" fontId="1" fillId="6" borderId="0" xfId="1" applyNumberFormat="1" applyFont="1" applyFill="1" applyAlignment="1">
      <alignment vertical="top" wrapText="1"/>
    </xf>
    <xf numFmtId="4" fontId="1" fillId="6" borderId="0" xfId="1" applyNumberFormat="1" applyFont="1" applyFill="1" applyAlignment="1">
      <alignment vertical="top" wrapText="1"/>
    </xf>
    <xf numFmtId="0" fontId="1" fillId="0" borderId="0" xfId="1" applyFont="1" applyAlignment="1">
      <alignment vertical="center"/>
    </xf>
    <xf numFmtId="167" fontId="1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7" borderId="0" xfId="1" applyFont="1" applyFill="1" applyAlignment="1">
      <alignment wrapText="1"/>
    </xf>
    <xf numFmtId="0" fontId="7" fillId="7" borderId="0" xfId="1" applyFont="1" applyFill="1" applyAlignment="1">
      <alignment wrapText="1"/>
    </xf>
    <xf numFmtId="9" fontId="1" fillId="7" borderId="0" xfId="1" applyNumberFormat="1" applyFont="1" applyFill="1" applyAlignment="1">
      <alignment wrapText="1"/>
    </xf>
    <xf numFmtId="0" fontId="4" fillId="4" borderId="0" xfId="1" applyFont="1" applyFill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164" fontId="8" fillId="6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7" fillId="8" borderId="0" xfId="1" applyFont="1" applyFill="1" applyAlignment="1">
      <alignment vertical="center"/>
    </xf>
    <xf numFmtId="164" fontId="7" fillId="8" borderId="0" xfId="1" applyNumberFormat="1" applyFont="1" applyFill="1" applyAlignment="1">
      <alignment vertical="center"/>
    </xf>
    <xf numFmtId="165" fontId="1" fillId="0" borderId="0" xfId="1" applyNumberFormat="1" applyFont="1" applyAlignment="1">
      <alignment vertical="center"/>
    </xf>
    <xf numFmtId="165" fontId="7" fillId="8" borderId="0" xfId="1" applyNumberFormat="1" applyFont="1" applyFill="1" applyAlignment="1">
      <alignment vertical="center"/>
    </xf>
    <xf numFmtId="0" fontId="1" fillId="7" borderId="0" xfId="1" applyFont="1" applyFill="1" applyAlignment="1">
      <alignment horizontal="right" wrapText="1"/>
    </xf>
    <xf numFmtId="165" fontId="1" fillId="7" borderId="0" xfId="1" applyNumberFormat="1" applyFont="1" applyFill="1" applyAlignment="1">
      <alignment horizontal="right" wrapText="1"/>
    </xf>
    <xf numFmtId="170" fontId="1" fillId="6" borderId="0" xfId="1" applyNumberFormat="1" applyFont="1" applyFill="1" applyAlignment="1">
      <alignment vertical="top" wrapText="1"/>
    </xf>
    <xf numFmtId="170" fontId="1" fillId="7" borderId="0" xfId="1" applyNumberFormat="1" applyFont="1" applyFill="1" applyAlignment="1">
      <alignment wrapText="1"/>
    </xf>
    <xf numFmtId="0" fontId="5" fillId="2" borderId="0" xfId="1" applyFont="1" applyFill="1" applyAlignment="1">
      <alignment horizontal="left" vertical="center"/>
    </xf>
    <xf numFmtId="0" fontId="1" fillId="0" borderId="0" xfId="1" applyFont="1"/>
    <xf numFmtId="0" fontId="6" fillId="3" borderId="0" xfId="1" applyFont="1" applyFill="1"/>
    <xf numFmtId="0" fontId="10" fillId="2" borderId="0" xfId="1" applyFont="1" applyFill="1" applyAlignment="1">
      <alignment horizontal="center"/>
    </xf>
    <xf numFmtId="0" fontId="11" fillId="9" borderId="0" xfId="1" applyFont="1" applyFill="1" applyAlignment="1">
      <alignment vertical="top" wrapText="1"/>
    </xf>
    <xf numFmtId="0" fontId="2" fillId="2" borderId="0" xfId="1" applyFont="1" applyFill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2" fillId="2" borderId="0" xfId="1" applyFont="1" applyFill="1"/>
    <xf numFmtId="0" fontId="3" fillId="3" borderId="0" xfId="1" applyFont="1" applyFill="1"/>
    <xf numFmtId="0" fontId="1" fillId="10" borderId="0" xfId="1" applyFont="1" applyFill="1"/>
    <xf numFmtId="0" fontId="0" fillId="10" borderId="0" xfId="0" applyFill="1"/>
  </cellXfs>
  <cellStyles count="2">
    <cellStyle name="Normal" xfId="1" xr:uid="{00000000-0005-0000-0000-000000000000}"/>
    <cellStyle name="Standard" xfId="0" builtinId="0"/>
  </cellStyles>
  <dxfs count="9">
    <dxf>
      <fill>
        <patternFill patternType="solid">
          <bgColor rgb="FFFFF7E6"/>
        </patternFill>
      </fill>
    </dxf>
    <dxf>
      <font>
        <b/>
        <color rgb="FFFFFFFF"/>
      </font>
      <fill>
        <patternFill patternType="solid">
          <bgColor rgb="FFE76F51"/>
        </patternFill>
      </fill>
    </dxf>
    <dxf>
      <font>
        <color rgb="FF3A7D44"/>
      </font>
      <fill>
        <patternFill patternType="solid">
          <bgColor rgb="FFE7F4EA"/>
        </patternFill>
      </fill>
    </dxf>
    <dxf>
      <font>
        <color rgb="FFB42318"/>
      </font>
      <fill>
        <patternFill patternType="solid">
          <bgColor rgb="FFFEE4E2"/>
        </patternFill>
      </fill>
    </dxf>
    <dxf>
      <font>
        <b/>
        <color rgb="FF075985"/>
      </font>
      <fill>
        <patternFill patternType="solid">
          <bgColor rgb="FFE0F2FE"/>
        </patternFill>
      </fill>
    </dxf>
    <dxf>
      <font>
        <b/>
        <color rgb="FF3A7D44"/>
      </font>
      <fill>
        <patternFill patternType="solid">
          <bgColor rgb="FFE7F4EA"/>
        </patternFill>
      </fill>
    </dxf>
    <dxf>
      <font>
        <b/>
        <color rgb="FFB42318"/>
      </font>
      <fill>
        <patternFill patternType="solid">
          <bgColor rgb="FFFEE4E2"/>
        </patternFill>
      </fill>
    </dxf>
    <dxf>
      <font>
        <color rgb="FF3A7D44"/>
      </font>
      <fill>
        <patternFill patternType="solid">
          <bgColor rgb="FFE7F4EA"/>
        </patternFill>
      </fill>
    </dxf>
    <dxf>
      <font>
        <color rgb="FFB42318"/>
      </font>
      <fill>
        <patternFill patternType="solid">
          <bgColor rgb="FFFEE4E2"/>
        </patternFill>
      </fill>
    </dxf>
  </dxfs>
  <tableStyles count="0" defaultTableStyle="TableStyleMedium2" defaultPivotStyle="PivotStyleLight16"/>
  <colors>
    <mruColors>
      <color rgb="FFFFF0D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Budget netto</c:v>
          </c:tx>
          <c:invertIfNegative val="1"/>
          <c:cat>
            <c:strRef>
              <c:f>'Übersicht 2026'!$B$16:$B$23</c:f>
              <c:strCache>
                <c:ptCount val="8"/>
                <c:pt idx="0">
                  <c:v>Grundstück</c:v>
                </c:pt>
                <c:pt idx="1">
                  <c:v>Vorbereitung</c:v>
                </c:pt>
                <c:pt idx="2">
                  <c:v>Baukonstruktion</c:v>
                </c:pt>
                <c:pt idx="3">
                  <c:v>Technische Anlagen</c:v>
                </c:pt>
                <c:pt idx="4">
                  <c:v>Außenanlagen</c:v>
                </c:pt>
                <c:pt idx="5">
                  <c:v>Ausstattung</c:v>
                </c:pt>
                <c:pt idx="6">
                  <c:v>Baunebenkosten</c:v>
                </c:pt>
                <c:pt idx="7">
                  <c:v>Finanzierung / Reserve</c:v>
                </c:pt>
              </c:strCache>
            </c:strRef>
          </c:cat>
          <c:val>
            <c:numRef>
              <c:f>'Übersicht 2026'!$C$16:$C$23</c:f>
              <c:numCache>
                <c:formatCode>#,##0\ \€</c:formatCode>
                <c:ptCount val="8"/>
                <c:pt idx="0">
                  <c:v>155000</c:v>
                </c:pt>
                <c:pt idx="1">
                  <c:v>15200</c:v>
                </c:pt>
                <c:pt idx="2">
                  <c:v>255665</c:v>
                </c:pt>
                <c:pt idx="3">
                  <c:v>87000</c:v>
                </c:pt>
                <c:pt idx="4">
                  <c:v>23990</c:v>
                </c:pt>
                <c:pt idx="5">
                  <c:v>26820</c:v>
                </c:pt>
                <c:pt idx="6">
                  <c:v>49000</c:v>
                </c:pt>
                <c:pt idx="7">
                  <c:v>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F-4CC7-9552-61A192100B13}"/>
            </c:ext>
          </c:extLst>
        </c:ser>
        <c:ser>
          <c:idx val="1"/>
          <c:order val="1"/>
          <c:tx>
            <c:v>Forecast netto</c:v>
          </c:tx>
          <c:invertIfNegative val="1"/>
          <c:cat>
            <c:strRef>
              <c:f>'Übersicht 2026'!$B$16:$B$23</c:f>
              <c:strCache>
                <c:ptCount val="8"/>
                <c:pt idx="0">
                  <c:v>Grundstück</c:v>
                </c:pt>
                <c:pt idx="1">
                  <c:v>Vorbereitung</c:v>
                </c:pt>
                <c:pt idx="2">
                  <c:v>Baukonstruktion</c:v>
                </c:pt>
                <c:pt idx="3">
                  <c:v>Technische Anlagen</c:v>
                </c:pt>
                <c:pt idx="4">
                  <c:v>Außenanlagen</c:v>
                </c:pt>
                <c:pt idx="5">
                  <c:v>Ausstattung</c:v>
                </c:pt>
                <c:pt idx="6">
                  <c:v>Baunebenkosten</c:v>
                </c:pt>
                <c:pt idx="7">
                  <c:v>Finanzierung / Reserve</c:v>
                </c:pt>
              </c:strCache>
            </c:strRef>
          </c:cat>
          <c:val>
            <c:numRef>
              <c:f>'Übersicht 2026'!$D$16:$D$23</c:f>
              <c:numCache>
                <c:formatCode>#,##0\ \€</c:formatCode>
                <c:ptCount val="8"/>
                <c:pt idx="0">
                  <c:v>155150</c:v>
                </c:pt>
                <c:pt idx="1">
                  <c:v>15850</c:v>
                </c:pt>
                <c:pt idx="2">
                  <c:v>269150</c:v>
                </c:pt>
                <c:pt idx="3">
                  <c:v>91400</c:v>
                </c:pt>
                <c:pt idx="4">
                  <c:v>24900</c:v>
                </c:pt>
                <c:pt idx="5">
                  <c:v>29700</c:v>
                </c:pt>
                <c:pt idx="6">
                  <c:v>51800</c:v>
                </c:pt>
                <c:pt idx="7">
                  <c:v>14200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1F-4CC7-9552-61A19210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0D5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Kumuliert Forecast</c:v>
          </c:tx>
          <c:cat>
            <c:numRef>
              <c:f>Monatsplan!$A$4:$A$15</c:f>
              <c:numCache>
                <c:formatCode>mmm\ yyyy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Monatsplan!$E$4:$E$15</c:f>
              <c:numCache>
                <c:formatCode>#,##0\ \€</c:formatCode>
                <c:ptCount val="12"/>
                <c:pt idx="0">
                  <c:v>147900</c:v>
                </c:pt>
                <c:pt idx="1">
                  <c:v>157100</c:v>
                </c:pt>
                <c:pt idx="2">
                  <c:v>186800</c:v>
                </c:pt>
                <c:pt idx="3">
                  <c:v>253400</c:v>
                </c:pt>
                <c:pt idx="4">
                  <c:v>346550</c:v>
                </c:pt>
                <c:pt idx="5">
                  <c:v>392750</c:v>
                </c:pt>
                <c:pt idx="6">
                  <c:v>453150</c:v>
                </c:pt>
                <c:pt idx="7">
                  <c:v>533350</c:v>
                </c:pt>
                <c:pt idx="8">
                  <c:v>571550</c:v>
                </c:pt>
                <c:pt idx="9">
                  <c:v>593750</c:v>
                </c:pt>
                <c:pt idx="10">
                  <c:v>616950</c:v>
                </c:pt>
                <c:pt idx="11">
                  <c:v>652150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1-4763-986B-4A48F6541067}"/>
            </c:ext>
          </c:extLst>
        </c:ser>
        <c:ser>
          <c:idx val="1"/>
          <c:order val="1"/>
          <c:tx>
            <c:v>Kumuliert Bezahlt</c:v>
          </c:tx>
          <c:cat>
            <c:numRef>
              <c:f>Monatsplan!$A$4:$A$15</c:f>
              <c:numCache>
                <c:formatCode>mmm\ yyyy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Monatsplan!$F$4:$F$15</c:f>
              <c:numCache>
                <c:formatCode>#,##0\ \€</c:formatCode>
                <c:ptCount val="12"/>
                <c:pt idx="0">
                  <c:v>147900</c:v>
                </c:pt>
                <c:pt idx="1">
                  <c:v>157100</c:v>
                </c:pt>
                <c:pt idx="2">
                  <c:v>178200</c:v>
                </c:pt>
                <c:pt idx="3">
                  <c:v>216400</c:v>
                </c:pt>
                <c:pt idx="4">
                  <c:v>239400</c:v>
                </c:pt>
                <c:pt idx="5">
                  <c:v>239400</c:v>
                </c:pt>
                <c:pt idx="6">
                  <c:v>239400</c:v>
                </c:pt>
                <c:pt idx="7">
                  <c:v>239400</c:v>
                </c:pt>
                <c:pt idx="8">
                  <c:v>239400</c:v>
                </c:pt>
                <c:pt idx="9">
                  <c:v>239400</c:v>
                </c:pt>
                <c:pt idx="10">
                  <c:v>239400</c:v>
                </c:pt>
                <c:pt idx="11">
                  <c:v>239400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1-4763-986B-4A48F6541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mmm\ yyyy" sourceLinked="0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0D5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Forecast netto</c:v>
          </c:tx>
          <c:invertIfNegative val="1"/>
          <c:cat>
            <c:numRef>
              <c:f>Monatsplan!$A$4:$A$15</c:f>
              <c:numCache>
                <c:formatCode>mmm\ yyyy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Monatsplan!$B$4:$B$15</c:f>
              <c:numCache>
                <c:formatCode>#,##0\ \€</c:formatCode>
                <c:ptCount val="12"/>
                <c:pt idx="0">
                  <c:v>147900</c:v>
                </c:pt>
                <c:pt idx="1">
                  <c:v>9200</c:v>
                </c:pt>
                <c:pt idx="2">
                  <c:v>29700</c:v>
                </c:pt>
                <c:pt idx="3">
                  <c:v>66600</c:v>
                </c:pt>
                <c:pt idx="4">
                  <c:v>93150</c:v>
                </c:pt>
                <c:pt idx="5">
                  <c:v>46200</c:v>
                </c:pt>
                <c:pt idx="6">
                  <c:v>60400</c:v>
                </c:pt>
                <c:pt idx="7">
                  <c:v>80200</c:v>
                </c:pt>
                <c:pt idx="8">
                  <c:v>38200</c:v>
                </c:pt>
                <c:pt idx="9">
                  <c:v>22200</c:v>
                </c:pt>
                <c:pt idx="10">
                  <c:v>23200</c:v>
                </c:pt>
                <c:pt idx="11">
                  <c:v>35200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9-41C8-BBFE-C0E5C5591852}"/>
            </c:ext>
          </c:extLst>
        </c:ser>
        <c:ser>
          <c:idx val="1"/>
          <c:order val="1"/>
          <c:tx>
            <c:v>Bezahlt netto</c:v>
          </c:tx>
          <c:invertIfNegative val="1"/>
          <c:cat>
            <c:numRef>
              <c:f>Monatsplan!$A$4:$A$15</c:f>
              <c:numCache>
                <c:formatCode>mmm\ yyyy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Monatsplan!$C$4:$C$15</c:f>
              <c:numCache>
                <c:formatCode>#,##0\ \€</c:formatCode>
                <c:ptCount val="12"/>
                <c:pt idx="0">
                  <c:v>147900</c:v>
                </c:pt>
                <c:pt idx="1">
                  <c:v>9200</c:v>
                </c:pt>
                <c:pt idx="2">
                  <c:v>21100</c:v>
                </c:pt>
                <c:pt idx="3">
                  <c:v>38200</c:v>
                </c:pt>
                <c:pt idx="4">
                  <c:v>23000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9-41C8-BBFE-C0E5C5591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mmm\ yyyy" sourceLinked="0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5</xdr:col>
      <xdr:colOff>676275</xdr:colOff>
      <xdr:row>45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28</xdr:row>
      <xdr:rowOff>0</xdr:rowOff>
    </xdr:from>
    <xdr:to>
      <xdr:col>11</xdr:col>
      <xdr:colOff>904875</xdr:colOff>
      <xdr:row>45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KostengruppenUebersicht" displayName="KostengruppenUebersicht" ref="A15:H24">
  <tableColumns count="8">
    <tableColumn id="1" xr3:uid="{00000000-0010-0000-0000-000001000000}" name="KG"/>
    <tableColumn id="2" xr3:uid="{00000000-0010-0000-0000-000002000000}" name="Kostengruppe"/>
    <tableColumn id="3" xr3:uid="{00000000-0010-0000-0000-000003000000}" name="Budget netto"/>
    <tableColumn id="4" xr3:uid="{00000000-0010-0000-0000-000004000000}" name="Forecast netto"/>
    <tableColumn id="5" xr3:uid="{00000000-0010-0000-0000-000005000000}" name="Bezahlt netto"/>
    <tableColumn id="6" xr3:uid="{00000000-0010-0000-0000-000006000000}" name="Abweichung"/>
    <tableColumn id="7" xr3:uid="{00000000-0010-0000-0000-000007000000}" name="Abw. %"/>
    <tableColumn id="8" xr3:uid="{00000000-0010-0000-0000-000008000000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BaukostenTabelle" displayName="BaukostenTabelle" ref="A3:W200">
  <tableColumns count="23">
    <tableColumn id="1" xr3:uid="{00000000-0010-0000-0100-000001000000}" name="Pos."/>
    <tableColumn id="2" xr3:uid="{00000000-0010-0000-0100-000002000000}" name="KG"/>
    <tableColumn id="3" xr3:uid="{00000000-0010-0000-0100-000003000000}" name="Kostengruppe"/>
    <tableColumn id="4" xr3:uid="{00000000-0010-0000-0100-000004000000}" name="Gewerk / Kostenart"/>
    <tableColumn id="5" xr3:uid="{00000000-0010-0000-0100-000005000000}" name="Beschreibung / Leistung"/>
    <tableColumn id="6" xr3:uid="{00000000-0010-0000-0100-000006000000}" name="Einheit"/>
    <tableColumn id="7" xr3:uid="{00000000-0010-0000-0100-000007000000}" name="Menge"/>
    <tableColumn id="8" xr3:uid="{00000000-0010-0000-0100-000008000000}" name="Einheitspreis netto"/>
    <tableColumn id="9" xr3:uid="{00000000-0010-0000-0100-000009000000}" name="Budget netto"/>
    <tableColumn id="10" xr3:uid="{00000000-0010-0000-0100-00000A000000}" name="Forecast netto"/>
    <tableColumn id="11" xr3:uid="{00000000-0010-0000-0100-00000B000000}" name="Beauftragt netto"/>
    <tableColumn id="12" xr3:uid="{00000000-0010-0000-0100-00000C000000}" name="Bezahlt netto"/>
    <tableColumn id="13" xr3:uid="{00000000-0010-0000-0100-00000D000000}" name="Rest offen"/>
    <tableColumn id="14" xr3:uid="{00000000-0010-0000-0100-00000E000000}" name="Abw. Forecast vs. Budget"/>
    <tableColumn id="15" xr3:uid="{00000000-0010-0000-0100-00000F000000}" name="Abw. %"/>
    <tableColumn id="16" xr3:uid="{00000000-0010-0000-0100-000010000000}" name="MwSt. %"/>
    <tableColumn id="17" xr3:uid="{00000000-0010-0000-0100-000011000000}" name="Forecast brutto"/>
    <tableColumn id="18" xr3:uid="{00000000-0010-0000-0100-000012000000}" name="Zahlungsstatus"/>
    <tableColumn id="19" xr3:uid="{00000000-0010-0000-0100-000013000000}" name="Verantwortlich"/>
    <tableColumn id="20" xr3:uid="{00000000-0010-0000-0100-000014000000}" name="Fälligkeit"/>
    <tableColumn id="21" xr3:uid="{00000000-0010-0000-0100-000015000000}" name="Risiko"/>
    <tableColumn id="22" xr3:uid="{00000000-0010-0000-0100-000016000000}" name="Notiz"/>
    <tableColumn id="23" xr3:uid="{00000000-0010-0000-0100-000017000000}" name="Prüfhinwei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MonatsplanTabelle" displayName="MonatsplanTabelle" ref="A3:G15">
  <tableColumns count="7">
    <tableColumn id="1" xr3:uid="{00000000-0010-0000-0200-000001000000}" name="Monat"/>
    <tableColumn id="2" xr3:uid="{00000000-0010-0000-0200-000002000000}" name="Forecast netto"/>
    <tableColumn id="3" xr3:uid="{00000000-0010-0000-0200-000003000000}" name="Bezahlt netto"/>
    <tableColumn id="4" xr3:uid="{00000000-0010-0000-0200-000004000000}" name="Rest offen"/>
    <tableColumn id="5" xr3:uid="{00000000-0010-0000-0200-000005000000}" name="Kumuliert Forecast"/>
    <tableColumn id="6" xr3:uid="{00000000-0010-0000-0200-000006000000}" name="Kumuliert Bezahlt"/>
    <tableColumn id="7" xr3:uid="{00000000-0010-0000-0200-000007000000}" name="Liquidität inkl. Puff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"/>
  <sheetViews>
    <sheetView tabSelected="1" workbookViewId="0">
      <selection activeCell="A2" sqref="A2:L2"/>
    </sheetView>
  </sheetViews>
  <sheetFormatPr baseColWidth="10" defaultColWidth="9" defaultRowHeight="15" x14ac:dyDescent="0.25"/>
  <cols>
    <col min="1" max="1" width="12.125" bestFit="1" customWidth="1"/>
    <col min="2" max="2" width="16.5" bestFit="1" customWidth="1"/>
    <col min="3" max="3" width="12.125" bestFit="1" customWidth="1"/>
    <col min="4" max="4" width="15.125" bestFit="1" customWidth="1"/>
    <col min="5" max="5" width="14.625" bestFit="1" customWidth="1"/>
    <col min="6" max="6" width="9.25" bestFit="1" customWidth="1"/>
    <col min="7" max="7" width="12.625" bestFit="1" customWidth="1"/>
    <col min="8" max="8" width="5.5" bestFit="1" customWidth="1"/>
    <col min="9" max="9" width="12.875" bestFit="1" customWidth="1"/>
    <col min="10" max="10" width="20.625" bestFit="1" customWidth="1"/>
    <col min="11" max="11" width="10.75" bestFit="1" customWidth="1"/>
    <col min="12" max="12" width="12" customWidth="1"/>
    <col min="13" max="28" width="9" style="38"/>
  </cols>
  <sheetData>
    <row r="1" spans="1:12" ht="26.25" x14ac:dyDescent="0.25">
      <c r="A1" s="28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5">
      <c r="A2" s="30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38" customForma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9" x14ac:dyDescent="0.25">
      <c r="A4" s="14" t="s">
        <v>1</v>
      </c>
      <c r="B4" s="13" t="s">
        <v>2</v>
      </c>
      <c r="C4" s="13"/>
      <c r="D4" s="14" t="s">
        <v>3</v>
      </c>
      <c r="E4" s="13" t="s">
        <v>4</v>
      </c>
      <c r="F4" s="37"/>
      <c r="G4" s="37"/>
      <c r="H4" s="37"/>
      <c r="I4" s="37"/>
      <c r="J4" s="37"/>
      <c r="K4" s="37"/>
      <c r="L4" s="37"/>
    </row>
    <row r="5" spans="1:12" x14ac:dyDescent="0.25">
      <c r="A5" s="14" t="s">
        <v>5</v>
      </c>
      <c r="B5" s="13" t="s">
        <v>6</v>
      </c>
      <c r="C5" s="13"/>
      <c r="D5" s="14" t="s">
        <v>7</v>
      </c>
      <c r="E5" s="15">
        <v>0.19</v>
      </c>
      <c r="F5" s="37"/>
      <c r="G5" s="37"/>
      <c r="H5" s="37"/>
      <c r="I5" s="37"/>
      <c r="J5" s="37"/>
      <c r="K5" s="37"/>
      <c r="L5" s="37"/>
    </row>
    <row r="6" spans="1:12" ht="26.25" x14ac:dyDescent="0.25">
      <c r="A6" s="14" t="s">
        <v>8</v>
      </c>
      <c r="B6" s="13" t="s">
        <v>9</v>
      </c>
      <c r="C6" s="13"/>
      <c r="D6" s="14" t="s">
        <v>10</v>
      </c>
      <c r="E6" s="15">
        <v>0.1</v>
      </c>
      <c r="F6" s="37"/>
      <c r="G6" s="37"/>
      <c r="H6" s="37"/>
      <c r="I6" s="37"/>
      <c r="J6" s="37"/>
      <c r="K6" s="37"/>
      <c r="L6" s="37"/>
    </row>
    <row r="7" spans="1:12" x14ac:dyDescent="0.25">
      <c r="A7" s="14" t="s">
        <v>11</v>
      </c>
      <c r="B7" s="27">
        <v>46191</v>
      </c>
      <c r="C7" s="13"/>
      <c r="D7" s="14" t="s">
        <v>12</v>
      </c>
      <c r="E7" s="13" t="s">
        <v>13</v>
      </c>
      <c r="F7" s="37"/>
      <c r="G7" s="37"/>
      <c r="H7" s="37"/>
      <c r="I7" s="37"/>
      <c r="J7" s="37"/>
      <c r="K7" s="37"/>
      <c r="L7" s="37"/>
    </row>
    <row r="8" spans="1:12" s="38" customForma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s="38" customForma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x14ac:dyDescent="0.25">
      <c r="A10" s="16" t="s">
        <v>14</v>
      </c>
      <c r="B10" s="37"/>
      <c r="C10" s="16" t="s">
        <v>15</v>
      </c>
      <c r="D10" s="37"/>
      <c r="E10" s="16" t="s">
        <v>16</v>
      </c>
      <c r="F10" s="37"/>
      <c r="G10" s="16" t="s">
        <v>17</v>
      </c>
      <c r="H10" s="37"/>
      <c r="I10" s="16" t="s">
        <v>18</v>
      </c>
      <c r="J10" s="37"/>
      <c r="K10" s="16" t="s">
        <v>19</v>
      </c>
      <c r="L10" s="37"/>
    </row>
    <row r="11" spans="1:12" ht="21" x14ac:dyDescent="0.25">
      <c r="A11" s="18">
        <f>SUM(Baukosten!$I$4:$I$200)</f>
        <v>625175</v>
      </c>
      <c r="B11" s="37"/>
      <c r="C11" s="18">
        <f>SUM(Baukosten!$J$4:$J$200)</f>
        <v>652150</v>
      </c>
      <c r="D11" s="37"/>
      <c r="E11" s="18">
        <f>SUM(Baukosten!$L$4:$L$200)</f>
        <v>239400</v>
      </c>
      <c r="F11" s="37"/>
      <c r="G11" s="18">
        <f>C11-A11</f>
        <v>26975</v>
      </c>
      <c r="H11" s="37"/>
      <c r="I11" s="18">
        <f>MAX(0,C11-E11)</f>
        <v>412750</v>
      </c>
      <c r="J11" s="37"/>
      <c r="K11" s="18">
        <f>MAX(0,G11)</f>
        <v>26975</v>
      </c>
      <c r="L11" s="37"/>
    </row>
    <row r="12" spans="1:12" x14ac:dyDescent="0.25">
      <c r="A12" s="17" t="s">
        <v>20</v>
      </c>
      <c r="B12" s="37"/>
      <c r="C12" s="17" t="s">
        <v>21</v>
      </c>
      <c r="D12" s="37"/>
      <c r="E12" s="17" t="s">
        <v>22</v>
      </c>
      <c r="F12" s="37"/>
      <c r="G12" s="17" t="s">
        <v>23</v>
      </c>
      <c r="H12" s="37"/>
      <c r="I12" s="17" t="s">
        <v>24</v>
      </c>
      <c r="J12" s="37"/>
      <c r="K12" s="17" t="s">
        <v>25</v>
      </c>
      <c r="L12" s="37"/>
    </row>
    <row r="13" spans="1:12" s="38" customForma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 s="38" customForma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x14ac:dyDescent="0.25">
      <c r="A15" s="19" t="s">
        <v>26</v>
      </c>
      <c r="B15" s="19" t="s">
        <v>27</v>
      </c>
      <c r="C15" s="19" t="s">
        <v>14</v>
      </c>
      <c r="D15" s="19" t="s">
        <v>15</v>
      </c>
      <c r="E15" s="19" t="s">
        <v>16</v>
      </c>
      <c r="F15" s="19" t="s">
        <v>17</v>
      </c>
      <c r="G15" s="19" t="s">
        <v>28</v>
      </c>
      <c r="H15" s="19" t="s">
        <v>29</v>
      </c>
      <c r="I15" s="37"/>
      <c r="J15" s="31" t="s">
        <v>30</v>
      </c>
      <c r="K15" s="31"/>
      <c r="L15" s="31"/>
    </row>
    <row r="16" spans="1:12" x14ac:dyDescent="0.25">
      <c r="A16" s="10">
        <v>100</v>
      </c>
      <c r="B16" s="10" t="s">
        <v>31</v>
      </c>
      <c r="C16" s="12">
        <f>SUMIFS(Baukosten!$I$4:$I$200,Baukosten!$B$4:$B$200,$A16)</f>
        <v>155000</v>
      </c>
      <c r="D16" s="12">
        <f>SUMIFS(Baukosten!$J$4:$J$200,Baukosten!$B$4:$B$200,$A16)</f>
        <v>155150</v>
      </c>
      <c r="E16" s="12">
        <f>SUMIFS(Baukosten!$L$4:$L$200,Baukosten!$B$4:$B$200,$A16)</f>
        <v>155150</v>
      </c>
      <c r="F16" s="12">
        <f t="shared" ref="F16:F24" si="0">D16-C16</f>
        <v>150</v>
      </c>
      <c r="G16" s="22">
        <f t="shared" ref="G16:G24" si="1">IFERROR(F16/C16,"")</f>
        <v>9.6774193548387097E-4</v>
      </c>
      <c r="H16" s="10" t="str">
        <f t="shared" ref="H16:H24" si="2">IF(G16&gt;0.1,"Prüfen",IF(G16&lt;0,"Unter Budget","OK"))</f>
        <v>OK</v>
      </c>
      <c r="I16" s="37"/>
      <c r="J16" s="13" t="s">
        <v>32</v>
      </c>
      <c r="K16" s="24">
        <f>COUNTIF(Baukosten!$U$4:$U$200,"Hoch")</f>
        <v>4</v>
      </c>
      <c r="L16" s="1"/>
    </row>
    <row r="17" spans="1:12" x14ac:dyDescent="0.25">
      <c r="A17" s="10">
        <v>200</v>
      </c>
      <c r="B17" s="10" t="s">
        <v>33</v>
      </c>
      <c r="C17" s="12">
        <f>SUMIFS(Baukosten!$I$4:$I$200,Baukosten!$B$4:$B$200,$A17)</f>
        <v>15200</v>
      </c>
      <c r="D17" s="12">
        <f>SUMIFS(Baukosten!$J$4:$J$200,Baukosten!$B$4:$B$200,$A17)</f>
        <v>15850</v>
      </c>
      <c r="E17" s="12">
        <f>SUMIFS(Baukosten!$L$4:$L$200,Baukosten!$B$4:$B$200,$A17)</f>
        <v>11250</v>
      </c>
      <c r="F17" s="12">
        <f t="shared" si="0"/>
        <v>650</v>
      </c>
      <c r="G17" s="22">
        <f t="shared" si="1"/>
        <v>4.2763157894736843E-2</v>
      </c>
      <c r="H17" s="10" t="str">
        <f t="shared" si="2"/>
        <v>OK</v>
      </c>
      <c r="I17" s="37"/>
      <c r="J17" s="13" t="s">
        <v>34</v>
      </c>
      <c r="K17" s="24">
        <f>COUNTIF(Baukosten!$O$4:$O$200,"&gt;0.1")</f>
        <v>0</v>
      </c>
      <c r="L17" s="1"/>
    </row>
    <row r="18" spans="1:12" x14ac:dyDescent="0.25">
      <c r="A18" s="10">
        <v>300</v>
      </c>
      <c r="B18" s="10" t="s">
        <v>35</v>
      </c>
      <c r="C18" s="12">
        <f>SUMIFS(Baukosten!$I$4:$I$200,Baukosten!$B$4:$B$200,$A18)</f>
        <v>255665</v>
      </c>
      <c r="D18" s="12">
        <f>SUMIFS(Baukosten!$J$4:$J$200,Baukosten!$B$4:$B$200,$A18)</f>
        <v>269150</v>
      </c>
      <c r="E18" s="12">
        <f>SUMIFS(Baukosten!$L$4:$L$200,Baukosten!$B$4:$B$200,$A18)</f>
        <v>40000</v>
      </c>
      <c r="F18" s="12">
        <f t="shared" si="0"/>
        <v>13485</v>
      </c>
      <c r="G18" s="22">
        <f t="shared" si="1"/>
        <v>5.2744802769248825E-2</v>
      </c>
      <c r="H18" s="10" t="str">
        <f t="shared" si="2"/>
        <v>OK</v>
      </c>
      <c r="I18" s="37"/>
      <c r="J18" s="13" t="s">
        <v>36</v>
      </c>
      <c r="K18" s="24">
        <f>COUNTIF(Baukosten!$M$4:$M$200,"&gt;0")</f>
        <v>24</v>
      </c>
      <c r="L18" s="1"/>
    </row>
    <row r="19" spans="1:12" x14ac:dyDescent="0.25">
      <c r="A19" s="10">
        <v>400</v>
      </c>
      <c r="B19" s="10" t="s">
        <v>37</v>
      </c>
      <c r="C19" s="12">
        <f>SUMIFS(Baukosten!$I$4:$I$200,Baukosten!$B$4:$B$200,$A19)</f>
        <v>87000</v>
      </c>
      <c r="D19" s="12">
        <f>SUMIFS(Baukosten!$J$4:$J$200,Baukosten!$B$4:$B$200,$A19)</f>
        <v>91400</v>
      </c>
      <c r="E19" s="12">
        <f>SUMIFS(Baukosten!$L$4:$L$200,Baukosten!$B$4:$B$200,$A19)</f>
        <v>0</v>
      </c>
      <c r="F19" s="12">
        <f t="shared" si="0"/>
        <v>4400</v>
      </c>
      <c r="G19" s="22">
        <f t="shared" si="1"/>
        <v>5.057471264367816E-2</v>
      </c>
      <c r="H19" s="10" t="str">
        <f t="shared" si="2"/>
        <v>OK</v>
      </c>
      <c r="I19" s="37"/>
      <c r="J19" s="13" t="s">
        <v>38</v>
      </c>
      <c r="K19" s="25">
        <f>IFERROR(E11/C11,"")</f>
        <v>0.36709346009353677</v>
      </c>
      <c r="L19" s="1"/>
    </row>
    <row r="20" spans="1:12" x14ac:dyDescent="0.25">
      <c r="A20" s="10">
        <v>500</v>
      </c>
      <c r="B20" s="10" t="s">
        <v>39</v>
      </c>
      <c r="C20" s="12">
        <f>SUMIFS(Baukosten!$I$4:$I$200,Baukosten!$B$4:$B$200,$A20)</f>
        <v>23990</v>
      </c>
      <c r="D20" s="12">
        <f>SUMIFS(Baukosten!$J$4:$J$200,Baukosten!$B$4:$B$200,$A20)</f>
        <v>24900</v>
      </c>
      <c r="E20" s="12">
        <f>SUMIFS(Baukosten!$L$4:$L$200,Baukosten!$B$4:$B$200,$A20)</f>
        <v>0</v>
      </c>
      <c r="F20" s="12">
        <f t="shared" si="0"/>
        <v>910</v>
      </c>
      <c r="G20" s="22">
        <f t="shared" si="1"/>
        <v>3.7932471863276362E-2</v>
      </c>
      <c r="H20" s="10" t="str">
        <f t="shared" si="2"/>
        <v>OK</v>
      </c>
      <c r="I20" s="37"/>
      <c r="J20" s="13" t="s">
        <v>40</v>
      </c>
      <c r="K20" s="25">
        <f>IFERROR(K11/C11,"")</f>
        <v>4.1363183316721612E-2</v>
      </c>
      <c r="L20" s="1"/>
    </row>
    <row r="21" spans="1:12" x14ac:dyDescent="0.25">
      <c r="A21" s="10">
        <v>600</v>
      </c>
      <c r="B21" s="10" t="s">
        <v>41</v>
      </c>
      <c r="C21" s="12">
        <f>SUMIFS(Baukosten!$I$4:$I$200,Baukosten!$B$4:$B$200,$A21)</f>
        <v>26820</v>
      </c>
      <c r="D21" s="12">
        <f>SUMIFS(Baukosten!$J$4:$J$200,Baukosten!$B$4:$B$200,$A21)</f>
        <v>29700</v>
      </c>
      <c r="E21" s="12">
        <f>SUMIFS(Baukosten!$L$4:$L$200,Baukosten!$B$4:$B$200,$A21)</f>
        <v>0</v>
      </c>
      <c r="F21" s="12">
        <f t="shared" si="0"/>
        <v>2880</v>
      </c>
      <c r="G21" s="22">
        <f t="shared" si="1"/>
        <v>0.10738255033557047</v>
      </c>
      <c r="H21" s="10" t="str">
        <f t="shared" si="2"/>
        <v>Prüfen</v>
      </c>
      <c r="I21" s="37"/>
      <c r="J21" s="1"/>
      <c r="K21" s="1"/>
      <c r="L21" s="1"/>
    </row>
    <row r="22" spans="1:12" x14ac:dyDescent="0.25">
      <c r="A22" s="10">
        <v>700</v>
      </c>
      <c r="B22" s="10" t="s">
        <v>42</v>
      </c>
      <c r="C22" s="12">
        <f>SUMIFS(Baukosten!$I$4:$I$200,Baukosten!$B$4:$B$200,$A22)</f>
        <v>49000</v>
      </c>
      <c r="D22" s="12">
        <f>SUMIFS(Baukosten!$J$4:$J$200,Baukosten!$B$4:$B$200,$A22)</f>
        <v>51800</v>
      </c>
      <c r="E22" s="12">
        <f>SUMIFS(Baukosten!$L$4:$L$200,Baukosten!$B$4:$B$200,$A22)</f>
        <v>33000</v>
      </c>
      <c r="F22" s="12">
        <f t="shared" si="0"/>
        <v>2800</v>
      </c>
      <c r="G22" s="22">
        <f t="shared" si="1"/>
        <v>5.7142857142857141E-2</v>
      </c>
      <c r="H22" s="10" t="str">
        <f t="shared" si="2"/>
        <v>OK</v>
      </c>
      <c r="I22" s="37"/>
      <c r="J22" s="32" t="s">
        <v>43</v>
      </c>
      <c r="K22" s="29"/>
      <c r="L22" s="29"/>
    </row>
    <row r="23" spans="1:12" x14ac:dyDescent="0.25">
      <c r="A23" s="10">
        <v>800</v>
      </c>
      <c r="B23" s="10" t="s">
        <v>44</v>
      </c>
      <c r="C23" s="12">
        <f>SUMIFS(Baukosten!$I$4:$I$200,Baukosten!$B$4:$B$200,$A23)</f>
        <v>12500</v>
      </c>
      <c r="D23" s="12">
        <f>SUMIFS(Baukosten!$J$4:$J$200,Baukosten!$B$4:$B$200,$A23)</f>
        <v>14200</v>
      </c>
      <c r="E23" s="12">
        <f>SUMIFS(Baukosten!$L$4:$L$200,Baukosten!$B$4:$B$200,$A23)</f>
        <v>0</v>
      </c>
      <c r="F23" s="12">
        <f t="shared" si="0"/>
        <v>1700</v>
      </c>
      <c r="G23" s="22">
        <f t="shared" si="1"/>
        <v>0.13600000000000001</v>
      </c>
      <c r="H23" s="10" t="str">
        <f t="shared" si="2"/>
        <v>Prüfen</v>
      </c>
      <c r="I23" s="37"/>
      <c r="J23" s="29"/>
      <c r="K23" s="29"/>
      <c r="L23" s="29"/>
    </row>
    <row r="24" spans="1:12" x14ac:dyDescent="0.25">
      <c r="A24" s="20" t="s">
        <v>45</v>
      </c>
      <c r="B24" s="20"/>
      <c r="C24" s="21">
        <f>SUM(C16:C23)</f>
        <v>625175</v>
      </c>
      <c r="D24" s="21">
        <f>SUM(D16:D23)</f>
        <v>652150</v>
      </c>
      <c r="E24" s="21">
        <f>SUM(E16:E23)</f>
        <v>239400</v>
      </c>
      <c r="F24" s="21">
        <f t="shared" si="0"/>
        <v>26975</v>
      </c>
      <c r="G24" s="23">
        <f t="shared" si="1"/>
        <v>4.3147918582796818E-2</v>
      </c>
      <c r="H24" s="20" t="str">
        <f t="shared" si="2"/>
        <v>OK</v>
      </c>
      <c r="I24" s="37"/>
      <c r="J24" s="29"/>
      <c r="K24" s="29"/>
      <c r="L24" s="29"/>
    </row>
    <row r="25" spans="1:12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29"/>
      <c r="K25" s="29"/>
      <c r="L25" s="29"/>
    </row>
    <row r="26" spans="1:12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29"/>
      <c r="K26" s="29"/>
      <c r="L26" s="29"/>
    </row>
    <row r="27" spans="1:12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29"/>
      <c r="K27" s="29"/>
      <c r="L27" s="29"/>
    </row>
    <row r="28" spans="1:12" s="38" customForma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2" s="38" customForma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 s="38" customForma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 s="38" customForma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 s="38" customForma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s="38" customForma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s="38" customForma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s="38" customForma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s="38" customForma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s="38" customForma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 s="38" customForma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s="38" customForma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2" s="38" customForma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 s="38" customFormat="1" x14ac:dyDescent="0.25"/>
    <row r="42" spans="1:12" s="38" customFormat="1" x14ac:dyDescent="0.25"/>
    <row r="43" spans="1:12" s="38" customFormat="1" x14ac:dyDescent="0.25"/>
    <row r="44" spans="1:12" s="38" customFormat="1" x14ac:dyDescent="0.25"/>
    <row r="45" spans="1:12" s="38" customFormat="1" x14ac:dyDescent="0.25"/>
    <row r="46" spans="1:12" s="38" customFormat="1" x14ac:dyDescent="0.25"/>
    <row r="47" spans="1:12" s="38" customFormat="1" x14ac:dyDescent="0.25"/>
    <row r="48" spans="1:12" s="38" customFormat="1" x14ac:dyDescent="0.25"/>
    <row r="49" s="38" customFormat="1" x14ac:dyDescent="0.25"/>
    <row r="50" s="38" customFormat="1" x14ac:dyDescent="0.25"/>
    <row r="51" s="38" customFormat="1" x14ac:dyDescent="0.25"/>
    <row r="52" s="38" customFormat="1" x14ac:dyDescent="0.25"/>
    <row r="53" s="38" customFormat="1" x14ac:dyDescent="0.25"/>
    <row r="54" s="38" customFormat="1" x14ac:dyDescent="0.25"/>
    <row r="55" s="38" customFormat="1" x14ac:dyDescent="0.25"/>
    <row r="56" s="38" customFormat="1" x14ac:dyDescent="0.25"/>
    <row r="57" s="38" customFormat="1" x14ac:dyDescent="0.25"/>
    <row r="58" s="38" customFormat="1" x14ac:dyDescent="0.25"/>
    <row r="59" s="38" customFormat="1" x14ac:dyDescent="0.25"/>
    <row r="60" s="38" customFormat="1" x14ac:dyDescent="0.25"/>
    <row r="61" s="38" customFormat="1" x14ac:dyDescent="0.25"/>
    <row r="62" s="38" customFormat="1" x14ac:dyDescent="0.25"/>
    <row r="63" s="38" customFormat="1" x14ac:dyDescent="0.25"/>
    <row r="64" s="38" customFormat="1" x14ac:dyDescent="0.25"/>
    <row r="65" s="38" customFormat="1" x14ac:dyDescent="0.25"/>
    <row r="66" s="38" customFormat="1" x14ac:dyDescent="0.25"/>
    <row r="67" s="38" customFormat="1" x14ac:dyDescent="0.25"/>
  </sheetData>
  <mergeCells count="4">
    <mergeCell ref="A1:L1"/>
    <mergeCell ref="A2:L2"/>
    <mergeCell ref="J15:L15"/>
    <mergeCell ref="J22:L27"/>
  </mergeCells>
  <conditionalFormatting sqref="F16:F24">
    <cfRule type="cellIs" dxfId="8" priority="4" operator="greaterThan">
      <formula>0</formula>
    </cfRule>
    <cfRule type="cellIs" dxfId="7" priority="5" operator="lessThan">
      <formula>0</formula>
    </cfRule>
  </conditionalFormatting>
  <conditionalFormatting sqref="H16:H24">
    <cfRule type="expression" dxfId="6" priority="1">
      <formula>H16="Prüfen"</formula>
    </cfRule>
    <cfRule type="expression" dxfId="5" priority="2">
      <formula>H16="OK"</formula>
    </cfRule>
    <cfRule type="expression" dxfId="4" priority="3">
      <formula>H16="Unter Budget"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0"/>
  <sheetViews>
    <sheetView workbookViewId="0"/>
  </sheetViews>
  <sheetFormatPr baseColWidth="10" defaultColWidth="9" defaultRowHeight="15" x14ac:dyDescent="0.25"/>
  <cols>
    <col min="1" max="2" width="7" customWidth="1"/>
    <col min="3" max="3" width="18" customWidth="1"/>
    <col min="4" max="4" width="22" customWidth="1"/>
    <col min="5" max="5" width="34" customWidth="1"/>
    <col min="6" max="7" width="11" customWidth="1"/>
    <col min="8" max="13" width="15" customWidth="1"/>
    <col min="14" max="14" width="18" customWidth="1"/>
    <col min="15" max="15" width="10" customWidth="1"/>
    <col min="16" max="16" width="9" customWidth="1"/>
    <col min="17" max="17" width="15" customWidth="1"/>
    <col min="18" max="18" width="14" customWidth="1"/>
    <col min="19" max="19" width="16" customWidth="1"/>
    <col min="20" max="20" width="12" customWidth="1"/>
    <col min="21" max="21" width="10" customWidth="1"/>
    <col min="22" max="22" width="28" customWidth="1"/>
    <col min="23" max="23" width="14" customWidth="1"/>
  </cols>
  <sheetData>
    <row r="1" spans="1:23" ht="33.950000000000003" customHeight="1" x14ac:dyDescent="0.25">
      <c r="A1" s="33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4" customHeight="1" x14ac:dyDescent="0.25">
      <c r="A2" s="34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33.950000000000003" customHeight="1" x14ac:dyDescent="0.25">
      <c r="A3" s="2" t="s">
        <v>48</v>
      </c>
      <c r="B3" s="2" t="s">
        <v>26</v>
      </c>
      <c r="C3" s="2" t="s">
        <v>27</v>
      </c>
      <c r="D3" s="2" t="s">
        <v>49</v>
      </c>
      <c r="E3" s="2" t="s">
        <v>50</v>
      </c>
      <c r="F3" s="2" t="s">
        <v>51</v>
      </c>
      <c r="G3" s="2" t="s">
        <v>52</v>
      </c>
      <c r="H3" s="2" t="s">
        <v>53</v>
      </c>
      <c r="I3" s="2" t="s">
        <v>14</v>
      </c>
      <c r="J3" s="2" t="s">
        <v>15</v>
      </c>
      <c r="K3" s="2" t="s">
        <v>54</v>
      </c>
      <c r="L3" s="2" t="s">
        <v>16</v>
      </c>
      <c r="M3" s="2" t="s">
        <v>55</v>
      </c>
      <c r="N3" s="2" t="s">
        <v>56</v>
      </c>
      <c r="O3" s="2" t="s">
        <v>28</v>
      </c>
      <c r="P3" s="2" t="s">
        <v>57</v>
      </c>
      <c r="Q3" s="2" t="s">
        <v>58</v>
      </c>
      <c r="R3" s="2" t="s">
        <v>59</v>
      </c>
      <c r="S3" s="2" t="s">
        <v>60</v>
      </c>
      <c r="T3" s="2" t="s">
        <v>61</v>
      </c>
      <c r="U3" s="2" t="s">
        <v>62</v>
      </c>
      <c r="V3" s="2" t="s">
        <v>63</v>
      </c>
      <c r="W3" s="2" t="s">
        <v>64</v>
      </c>
    </row>
    <row r="4" spans="1:23" x14ac:dyDescent="0.25">
      <c r="A4" s="4">
        <v>1</v>
      </c>
      <c r="B4" s="4">
        <v>100</v>
      </c>
      <c r="C4" s="4" t="s">
        <v>31</v>
      </c>
      <c r="D4" s="4" t="s">
        <v>65</v>
      </c>
      <c r="E4" s="4" t="s">
        <v>66</v>
      </c>
      <c r="F4" s="4" t="s">
        <v>67</v>
      </c>
      <c r="G4" s="9">
        <v>1</v>
      </c>
      <c r="H4" s="5">
        <v>145000</v>
      </c>
      <c r="I4" s="6">
        <f t="shared" ref="I4:I35" si="0">IF($A4="","",$G4*$H4)</f>
        <v>145000</v>
      </c>
      <c r="J4" s="5">
        <v>145000</v>
      </c>
      <c r="K4" s="5">
        <v>145000</v>
      </c>
      <c r="L4" s="5">
        <v>145000</v>
      </c>
      <c r="M4" s="6">
        <f t="shared" ref="M4:M35" si="1">IF($A4="","",MAX(0,$J4-$L4))</f>
        <v>0</v>
      </c>
      <c r="N4" s="6">
        <f t="shared" ref="N4:N35" si="2">IF($A4="","",$J4-$I4)</f>
        <v>0</v>
      </c>
      <c r="O4" s="7">
        <f t="shared" ref="O4:O35" si="3">IF($A4="","",IFERROR($N4/$I4,""))</f>
        <v>0</v>
      </c>
      <c r="P4" s="8">
        <v>0.19</v>
      </c>
      <c r="Q4" s="6">
        <f t="shared" ref="Q4:Q35" si="4">IF($A4="","",$J4*(1+$P4))</f>
        <v>172550</v>
      </c>
      <c r="R4" s="4" t="s">
        <v>68</v>
      </c>
      <c r="S4" s="4" t="s">
        <v>69</v>
      </c>
      <c r="T4" s="26">
        <v>46037</v>
      </c>
      <c r="U4" s="4" t="s">
        <v>70</v>
      </c>
      <c r="V4" s="4" t="s">
        <v>71</v>
      </c>
      <c r="W4" s="3" t="str">
        <f t="shared" ref="W4:W35" si="5">IF($A4="","",IF($O4&gt;0.1,"Budget prüfen",IF($M4&gt;0,"Zahlung offen","OK")))</f>
        <v>OK</v>
      </c>
    </row>
    <row r="5" spans="1:23" x14ac:dyDescent="0.25">
      <c r="A5" s="4">
        <v>2</v>
      </c>
      <c r="B5" s="4">
        <v>100</v>
      </c>
      <c r="C5" s="4" t="s">
        <v>31</v>
      </c>
      <c r="D5" s="4" t="s">
        <v>72</v>
      </c>
      <c r="E5" s="4" t="s">
        <v>73</v>
      </c>
      <c r="F5" s="4" t="s">
        <v>67</v>
      </c>
      <c r="G5" s="9">
        <v>1</v>
      </c>
      <c r="H5" s="5">
        <v>2750</v>
      </c>
      <c r="I5" s="6">
        <f t="shared" si="0"/>
        <v>2750</v>
      </c>
      <c r="J5" s="5">
        <v>2900</v>
      </c>
      <c r="K5" s="5">
        <v>2900</v>
      </c>
      <c r="L5" s="5">
        <v>2900</v>
      </c>
      <c r="M5" s="6">
        <f t="shared" si="1"/>
        <v>0</v>
      </c>
      <c r="N5" s="6">
        <f t="shared" si="2"/>
        <v>150</v>
      </c>
      <c r="O5" s="7">
        <f t="shared" si="3"/>
        <v>5.4545454545454543E-2</v>
      </c>
      <c r="P5" s="8">
        <v>0.19</v>
      </c>
      <c r="Q5" s="6">
        <f t="shared" si="4"/>
        <v>3451</v>
      </c>
      <c r="R5" s="4" t="s">
        <v>68</v>
      </c>
      <c r="S5" s="4" t="s">
        <v>69</v>
      </c>
      <c r="T5" s="26">
        <v>46047</v>
      </c>
      <c r="U5" s="4" t="s">
        <v>74</v>
      </c>
      <c r="V5" s="4"/>
      <c r="W5" s="3" t="str">
        <f t="shared" si="5"/>
        <v>OK</v>
      </c>
    </row>
    <row r="6" spans="1:23" x14ac:dyDescent="0.25">
      <c r="A6" s="4">
        <v>3</v>
      </c>
      <c r="B6" s="4">
        <v>100</v>
      </c>
      <c r="C6" s="4" t="s">
        <v>31</v>
      </c>
      <c r="D6" s="4" t="s">
        <v>75</v>
      </c>
      <c r="E6" s="4" t="s">
        <v>76</v>
      </c>
      <c r="F6" s="4" t="s">
        <v>67</v>
      </c>
      <c r="G6" s="9">
        <v>1</v>
      </c>
      <c r="H6" s="5">
        <v>7250</v>
      </c>
      <c r="I6" s="6">
        <f t="shared" si="0"/>
        <v>7250</v>
      </c>
      <c r="J6" s="5">
        <v>7250</v>
      </c>
      <c r="K6" s="5">
        <v>7250</v>
      </c>
      <c r="L6" s="5">
        <v>7250</v>
      </c>
      <c r="M6" s="6">
        <f t="shared" si="1"/>
        <v>0</v>
      </c>
      <c r="N6" s="6">
        <f t="shared" si="2"/>
        <v>0</v>
      </c>
      <c r="O6" s="7">
        <f t="shared" si="3"/>
        <v>0</v>
      </c>
      <c r="P6" s="8">
        <v>0</v>
      </c>
      <c r="Q6" s="6">
        <f t="shared" si="4"/>
        <v>7250</v>
      </c>
      <c r="R6" s="4" t="s">
        <v>68</v>
      </c>
      <c r="S6" s="4" t="s">
        <v>69</v>
      </c>
      <c r="T6" s="26">
        <v>46058</v>
      </c>
      <c r="U6" s="4" t="s">
        <v>74</v>
      </c>
      <c r="V6" s="4" t="s">
        <v>77</v>
      </c>
      <c r="W6" s="3" t="str">
        <f t="shared" si="5"/>
        <v>OK</v>
      </c>
    </row>
    <row r="7" spans="1:23" x14ac:dyDescent="0.25">
      <c r="A7" s="4">
        <v>4</v>
      </c>
      <c r="B7" s="4">
        <v>200</v>
      </c>
      <c r="C7" s="4" t="s">
        <v>33</v>
      </c>
      <c r="D7" s="4" t="s">
        <v>78</v>
      </c>
      <c r="E7" s="4" t="s">
        <v>79</v>
      </c>
      <c r="F7" s="4" t="s">
        <v>80</v>
      </c>
      <c r="G7" s="9">
        <v>1</v>
      </c>
      <c r="H7" s="5">
        <v>1800</v>
      </c>
      <c r="I7" s="6">
        <f t="shared" si="0"/>
        <v>1800</v>
      </c>
      <c r="J7" s="5">
        <v>1950</v>
      </c>
      <c r="K7" s="5">
        <v>1950</v>
      </c>
      <c r="L7" s="5">
        <v>1950</v>
      </c>
      <c r="M7" s="6">
        <f t="shared" si="1"/>
        <v>0</v>
      </c>
      <c r="N7" s="6">
        <f t="shared" si="2"/>
        <v>150</v>
      </c>
      <c r="O7" s="7">
        <f t="shared" si="3"/>
        <v>8.3333333333333329E-2</v>
      </c>
      <c r="P7" s="8">
        <v>0.19</v>
      </c>
      <c r="Q7" s="6">
        <f t="shared" si="4"/>
        <v>2320.5</v>
      </c>
      <c r="R7" s="4" t="s">
        <v>68</v>
      </c>
      <c r="S7" s="4" t="s">
        <v>81</v>
      </c>
      <c r="T7" s="26">
        <v>46065</v>
      </c>
      <c r="U7" s="4" t="s">
        <v>74</v>
      </c>
      <c r="V7" s="4"/>
      <c r="W7" s="3" t="str">
        <f t="shared" si="5"/>
        <v>OK</v>
      </c>
    </row>
    <row r="8" spans="1:23" x14ac:dyDescent="0.25">
      <c r="A8" s="4">
        <v>5</v>
      </c>
      <c r="B8" s="4">
        <v>200</v>
      </c>
      <c r="C8" s="4" t="s">
        <v>33</v>
      </c>
      <c r="D8" s="4" t="s">
        <v>82</v>
      </c>
      <c r="E8" s="4" t="s">
        <v>83</v>
      </c>
      <c r="F8" s="4" t="s">
        <v>67</v>
      </c>
      <c r="G8" s="9">
        <v>1</v>
      </c>
      <c r="H8" s="5">
        <v>8200</v>
      </c>
      <c r="I8" s="6">
        <f t="shared" si="0"/>
        <v>8200</v>
      </c>
      <c r="J8" s="5">
        <v>9100</v>
      </c>
      <c r="K8" s="5">
        <v>8500</v>
      </c>
      <c r="L8" s="5">
        <v>4500</v>
      </c>
      <c r="M8" s="6">
        <f t="shared" si="1"/>
        <v>4600</v>
      </c>
      <c r="N8" s="6">
        <f t="shared" si="2"/>
        <v>900</v>
      </c>
      <c r="O8" s="7">
        <f t="shared" si="3"/>
        <v>0.10975609756097561</v>
      </c>
      <c r="P8" s="8">
        <v>0.19</v>
      </c>
      <c r="Q8" s="6">
        <f t="shared" si="4"/>
        <v>10829</v>
      </c>
      <c r="R8" s="4" t="s">
        <v>84</v>
      </c>
      <c r="S8" s="4" t="s">
        <v>85</v>
      </c>
      <c r="T8" s="26">
        <v>46082</v>
      </c>
      <c r="U8" s="4" t="s">
        <v>70</v>
      </c>
      <c r="V8" s="4"/>
      <c r="W8" s="3" t="str">
        <f t="shared" si="5"/>
        <v>Budget prüfen</v>
      </c>
    </row>
    <row r="9" spans="1:23" x14ac:dyDescent="0.25">
      <c r="A9" s="4">
        <v>6</v>
      </c>
      <c r="B9" s="4">
        <v>200</v>
      </c>
      <c r="C9" s="4" t="s">
        <v>33</v>
      </c>
      <c r="D9" s="4" t="s">
        <v>86</v>
      </c>
      <c r="E9" s="4" t="s">
        <v>87</v>
      </c>
      <c r="F9" s="4" t="s">
        <v>67</v>
      </c>
      <c r="G9" s="9">
        <v>1</v>
      </c>
      <c r="H9" s="5">
        <v>5200</v>
      </c>
      <c r="I9" s="6">
        <f t="shared" si="0"/>
        <v>5200</v>
      </c>
      <c r="J9" s="5">
        <v>4800</v>
      </c>
      <c r="K9" s="5">
        <v>4800</v>
      </c>
      <c r="L9" s="5">
        <v>4800</v>
      </c>
      <c r="M9" s="6">
        <f t="shared" si="1"/>
        <v>0</v>
      </c>
      <c r="N9" s="6">
        <f t="shared" si="2"/>
        <v>-400</v>
      </c>
      <c r="O9" s="7">
        <f t="shared" si="3"/>
        <v>-7.6923076923076927E-2</v>
      </c>
      <c r="P9" s="8">
        <v>0.19</v>
      </c>
      <c r="Q9" s="6">
        <f t="shared" si="4"/>
        <v>5712</v>
      </c>
      <c r="R9" s="4" t="s">
        <v>68</v>
      </c>
      <c r="S9" s="4" t="s">
        <v>85</v>
      </c>
      <c r="T9" s="26">
        <v>46091</v>
      </c>
      <c r="U9" s="4" t="s">
        <v>74</v>
      </c>
      <c r="V9" s="4"/>
      <c r="W9" s="3" t="str">
        <f t="shared" si="5"/>
        <v>OK</v>
      </c>
    </row>
    <row r="10" spans="1:23" x14ac:dyDescent="0.25">
      <c r="A10" s="4">
        <v>7</v>
      </c>
      <c r="B10" s="4">
        <v>300</v>
      </c>
      <c r="C10" s="4" t="s">
        <v>35</v>
      </c>
      <c r="D10" s="4" t="s">
        <v>88</v>
      </c>
      <c r="E10" s="4" t="s">
        <v>89</v>
      </c>
      <c r="F10" s="4" t="s">
        <v>90</v>
      </c>
      <c r="G10" s="9">
        <v>240</v>
      </c>
      <c r="H10" s="5">
        <v>42</v>
      </c>
      <c r="I10" s="6">
        <f t="shared" si="0"/>
        <v>10080</v>
      </c>
      <c r="J10" s="5">
        <v>11000</v>
      </c>
      <c r="K10" s="5">
        <v>10300</v>
      </c>
      <c r="L10" s="5">
        <v>7000</v>
      </c>
      <c r="M10" s="6">
        <f t="shared" si="1"/>
        <v>4000</v>
      </c>
      <c r="N10" s="6">
        <f t="shared" si="2"/>
        <v>920</v>
      </c>
      <c r="O10" s="7">
        <f t="shared" si="3"/>
        <v>9.1269841269841265E-2</v>
      </c>
      <c r="P10" s="8">
        <v>0.19</v>
      </c>
      <c r="Q10" s="6">
        <f t="shared" si="4"/>
        <v>13090</v>
      </c>
      <c r="R10" s="4" t="s">
        <v>84</v>
      </c>
      <c r="S10" s="4" t="s">
        <v>91</v>
      </c>
      <c r="T10" s="26">
        <v>46106</v>
      </c>
      <c r="U10" s="4" t="s">
        <v>70</v>
      </c>
      <c r="V10" s="4"/>
      <c r="W10" s="3" t="str">
        <f t="shared" si="5"/>
        <v>Zahlung offen</v>
      </c>
    </row>
    <row r="11" spans="1:23" x14ac:dyDescent="0.25">
      <c r="A11" s="4">
        <v>8</v>
      </c>
      <c r="B11" s="4">
        <v>300</v>
      </c>
      <c r="C11" s="4" t="s">
        <v>35</v>
      </c>
      <c r="D11" s="4" t="s">
        <v>92</v>
      </c>
      <c r="E11" s="4" t="s">
        <v>93</v>
      </c>
      <c r="F11" s="4" t="s">
        <v>94</v>
      </c>
      <c r="G11" s="9">
        <v>155</v>
      </c>
      <c r="H11" s="5">
        <v>185</v>
      </c>
      <c r="I11" s="6">
        <f t="shared" si="0"/>
        <v>28675</v>
      </c>
      <c r="J11" s="5">
        <v>30100</v>
      </c>
      <c r="K11" s="5">
        <v>29800</v>
      </c>
      <c r="L11" s="5">
        <v>15000</v>
      </c>
      <c r="M11" s="6">
        <f t="shared" si="1"/>
        <v>15100</v>
      </c>
      <c r="N11" s="6">
        <f t="shared" si="2"/>
        <v>1425</v>
      </c>
      <c r="O11" s="7">
        <f t="shared" si="3"/>
        <v>4.9694856146469048E-2</v>
      </c>
      <c r="P11" s="8">
        <v>0.19</v>
      </c>
      <c r="Q11" s="6">
        <f t="shared" si="4"/>
        <v>35819</v>
      </c>
      <c r="R11" s="4" t="s">
        <v>84</v>
      </c>
      <c r="S11" s="4" t="s">
        <v>91</v>
      </c>
      <c r="T11" s="26">
        <v>46124</v>
      </c>
      <c r="U11" s="4" t="s">
        <v>70</v>
      </c>
      <c r="V11" s="4"/>
      <c r="W11" s="3" t="str">
        <f t="shared" si="5"/>
        <v>Zahlung offen</v>
      </c>
    </row>
    <row r="12" spans="1:23" x14ac:dyDescent="0.25">
      <c r="A12" s="4">
        <v>9</v>
      </c>
      <c r="B12" s="4">
        <v>300</v>
      </c>
      <c r="C12" s="4" t="s">
        <v>35</v>
      </c>
      <c r="D12" s="4" t="s">
        <v>95</v>
      </c>
      <c r="E12" s="4" t="s">
        <v>96</v>
      </c>
      <c r="F12" s="4" t="s">
        <v>94</v>
      </c>
      <c r="G12" s="9">
        <v>310</v>
      </c>
      <c r="H12" s="5">
        <v>135</v>
      </c>
      <c r="I12" s="6">
        <f t="shared" si="0"/>
        <v>41850</v>
      </c>
      <c r="J12" s="5">
        <v>42900</v>
      </c>
      <c r="K12" s="5">
        <v>41000</v>
      </c>
      <c r="L12" s="5">
        <v>18000</v>
      </c>
      <c r="M12" s="6">
        <f t="shared" si="1"/>
        <v>24900</v>
      </c>
      <c r="N12" s="6">
        <f t="shared" si="2"/>
        <v>1050</v>
      </c>
      <c r="O12" s="7">
        <f t="shared" si="3"/>
        <v>2.5089605734767026E-2</v>
      </c>
      <c r="P12" s="8">
        <v>0.19</v>
      </c>
      <c r="Q12" s="6">
        <f t="shared" si="4"/>
        <v>51051</v>
      </c>
      <c r="R12" s="4" t="s">
        <v>84</v>
      </c>
      <c r="S12" s="4" t="s">
        <v>91</v>
      </c>
      <c r="T12" s="26">
        <v>46145</v>
      </c>
      <c r="U12" s="4" t="s">
        <v>70</v>
      </c>
      <c r="V12" s="4"/>
      <c r="W12" s="3" t="str">
        <f t="shared" si="5"/>
        <v>Zahlung offen</v>
      </c>
    </row>
    <row r="13" spans="1:23" x14ac:dyDescent="0.25">
      <c r="A13" s="4">
        <v>10</v>
      </c>
      <c r="B13" s="4">
        <v>300</v>
      </c>
      <c r="C13" s="4" t="s">
        <v>35</v>
      </c>
      <c r="D13" s="4" t="s">
        <v>97</v>
      </c>
      <c r="E13" s="4" t="s">
        <v>98</v>
      </c>
      <c r="F13" s="4" t="s">
        <v>67</v>
      </c>
      <c r="G13" s="9">
        <v>1</v>
      </c>
      <c r="H13" s="5">
        <v>38200</v>
      </c>
      <c r="I13" s="6">
        <f t="shared" si="0"/>
        <v>38200</v>
      </c>
      <c r="J13" s="5">
        <v>39750</v>
      </c>
      <c r="K13" s="5">
        <v>38500</v>
      </c>
      <c r="L13" s="5">
        <v>0</v>
      </c>
      <c r="M13" s="6">
        <f t="shared" si="1"/>
        <v>39750</v>
      </c>
      <c r="N13" s="6">
        <f t="shared" si="2"/>
        <v>1550</v>
      </c>
      <c r="O13" s="7">
        <f t="shared" si="3"/>
        <v>4.0575916230366493E-2</v>
      </c>
      <c r="P13" s="8">
        <v>0.19</v>
      </c>
      <c r="Q13" s="6">
        <f t="shared" si="4"/>
        <v>47302.5</v>
      </c>
      <c r="R13" s="4" t="s">
        <v>99</v>
      </c>
      <c r="S13" s="4" t="s">
        <v>91</v>
      </c>
      <c r="T13" s="26">
        <v>46166</v>
      </c>
      <c r="U13" s="4" t="s">
        <v>70</v>
      </c>
      <c r="V13" s="4"/>
      <c r="W13" s="3" t="str">
        <f t="shared" si="5"/>
        <v>Zahlung offen</v>
      </c>
    </row>
    <row r="14" spans="1:23" x14ac:dyDescent="0.25">
      <c r="A14" s="4">
        <v>11</v>
      </c>
      <c r="B14" s="4">
        <v>300</v>
      </c>
      <c r="C14" s="4" t="s">
        <v>35</v>
      </c>
      <c r="D14" s="4" t="s">
        <v>100</v>
      </c>
      <c r="E14" s="4" t="s">
        <v>101</v>
      </c>
      <c r="F14" s="4" t="s">
        <v>94</v>
      </c>
      <c r="G14" s="9">
        <v>180</v>
      </c>
      <c r="H14" s="5">
        <v>245</v>
      </c>
      <c r="I14" s="6">
        <f t="shared" si="0"/>
        <v>44100</v>
      </c>
      <c r="J14" s="5">
        <v>46200</v>
      </c>
      <c r="K14" s="5">
        <v>45400</v>
      </c>
      <c r="L14" s="5">
        <v>0</v>
      </c>
      <c r="M14" s="6">
        <f t="shared" si="1"/>
        <v>46200</v>
      </c>
      <c r="N14" s="6">
        <f t="shared" si="2"/>
        <v>2100</v>
      </c>
      <c r="O14" s="7">
        <f t="shared" si="3"/>
        <v>4.7619047619047616E-2</v>
      </c>
      <c r="P14" s="8">
        <v>0.19</v>
      </c>
      <c r="Q14" s="6">
        <f t="shared" si="4"/>
        <v>54978</v>
      </c>
      <c r="R14" s="4" t="s">
        <v>99</v>
      </c>
      <c r="S14" s="4" t="s">
        <v>102</v>
      </c>
      <c r="T14" s="26">
        <v>46188</v>
      </c>
      <c r="U14" s="4" t="s">
        <v>103</v>
      </c>
      <c r="V14" s="4" t="s">
        <v>104</v>
      </c>
      <c r="W14" s="3" t="str">
        <f t="shared" si="5"/>
        <v>Zahlung offen</v>
      </c>
    </row>
    <row r="15" spans="1:23" x14ac:dyDescent="0.25">
      <c r="A15" s="4">
        <v>12</v>
      </c>
      <c r="B15" s="4">
        <v>300</v>
      </c>
      <c r="C15" s="4" t="s">
        <v>35</v>
      </c>
      <c r="D15" s="4" t="s">
        <v>105</v>
      </c>
      <c r="E15" s="4" t="s">
        <v>106</v>
      </c>
      <c r="F15" s="4" t="s">
        <v>67</v>
      </c>
      <c r="G15" s="9">
        <v>1</v>
      </c>
      <c r="H15" s="5">
        <v>28600</v>
      </c>
      <c r="I15" s="6">
        <f t="shared" si="0"/>
        <v>28600</v>
      </c>
      <c r="J15" s="5">
        <v>31800</v>
      </c>
      <c r="K15" s="5">
        <v>30000</v>
      </c>
      <c r="L15" s="5">
        <v>0</v>
      </c>
      <c r="M15" s="6">
        <f t="shared" si="1"/>
        <v>31800</v>
      </c>
      <c r="N15" s="6">
        <f t="shared" si="2"/>
        <v>3200</v>
      </c>
      <c r="O15" s="7">
        <f t="shared" si="3"/>
        <v>0.11188811188811189</v>
      </c>
      <c r="P15" s="8">
        <v>0.19</v>
      </c>
      <c r="Q15" s="6">
        <f t="shared" si="4"/>
        <v>37842</v>
      </c>
      <c r="R15" s="4" t="s">
        <v>99</v>
      </c>
      <c r="S15" s="4" t="s">
        <v>107</v>
      </c>
      <c r="T15" s="26">
        <v>46208</v>
      </c>
      <c r="U15" s="4" t="s">
        <v>103</v>
      </c>
      <c r="V15" s="4" t="s">
        <v>108</v>
      </c>
      <c r="W15" s="3" t="str">
        <f t="shared" si="5"/>
        <v>Budget prüfen</v>
      </c>
    </row>
    <row r="16" spans="1:23" x14ac:dyDescent="0.25">
      <c r="A16" s="4">
        <v>13</v>
      </c>
      <c r="B16" s="4">
        <v>300</v>
      </c>
      <c r="C16" s="4" t="s">
        <v>35</v>
      </c>
      <c r="D16" s="4" t="s">
        <v>109</v>
      </c>
      <c r="E16" s="4" t="s">
        <v>110</v>
      </c>
      <c r="F16" s="4" t="s">
        <v>94</v>
      </c>
      <c r="G16" s="9">
        <v>260</v>
      </c>
      <c r="H16" s="5">
        <v>105</v>
      </c>
      <c r="I16" s="6">
        <f t="shared" si="0"/>
        <v>27300</v>
      </c>
      <c r="J16" s="5">
        <v>28600</v>
      </c>
      <c r="K16" s="5">
        <v>27000</v>
      </c>
      <c r="L16" s="5">
        <v>0</v>
      </c>
      <c r="M16" s="6">
        <f t="shared" si="1"/>
        <v>28600</v>
      </c>
      <c r="N16" s="6">
        <f t="shared" si="2"/>
        <v>1300</v>
      </c>
      <c r="O16" s="7">
        <f t="shared" si="3"/>
        <v>4.7619047619047616E-2</v>
      </c>
      <c r="P16" s="8">
        <v>0.19</v>
      </c>
      <c r="Q16" s="6">
        <f t="shared" si="4"/>
        <v>34034</v>
      </c>
      <c r="R16" s="4" t="s">
        <v>111</v>
      </c>
      <c r="S16" s="4" t="s">
        <v>107</v>
      </c>
      <c r="T16" s="26">
        <v>46231</v>
      </c>
      <c r="U16" s="4" t="s">
        <v>70</v>
      </c>
      <c r="V16" s="4"/>
      <c r="W16" s="3" t="str">
        <f t="shared" si="5"/>
        <v>Zahlung offen</v>
      </c>
    </row>
    <row r="17" spans="1:23" x14ac:dyDescent="0.25">
      <c r="A17" s="4">
        <v>14</v>
      </c>
      <c r="B17" s="4">
        <v>300</v>
      </c>
      <c r="C17" s="4" t="s">
        <v>35</v>
      </c>
      <c r="D17" s="4" t="s">
        <v>112</v>
      </c>
      <c r="E17" s="4" t="s">
        <v>113</v>
      </c>
      <c r="F17" s="4" t="s">
        <v>94</v>
      </c>
      <c r="G17" s="9">
        <v>520</v>
      </c>
      <c r="H17" s="5">
        <v>38</v>
      </c>
      <c r="I17" s="6">
        <f t="shared" si="0"/>
        <v>19760</v>
      </c>
      <c r="J17" s="5">
        <v>20500</v>
      </c>
      <c r="K17" s="5">
        <v>0</v>
      </c>
      <c r="L17" s="5">
        <v>0</v>
      </c>
      <c r="M17" s="6">
        <f t="shared" si="1"/>
        <v>20500</v>
      </c>
      <c r="N17" s="6">
        <f t="shared" si="2"/>
        <v>740</v>
      </c>
      <c r="O17" s="7">
        <f t="shared" si="3"/>
        <v>3.7449392712550607E-2</v>
      </c>
      <c r="P17" s="8">
        <v>0.19</v>
      </c>
      <c r="Q17" s="6">
        <f t="shared" si="4"/>
        <v>24395</v>
      </c>
      <c r="R17" s="4" t="s">
        <v>111</v>
      </c>
      <c r="S17" s="4" t="s">
        <v>107</v>
      </c>
      <c r="T17" s="26">
        <v>46252</v>
      </c>
      <c r="U17" s="4" t="s">
        <v>70</v>
      </c>
      <c r="V17" s="4"/>
      <c r="W17" s="3" t="str">
        <f t="shared" si="5"/>
        <v>Zahlung offen</v>
      </c>
    </row>
    <row r="18" spans="1:23" x14ac:dyDescent="0.25">
      <c r="A18" s="4">
        <v>15</v>
      </c>
      <c r="B18" s="4">
        <v>300</v>
      </c>
      <c r="C18" s="4" t="s">
        <v>35</v>
      </c>
      <c r="D18" s="4" t="s">
        <v>114</v>
      </c>
      <c r="E18" s="4" t="s">
        <v>115</v>
      </c>
      <c r="F18" s="4" t="s">
        <v>94</v>
      </c>
      <c r="G18" s="9">
        <v>150</v>
      </c>
      <c r="H18" s="5">
        <v>42</v>
      </c>
      <c r="I18" s="6">
        <f t="shared" si="0"/>
        <v>6300</v>
      </c>
      <c r="J18" s="5">
        <v>6500</v>
      </c>
      <c r="K18" s="5">
        <v>0</v>
      </c>
      <c r="L18" s="5">
        <v>0</v>
      </c>
      <c r="M18" s="6">
        <f t="shared" si="1"/>
        <v>6500</v>
      </c>
      <c r="N18" s="6">
        <f t="shared" si="2"/>
        <v>200</v>
      </c>
      <c r="O18" s="7">
        <f t="shared" si="3"/>
        <v>3.1746031746031744E-2</v>
      </c>
      <c r="P18" s="8">
        <v>0.19</v>
      </c>
      <c r="Q18" s="6">
        <f t="shared" si="4"/>
        <v>7735</v>
      </c>
      <c r="R18" s="4" t="s">
        <v>111</v>
      </c>
      <c r="S18" s="4" t="s">
        <v>107</v>
      </c>
      <c r="T18" s="26">
        <v>46270</v>
      </c>
      <c r="U18" s="4" t="s">
        <v>74</v>
      </c>
      <c r="V18" s="4"/>
      <c r="W18" s="3" t="str">
        <f t="shared" si="5"/>
        <v>Zahlung offen</v>
      </c>
    </row>
    <row r="19" spans="1:23" x14ac:dyDescent="0.25">
      <c r="A19" s="4">
        <v>16</v>
      </c>
      <c r="B19" s="4">
        <v>300</v>
      </c>
      <c r="C19" s="4" t="s">
        <v>35</v>
      </c>
      <c r="D19" s="4" t="s">
        <v>116</v>
      </c>
      <c r="E19" s="4" t="s">
        <v>117</v>
      </c>
      <c r="F19" s="4" t="s">
        <v>94</v>
      </c>
      <c r="G19" s="9">
        <v>150</v>
      </c>
      <c r="H19" s="5">
        <v>72</v>
      </c>
      <c r="I19" s="6">
        <f t="shared" si="0"/>
        <v>10800</v>
      </c>
      <c r="J19" s="5">
        <v>11800</v>
      </c>
      <c r="K19" s="5">
        <v>0</v>
      </c>
      <c r="L19" s="5">
        <v>0</v>
      </c>
      <c r="M19" s="6">
        <f t="shared" si="1"/>
        <v>11800</v>
      </c>
      <c r="N19" s="6">
        <f t="shared" si="2"/>
        <v>1000</v>
      </c>
      <c r="O19" s="7">
        <f t="shared" si="3"/>
        <v>9.2592592592592587E-2</v>
      </c>
      <c r="P19" s="8">
        <v>0.19</v>
      </c>
      <c r="Q19" s="6">
        <f t="shared" si="4"/>
        <v>14042</v>
      </c>
      <c r="R19" s="4" t="s">
        <v>111</v>
      </c>
      <c r="S19" s="4" t="s">
        <v>118</v>
      </c>
      <c r="T19" s="26">
        <v>46297</v>
      </c>
      <c r="U19" s="4" t="s">
        <v>70</v>
      </c>
      <c r="V19" s="4"/>
      <c r="W19" s="3" t="str">
        <f t="shared" si="5"/>
        <v>Zahlung offen</v>
      </c>
    </row>
    <row r="20" spans="1:23" x14ac:dyDescent="0.25">
      <c r="A20" s="4">
        <v>17</v>
      </c>
      <c r="B20" s="4">
        <v>400</v>
      </c>
      <c r="C20" s="4" t="s">
        <v>37</v>
      </c>
      <c r="D20" s="4" t="s">
        <v>119</v>
      </c>
      <c r="E20" s="4" t="s">
        <v>120</v>
      </c>
      <c r="F20" s="4" t="s">
        <v>67</v>
      </c>
      <c r="G20" s="9">
        <v>1</v>
      </c>
      <c r="H20" s="5">
        <v>23800</v>
      </c>
      <c r="I20" s="6">
        <f t="shared" si="0"/>
        <v>23800</v>
      </c>
      <c r="J20" s="5">
        <v>25200</v>
      </c>
      <c r="K20" s="5">
        <v>24500</v>
      </c>
      <c r="L20" s="5">
        <v>0</v>
      </c>
      <c r="M20" s="6">
        <f t="shared" si="1"/>
        <v>25200</v>
      </c>
      <c r="N20" s="6">
        <f t="shared" si="2"/>
        <v>1400</v>
      </c>
      <c r="O20" s="7">
        <f t="shared" si="3"/>
        <v>5.8823529411764705E-2</v>
      </c>
      <c r="P20" s="8">
        <v>0.19</v>
      </c>
      <c r="Q20" s="6">
        <f t="shared" si="4"/>
        <v>29988</v>
      </c>
      <c r="R20" s="4" t="s">
        <v>99</v>
      </c>
      <c r="S20" s="4" t="s">
        <v>121</v>
      </c>
      <c r="T20" s="26">
        <v>46236</v>
      </c>
      <c r="U20" s="4" t="s">
        <v>103</v>
      </c>
      <c r="V20" s="4"/>
      <c r="W20" s="3" t="str">
        <f t="shared" si="5"/>
        <v>Zahlung offen</v>
      </c>
    </row>
    <row r="21" spans="1:23" x14ac:dyDescent="0.25">
      <c r="A21" s="4">
        <v>18</v>
      </c>
      <c r="B21" s="4">
        <v>400</v>
      </c>
      <c r="C21" s="4" t="s">
        <v>37</v>
      </c>
      <c r="D21" s="4" t="s">
        <v>122</v>
      </c>
      <c r="E21" s="4" t="s">
        <v>123</v>
      </c>
      <c r="F21" s="4" t="s">
        <v>67</v>
      </c>
      <c r="G21" s="9">
        <v>1</v>
      </c>
      <c r="H21" s="5">
        <v>31800</v>
      </c>
      <c r="I21" s="6">
        <f t="shared" si="0"/>
        <v>31800</v>
      </c>
      <c r="J21" s="5">
        <v>34500</v>
      </c>
      <c r="K21" s="5">
        <v>33000</v>
      </c>
      <c r="L21" s="5">
        <v>0</v>
      </c>
      <c r="M21" s="6">
        <f t="shared" si="1"/>
        <v>34500</v>
      </c>
      <c r="N21" s="6">
        <f t="shared" si="2"/>
        <v>2700</v>
      </c>
      <c r="O21" s="7">
        <f t="shared" si="3"/>
        <v>8.4905660377358486E-2</v>
      </c>
      <c r="P21" s="8">
        <v>0.19</v>
      </c>
      <c r="Q21" s="6">
        <f t="shared" si="4"/>
        <v>41055</v>
      </c>
      <c r="R21" s="4" t="s">
        <v>99</v>
      </c>
      <c r="S21" s="4" t="s">
        <v>121</v>
      </c>
      <c r="T21" s="26">
        <v>46254</v>
      </c>
      <c r="U21" s="4" t="s">
        <v>103</v>
      </c>
      <c r="V21" s="4" t="s">
        <v>124</v>
      </c>
      <c r="W21" s="3" t="str">
        <f t="shared" si="5"/>
        <v>Zahlung offen</v>
      </c>
    </row>
    <row r="22" spans="1:23" x14ac:dyDescent="0.25">
      <c r="A22" s="4">
        <v>19</v>
      </c>
      <c r="B22" s="4">
        <v>400</v>
      </c>
      <c r="C22" s="4" t="s">
        <v>37</v>
      </c>
      <c r="D22" s="4" t="s">
        <v>125</v>
      </c>
      <c r="E22" s="4" t="s">
        <v>126</v>
      </c>
      <c r="F22" s="4" t="s">
        <v>67</v>
      </c>
      <c r="G22" s="9">
        <v>1</v>
      </c>
      <c r="H22" s="5">
        <v>22500</v>
      </c>
      <c r="I22" s="6">
        <f t="shared" si="0"/>
        <v>22500</v>
      </c>
      <c r="J22" s="5">
        <v>24100</v>
      </c>
      <c r="K22" s="5">
        <v>23800</v>
      </c>
      <c r="L22" s="5">
        <v>0</v>
      </c>
      <c r="M22" s="6">
        <f t="shared" si="1"/>
        <v>24100</v>
      </c>
      <c r="N22" s="6">
        <f t="shared" si="2"/>
        <v>1600</v>
      </c>
      <c r="O22" s="7">
        <f t="shared" si="3"/>
        <v>7.1111111111111111E-2</v>
      </c>
      <c r="P22" s="8">
        <v>0.19</v>
      </c>
      <c r="Q22" s="6">
        <f t="shared" si="4"/>
        <v>28679</v>
      </c>
      <c r="R22" s="4" t="s">
        <v>99</v>
      </c>
      <c r="S22" s="4" t="s">
        <v>121</v>
      </c>
      <c r="T22" s="26">
        <v>46277</v>
      </c>
      <c r="U22" s="4" t="s">
        <v>70</v>
      </c>
      <c r="V22" s="4"/>
      <c r="W22" s="3" t="str">
        <f t="shared" si="5"/>
        <v>Zahlung offen</v>
      </c>
    </row>
    <row r="23" spans="1:23" x14ac:dyDescent="0.25">
      <c r="A23" s="4">
        <v>20</v>
      </c>
      <c r="B23" s="4">
        <v>400</v>
      </c>
      <c r="C23" s="4" t="s">
        <v>37</v>
      </c>
      <c r="D23" s="4" t="s">
        <v>127</v>
      </c>
      <c r="E23" s="4" t="s">
        <v>128</v>
      </c>
      <c r="F23" s="4" t="s">
        <v>67</v>
      </c>
      <c r="G23" s="9">
        <v>1</v>
      </c>
      <c r="H23" s="5">
        <v>8900</v>
      </c>
      <c r="I23" s="6">
        <f t="shared" si="0"/>
        <v>8900</v>
      </c>
      <c r="J23" s="5">
        <v>7600</v>
      </c>
      <c r="K23" s="5">
        <v>0</v>
      </c>
      <c r="L23" s="5">
        <v>0</v>
      </c>
      <c r="M23" s="6">
        <f t="shared" si="1"/>
        <v>7600</v>
      </c>
      <c r="N23" s="6">
        <f t="shared" si="2"/>
        <v>-1300</v>
      </c>
      <c r="O23" s="7">
        <f t="shared" si="3"/>
        <v>-0.14606741573033707</v>
      </c>
      <c r="P23" s="8">
        <v>0.19</v>
      </c>
      <c r="Q23" s="6">
        <f t="shared" si="4"/>
        <v>9044</v>
      </c>
      <c r="R23" s="4" t="s">
        <v>111</v>
      </c>
      <c r="S23" s="4" t="s">
        <v>121</v>
      </c>
      <c r="T23" s="26">
        <v>46293</v>
      </c>
      <c r="U23" s="4" t="s">
        <v>70</v>
      </c>
      <c r="V23" s="4" t="s">
        <v>129</v>
      </c>
      <c r="W23" s="3" t="str">
        <f t="shared" si="5"/>
        <v>Zahlung offen</v>
      </c>
    </row>
    <row r="24" spans="1:23" x14ac:dyDescent="0.25">
      <c r="A24" s="4">
        <v>21</v>
      </c>
      <c r="B24" s="4">
        <v>500</v>
      </c>
      <c r="C24" s="4" t="s">
        <v>39</v>
      </c>
      <c r="D24" s="4" t="s">
        <v>130</v>
      </c>
      <c r="E24" s="4" t="s">
        <v>131</v>
      </c>
      <c r="F24" s="4" t="s">
        <v>67</v>
      </c>
      <c r="G24" s="9">
        <v>1</v>
      </c>
      <c r="H24" s="5">
        <v>9800</v>
      </c>
      <c r="I24" s="6">
        <f t="shared" si="0"/>
        <v>9800</v>
      </c>
      <c r="J24" s="5">
        <v>10400</v>
      </c>
      <c r="K24" s="5">
        <v>0</v>
      </c>
      <c r="L24" s="5">
        <v>0</v>
      </c>
      <c r="M24" s="6">
        <f t="shared" si="1"/>
        <v>10400</v>
      </c>
      <c r="N24" s="6">
        <f t="shared" si="2"/>
        <v>600</v>
      </c>
      <c r="O24" s="7">
        <f t="shared" si="3"/>
        <v>6.1224489795918366E-2</v>
      </c>
      <c r="P24" s="8">
        <v>0.19</v>
      </c>
      <c r="Q24" s="6">
        <f t="shared" si="4"/>
        <v>12376</v>
      </c>
      <c r="R24" s="4" t="s">
        <v>111</v>
      </c>
      <c r="S24" s="4" t="s">
        <v>39</v>
      </c>
      <c r="T24" s="26">
        <v>46313</v>
      </c>
      <c r="U24" s="4" t="s">
        <v>70</v>
      </c>
      <c r="V24" s="4"/>
      <c r="W24" s="3" t="str">
        <f t="shared" si="5"/>
        <v>Zahlung offen</v>
      </c>
    </row>
    <row r="25" spans="1:23" x14ac:dyDescent="0.25">
      <c r="A25" s="4">
        <v>22</v>
      </c>
      <c r="B25" s="4">
        <v>500</v>
      </c>
      <c r="C25" s="4" t="s">
        <v>39</v>
      </c>
      <c r="D25" s="4" t="s">
        <v>132</v>
      </c>
      <c r="E25" s="4" t="s">
        <v>133</v>
      </c>
      <c r="F25" s="4" t="s">
        <v>94</v>
      </c>
      <c r="G25" s="9">
        <v>95</v>
      </c>
      <c r="H25" s="5">
        <v>82</v>
      </c>
      <c r="I25" s="6">
        <f t="shared" si="0"/>
        <v>7790</v>
      </c>
      <c r="J25" s="5">
        <v>8600</v>
      </c>
      <c r="K25" s="5">
        <v>0</v>
      </c>
      <c r="L25" s="5">
        <v>0</v>
      </c>
      <c r="M25" s="6">
        <f t="shared" si="1"/>
        <v>8600</v>
      </c>
      <c r="N25" s="6">
        <f t="shared" si="2"/>
        <v>810</v>
      </c>
      <c r="O25" s="7">
        <f t="shared" si="3"/>
        <v>0.10397946084724005</v>
      </c>
      <c r="P25" s="8">
        <v>0.19</v>
      </c>
      <c r="Q25" s="6">
        <f t="shared" si="4"/>
        <v>10234</v>
      </c>
      <c r="R25" s="4" t="s">
        <v>111</v>
      </c>
      <c r="S25" s="4" t="s">
        <v>39</v>
      </c>
      <c r="T25" s="26">
        <v>46331</v>
      </c>
      <c r="U25" s="4" t="s">
        <v>70</v>
      </c>
      <c r="V25" s="4"/>
      <c r="W25" s="3" t="str">
        <f t="shared" si="5"/>
        <v>Budget prüfen</v>
      </c>
    </row>
    <row r="26" spans="1:23" x14ac:dyDescent="0.25">
      <c r="A26" s="4">
        <v>23</v>
      </c>
      <c r="B26" s="4">
        <v>500</v>
      </c>
      <c r="C26" s="4" t="s">
        <v>39</v>
      </c>
      <c r="D26" s="4" t="s">
        <v>134</v>
      </c>
      <c r="E26" s="4" t="s">
        <v>135</v>
      </c>
      <c r="F26" s="4" t="s">
        <v>67</v>
      </c>
      <c r="G26" s="9">
        <v>1</v>
      </c>
      <c r="H26" s="5">
        <v>6400</v>
      </c>
      <c r="I26" s="6">
        <f t="shared" si="0"/>
        <v>6400</v>
      </c>
      <c r="J26" s="5">
        <v>5900</v>
      </c>
      <c r="K26" s="5">
        <v>0</v>
      </c>
      <c r="L26" s="5">
        <v>0</v>
      </c>
      <c r="M26" s="6">
        <f t="shared" si="1"/>
        <v>5900</v>
      </c>
      <c r="N26" s="6">
        <f t="shared" si="2"/>
        <v>-500</v>
      </c>
      <c r="O26" s="7">
        <f t="shared" si="3"/>
        <v>-7.8125E-2</v>
      </c>
      <c r="P26" s="8">
        <v>0.19</v>
      </c>
      <c r="Q26" s="6">
        <f t="shared" si="4"/>
        <v>7021</v>
      </c>
      <c r="R26" s="4" t="s">
        <v>111</v>
      </c>
      <c r="S26" s="4" t="s">
        <v>39</v>
      </c>
      <c r="T26" s="26">
        <v>46346</v>
      </c>
      <c r="U26" s="4" t="s">
        <v>74</v>
      </c>
      <c r="V26" s="4"/>
      <c r="W26" s="3" t="str">
        <f t="shared" si="5"/>
        <v>Zahlung offen</v>
      </c>
    </row>
    <row r="27" spans="1:23" x14ac:dyDescent="0.25">
      <c r="A27" s="4">
        <v>24</v>
      </c>
      <c r="B27" s="4">
        <v>600</v>
      </c>
      <c r="C27" s="4" t="s">
        <v>41</v>
      </c>
      <c r="D27" s="4" t="s">
        <v>136</v>
      </c>
      <c r="E27" s="4" t="s">
        <v>137</v>
      </c>
      <c r="F27" s="4" t="s">
        <v>67</v>
      </c>
      <c r="G27" s="9">
        <v>1</v>
      </c>
      <c r="H27" s="5">
        <v>18500</v>
      </c>
      <c r="I27" s="6">
        <f t="shared" si="0"/>
        <v>18500</v>
      </c>
      <c r="J27" s="5">
        <v>21000</v>
      </c>
      <c r="K27" s="5">
        <v>0</v>
      </c>
      <c r="L27" s="5">
        <v>0</v>
      </c>
      <c r="M27" s="6">
        <f t="shared" si="1"/>
        <v>21000</v>
      </c>
      <c r="N27" s="6">
        <f t="shared" si="2"/>
        <v>2500</v>
      </c>
      <c r="O27" s="7">
        <f t="shared" si="3"/>
        <v>0.13513513513513514</v>
      </c>
      <c r="P27" s="8">
        <v>0.19</v>
      </c>
      <c r="Q27" s="6">
        <f t="shared" si="4"/>
        <v>24990</v>
      </c>
      <c r="R27" s="4" t="s">
        <v>111</v>
      </c>
      <c r="S27" s="4" t="s">
        <v>69</v>
      </c>
      <c r="T27" s="26">
        <v>46357</v>
      </c>
      <c r="U27" s="4" t="s">
        <v>70</v>
      </c>
      <c r="V27" s="4" t="s">
        <v>138</v>
      </c>
      <c r="W27" s="3" t="str">
        <f t="shared" si="5"/>
        <v>Budget prüfen</v>
      </c>
    </row>
    <row r="28" spans="1:23" x14ac:dyDescent="0.25">
      <c r="A28" s="4">
        <v>25</v>
      </c>
      <c r="B28" s="4">
        <v>600</v>
      </c>
      <c r="C28" s="4" t="s">
        <v>41</v>
      </c>
      <c r="D28" s="4" t="s">
        <v>139</v>
      </c>
      <c r="E28" s="4" t="s">
        <v>140</v>
      </c>
      <c r="F28" s="4" t="s">
        <v>94</v>
      </c>
      <c r="G28" s="9">
        <v>520</v>
      </c>
      <c r="H28" s="5">
        <v>16</v>
      </c>
      <c r="I28" s="6">
        <f t="shared" si="0"/>
        <v>8320</v>
      </c>
      <c r="J28" s="5">
        <v>8700</v>
      </c>
      <c r="K28" s="5">
        <v>0</v>
      </c>
      <c r="L28" s="5">
        <v>0</v>
      </c>
      <c r="M28" s="6">
        <f t="shared" si="1"/>
        <v>8700</v>
      </c>
      <c r="N28" s="6">
        <f t="shared" si="2"/>
        <v>380</v>
      </c>
      <c r="O28" s="7">
        <f t="shared" si="3"/>
        <v>4.567307692307692E-2</v>
      </c>
      <c r="P28" s="8">
        <v>0.19</v>
      </c>
      <c r="Q28" s="6">
        <f t="shared" si="4"/>
        <v>10353</v>
      </c>
      <c r="R28" s="4" t="s">
        <v>111</v>
      </c>
      <c r="S28" s="4" t="s">
        <v>118</v>
      </c>
      <c r="T28" s="26">
        <v>46356</v>
      </c>
      <c r="U28" s="4" t="s">
        <v>74</v>
      </c>
      <c r="V28" s="4"/>
      <c r="W28" s="3" t="str">
        <f t="shared" si="5"/>
        <v>Zahlung offen</v>
      </c>
    </row>
    <row r="29" spans="1:23" x14ac:dyDescent="0.25">
      <c r="A29" s="4">
        <v>26</v>
      </c>
      <c r="B29" s="4">
        <v>700</v>
      </c>
      <c r="C29" s="4" t="s">
        <v>42</v>
      </c>
      <c r="D29" s="4" t="s">
        <v>141</v>
      </c>
      <c r="E29" s="4" t="s">
        <v>142</v>
      </c>
      <c r="F29" s="4" t="s">
        <v>67</v>
      </c>
      <c r="G29" s="9">
        <v>1</v>
      </c>
      <c r="H29" s="5">
        <v>32500</v>
      </c>
      <c r="I29" s="6">
        <f t="shared" si="0"/>
        <v>32500</v>
      </c>
      <c r="J29" s="5">
        <v>34200</v>
      </c>
      <c r="K29" s="5">
        <v>30000</v>
      </c>
      <c r="L29" s="5">
        <v>22000</v>
      </c>
      <c r="M29" s="6">
        <f t="shared" si="1"/>
        <v>12200</v>
      </c>
      <c r="N29" s="6">
        <f t="shared" si="2"/>
        <v>1700</v>
      </c>
      <c r="O29" s="7">
        <f t="shared" si="3"/>
        <v>5.2307692307692305E-2</v>
      </c>
      <c r="P29" s="8">
        <v>0.19</v>
      </c>
      <c r="Q29" s="6">
        <f t="shared" si="4"/>
        <v>40698</v>
      </c>
      <c r="R29" s="4" t="s">
        <v>84</v>
      </c>
      <c r="S29" s="4" t="s">
        <v>81</v>
      </c>
      <c r="T29" s="26">
        <v>46142</v>
      </c>
      <c r="U29" s="4" t="s">
        <v>70</v>
      </c>
      <c r="V29" s="4"/>
      <c r="W29" s="3" t="str">
        <f t="shared" si="5"/>
        <v>Zahlung offen</v>
      </c>
    </row>
    <row r="30" spans="1:23" x14ac:dyDescent="0.25">
      <c r="A30" s="4">
        <v>27</v>
      </c>
      <c r="B30" s="4">
        <v>700</v>
      </c>
      <c r="C30" s="4" t="s">
        <v>42</v>
      </c>
      <c r="D30" s="4" t="s">
        <v>143</v>
      </c>
      <c r="E30" s="4" t="s">
        <v>144</v>
      </c>
      <c r="F30" s="4" t="s">
        <v>67</v>
      </c>
      <c r="G30" s="9">
        <v>1</v>
      </c>
      <c r="H30" s="5">
        <v>9800</v>
      </c>
      <c r="I30" s="6">
        <f t="shared" si="0"/>
        <v>9800</v>
      </c>
      <c r="J30" s="5">
        <v>10500</v>
      </c>
      <c r="K30" s="5">
        <v>10100</v>
      </c>
      <c r="L30" s="5">
        <v>5000</v>
      </c>
      <c r="M30" s="6">
        <f t="shared" si="1"/>
        <v>5500</v>
      </c>
      <c r="N30" s="6">
        <f t="shared" si="2"/>
        <v>700</v>
      </c>
      <c r="O30" s="7">
        <f t="shared" si="3"/>
        <v>7.1428571428571425E-2</v>
      </c>
      <c r="P30" s="8">
        <v>0.19</v>
      </c>
      <c r="Q30" s="6">
        <f t="shared" si="4"/>
        <v>12495</v>
      </c>
      <c r="R30" s="4" t="s">
        <v>84</v>
      </c>
      <c r="S30" s="4" t="s">
        <v>81</v>
      </c>
      <c r="T30" s="26">
        <v>46160</v>
      </c>
      <c r="U30" s="4" t="s">
        <v>70</v>
      </c>
      <c r="V30" s="4"/>
      <c r="W30" s="3" t="str">
        <f t="shared" si="5"/>
        <v>Zahlung offen</v>
      </c>
    </row>
    <row r="31" spans="1:23" x14ac:dyDescent="0.25">
      <c r="A31" s="4">
        <v>28</v>
      </c>
      <c r="B31" s="4">
        <v>700</v>
      </c>
      <c r="C31" s="4" t="s">
        <v>42</v>
      </c>
      <c r="D31" s="4" t="s">
        <v>145</v>
      </c>
      <c r="E31" s="4" t="s">
        <v>146</v>
      </c>
      <c r="F31" s="4" t="s">
        <v>67</v>
      </c>
      <c r="G31" s="9">
        <v>1</v>
      </c>
      <c r="H31" s="5">
        <v>4600</v>
      </c>
      <c r="I31" s="6">
        <f t="shared" si="0"/>
        <v>4600</v>
      </c>
      <c r="J31" s="5">
        <v>4800</v>
      </c>
      <c r="K31" s="5">
        <v>4800</v>
      </c>
      <c r="L31" s="5">
        <v>4800</v>
      </c>
      <c r="M31" s="6">
        <f t="shared" si="1"/>
        <v>0</v>
      </c>
      <c r="N31" s="6">
        <f t="shared" si="2"/>
        <v>200</v>
      </c>
      <c r="O31" s="7">
        <f t="shared" si="3"/>
        <v>4.3478260869565216E-2</v>
      </c>
      <c r="P31" s="8">
        <v>0</v>
      </c>
      <c r="Q31" s="6">
        <f t="shared" si="4"/>
        <v>4800</v>
      </c>
      <c r="R31" s="4" t="s">
        <v>68</v>
      </c>
      <c r="S31" s="4" t="s">
        <v>81</v>
      </c>
      <c r="T31" s="26">
        <v>46101</v>
      </c>
      <c r="U31" s="4" t="s">
        <v>74</v>
      </c>
      <c r="V31" s="4"/>
      <c r="W31" s="3" t="str">
        <f t="shared" si="5"/>
        <v>OK</v>
      </c>
    </row>
    <row r="32" spans="1:23" ht="25.5" x14ac:dyDescent="0.25">
      <c r="A32" s="4">
        <v>29</v>
      </c>
      <c r="B32" s="4">
        <v>700</v>
      </c>
      <c r="C32" s="4" t="s">
        <v>42</v>
      </c>
      <c r="D32" s="4" t="s">
        <v>147</v>
      </c>
      <c r="E32" s="4" t="s">
        <v>148</v>
      </c>
      <c r="F32" s="4" t="s">
        <v>67</v>
      </c>
      <c r="G32" s="9">
        <v>1</v>
      </c>
      <c r="H32" s="5">
        <v>2100</v>
      </c>
      <c r="I32" s="6">
        <f t="shared" si="0"/>
        <v>2100</v>
      </c>
      <c r="J32" s="5">
        <v>2300</v>
      </c>
      <c r="K32" s="5">
        <v>2300</v>
      </c>
      <c r="L32" s="5">
        <v>1200</v>
      </c>
      <c r="M32" s="6">
        <f t="shared" si="1"/>
        <v>1100</v>
      </c>
      <c r="N32" s="6">
        <f t="shared" si="2"/>
        <v>200</v>
      </c>
      <c r="O32" s="7">
        <f t="shared" si="3"/>
        <v>9.5238095238095233E-2</v>
      </c>
      <c r="P32" s="8">
        <v>0.19</v>
      </c>
      <c r="Q32" s="6">
        <f t="shared" si="4"/>
        <v>2737</v>
      </c>
      <c r="R32" s="4" t="s">
        <v>84</v>
      </c>
      <c r="S32" s="4" t="s">
        <v>69</v>
      </c>
      <c r="T32" s="26">
        <v>46117</v>
      </c>
      <c r="U32" s="4" t="s">
        <v>74</v>
      </c>
      <c r="V32" s="4"/>
      <c r="W32" s="3" t="str">
        <f t="shared" si="5"/>
        <v>Zahlung offen</v>
      </c>
    </row>
    <row r="33" spans="1:23" x14ac:dyDescent="0.25">
      <c r="A33" s="4">
        <v>30</v>
      </c>
      <c r="B33" s="4">
        <v>800</v>
      </c>
      <c r="C33" s="4" t="s">
        <v>44</v>
      </c>
      <c r="D33" s="4" t="s">
        <v>149</v>
      </c>
      <c r="E33" s="4" t="s">
        <v>150</v>
      </c>
      <c r="F33" s="4" t="s">
        <v>67</v>
      </c>
      <c r="G33" s="9">
        <v>1</v>
      </c>
      <c r="H33" s="5">
        <v>12500</v>
      </c>
      <c r="I33" s="6">
        <f t="shared" si="0"/>
        <v>12500</v>
      </c>
      <c r="J33" s="5">
        <v>14200</v>
      </c>
      <c r="K33" s="5">
        <v>0</v>
      </c>
      <c r="L33" s="5">
        <v>0</v>
      </c>
      <c r="M33" s="6">
        <f t="shared" si="1"/>
        <v>14200</v>
      </c>
      <c r="N33" s="6">
        <f t="shared" si="2"/>
        <v>1700</v>
      </c>
      <c r="O33" s="7">
        <f t="shared" si="3"/>
        <v>0.13600000000000001</v>
      </c>
      <c r="P33" s="8">
        <v>0</v>
      </c>
      <c r="Q33" s="6">
        <f t="shared" si="4"/>
        <v>14200</v>
      </c>
      <c r="R33" s="4" t="s">
        <v>111</v>
      </c>
      <c r="S33" s="4" t="s">
        <v>69</v>
      </c>
      <c r="T33" s="26">
        <v>46371</v>
      </c>
      <c r="U33" s="4" t="s">
        <v>70</v>
      </c>
      <c r="V33" s="4" t="s">
        <v>151</v>
      </c>
      <c r="W33" s="3" t="str">
        <f t="shared" si="5"/>
        <v>Budget prüfen</v>
      </c>
    </row>
    <row r="34" spans="1:23" x14ac:dyDescent="0.25">
      <c r="A34" s="4"/>
      <c r="B34" s="4"/>
      <c r="C34" s="4"/>
      <c r="D34" s="4"/>
      <c r="E34" s="4"/>
      <c r="F34" s="4"/>
      <c r="G34" s="9"/>
      <c r="H34" s="5"/>
      <c r="I34" s="6" t="str">
        <f t="shared" si="0"/>
        <v/>
      </c>
      <c r="J34" s="5"/>
      <c r="K34" s="5"/>
      <c r="L34" s="5"/>
      <c r="M34" s="6" t="str">
        <f t="shared" si="1"/>
        <v/>
      </c>
      <c r="N34" s="6" t="str">
        <f t="shared" si="2"/>
        <v/>
      </c>
      <c r="O34" s="7" t="str">
        <f t="shared" si="3"/>
        <v/>
      </c>
      <c r="P34" s="8"/>
      <c r="Q34" s="6" t="str">
        <f t="shared" si="4"/>
        <v/>
      </c>
      <c r="R34" s="4"/>
      <c r="S34" s="4"/>
      <c r="T34" s="26"/>
      <c r="U34" s="4"/>
      <c r="V34" s="4"/>
      <c r="W34" s="3" t="str">
        <f t="shared" si="5"/>
        <v/>
      </c>
    </row>
    <row r="35" spans="1:23" x14ac:dyDescent="0.25">
      <c r="A35" s="4"/>
      <c r="B35" s="4"/>
      <c r="C35" s="4"/>
      <c r="D35" s="4"/>
      <c r="E35" s="4"/>
      <c r="F35" s="4"/>
      <c r="G35" s="9"/>
      <c r="H35" s="5"/>
      <c r="I35" s="6" t="str">
        <f t="shared" si="0"/>
        <v/>
      </c>
      <c r="J35" s="5"/>
      <c r="K35" s="5"/>
      <c r="L35" s="5"/>
      <c r="M35" s="6" t="str">
        <f t="shared" si="1"/>
        <v/>
      </c>
      <c r="N35" s="6" t="str">
        <f t="shared" si="2"/>
        <v/>
      </c>
      <c r="O35" s="7" t="str">
        <f t="shared" si="3"/>
        <v/>
      </c>
      <c r="P35" s="8"/>
      <c r="Q35" s="6" t="str">
        <f t="shared" si="4"/>
        <v/>
      </c>
      <c r="R35" s="4"/>
      <c r="S35" s="4"/>
      <c r="T35" s="26"/>
      <c r="U35" s="4"/>
      <c r="V35" s="4"/>
      <c r="W35" s="3" t="str">
        <f t="shared" si="5"/>
        <v/>
      </c>
    </row>
    <row r="36" spans="1:23" x14ac:dyDescent="0.25">
      <c r="A36" s="4"/>
      <c r="B36" s="4"/>
      <c r="C36" s="4"/>
      <c r="D36" s="4"/>
      <c r="E36" s="4"/>
      <c r="F36" s="4"/>
      <c r="G36" s="9"/>
      <c r="H36" s="5"/>
      <c r="I36" s="6" t="str">
        <f t="shared" ref="I36:I67" si="6">IF($A36="","",$G36*$H36)</f>
        <v/>
      </c>
      <c r="J36" s="5"/>
      <c r="K36" s="5"/>
      <c r="L36" s="5"/>
      <c r="M36" s="6" t="str">
        <f t="shared" ref="M36:M67" si="7">IF($A36="","",MAX(0,$J36-$L36))</f>
        <v/>
      </c>
      <c r="N36" s="6" t="str">
        <f t="shared" ref="N36:N67" si="8">IF($A36="","",$J36-$I36)</f>
        <v/>
      </c>
      <c r="O36" s="7" t="str">
        <f t="shared" ref="O36:O67" si="9">IF($A36="","",IFERROR($N36/$I36,""))</f>
        <v/>
      </c>
      <c r="P36" s="8"/>
      <c r="Q36" s="6" t="str">
        <f t="shared" ref="Q36:Q67" si="10">IF($A36="","",$J36*(1+$P36))</f>
        <v/>
      </c>
      <c r="R36" s="4"/>
      <c r="S36" s="4"/>
      <c r="T36" s="26"/>
      <c r="U36" s="4"/>
      <c r="V36" s="4"/>
      <c r="W36" s="3" t="str">
        <f t="shared" ref="W36:W67" si="11">IF($A36="","",IF($O36&gt;0.1,"Budget prüfen",IF($M36&gt;0,"Zahlung offen","OK")))</f>
        <v/>
      </c>
    </row>
    <row r="37" spans="1:23" x14ac:dyDescent="0.25">
      <c r="A37" s="4"/>
      <c r="B37" s="4"/>
      <c r="C37" s="4"/>
      <c r="D37" s="4"/>
      <c r="E37" s="4"/>
      <c r="F37" s="4"/>
      <c r="G37" s="9"/>
      <c r="H37" s="5"/>
      <c r="I37" s="6" t="str">
        <f t="shared" si="6"/>
        <v/>
      </c>
      <c r="J37" s="5"/>
      <c r="K37" s="5"/>
      <c r="L37" s="5"/>
      <c r="M37" s="6" t="str">
        <f t="shared" si="7"/>
        <v/>
      </c>
      <c r="N37" s="6" t="str">
        <f t="shared" si="8"/>
        <v/>
      </c>
      <c r="O37" s="7" t="str">
        <f t="shared" si="9"/>
        <v/>
      </c>
      <c r="P37" s="8"/>
      <c r="Q37" s="6" t="str">
        <f t="shared" si="10"/>
        <v/>
      </c>
      <c r="R37" s="4"/>
      <c r="S37" s="4"/>
      <c r="T37" s="26"/>
      <c r="U37" s="4"/>
      <c r="V37" s="4"/>
      <c r="W37" s="3" t="str">
        <f t="shared" si="11"/>
        <v/>
      </c>
    </row>
    <row r="38" spans="1:23" x14ac:dyDescent="0.25">
      <c r="A38" s="4"/>
      <c r="B38" s="4"/>
      <c r="C38" s="4"/>
      <c r="D38" s="4"/>
      <c r="E38" s="4"/>
      <c r="F38" s="4"/>
      <c r="G38" s="9"/>
      <c r="H38" s="5"/>
      <c r="I38" s="6" t="str">
        <f t="shared" si="6"/>
        <v/>
      </c>
      <c r="J38" s="5"/>
      <c r="K38" s="5"/>
      <c r="L38" s="5"/>
      <c r="M38" s="6" t="str">
        <f t="shared" si="7"/>
        <v/>
      </c>
      <c r="N38" s="6" t="str">
        <f t="shared" si="8"/>
        <v/>
      </c>
      <c r="O38" s="7" t="str">
        <f t="shared" si="9"/>
        <v/>
      </c>
      <c r="P38" s="8"/>
      <c r="Q38" s="6" t="str">
        <f t="shared" si="10"/>
        <v/>
      </c>
      <c r="R38" s="4"/>
      <c r="S38" s="4"/>
      <c r="T38" s="26"/>
      <c r="U38" s="4"/>
      <c r="V38" s="4"/>
      <c r="W38" s="3" t="str">
        <f t="shared" si="11"/>
        <v/>
      </c>
    </row>
    <row r="39" spans="1:23" x14ac:dyDescent="0.25">
      <c r="A39" s="4"/>
      <c r="B39" s="4"/>
      <c r="C39" s="4"/>
      <c r="D39" s="4"/>
      <c r="E39" s="4"/>
      <c r="F39" s="4"/>
      <c r="G39" s="9"/>
      <c r="H39" s="5"/>
      <c r="I39" s="6" t="str">
        <f t="shared" si="6"/>
        <v/>
      </c>
      <c r="J39" s="5"/>
      <c r="K39" s="5"/>
      <c r="L39" s="5"/>
      <c r="M39" s="6" t="str">
        <f t="shared" si="7"/>
        <v/>
      </c>
      <c r="N39" s="6" t="str">
        <f t="shared" si="8"/>
        <v/>
      </c>
      <c r="O39" s="7" t="str">
        <f t="shared" si="9"/>
        <v/>
      </c>
      <c r="P39" s="8"/>
      <c r="Q39" s="6" t="str">
        <f t="shared" si="10"/>
        <v/>
      </c>
      <c r="R39" s="4"/>
      <c r="S39" s="4"/>
      <c r="T39" s="26"/>
      <c r="U39" s="4"/>
      <c r="V39" s="4"/>
      <c r="W39" s="3" t="str">
        <f t="shared" si="11"/>
        <v/>
      </c>
    </row>
    <row r="40" spans="1:23" x14ac:dyDescent="0.25">
      <c r="A40" s="4"/>
      <c r="B40" s="4"/>
      <c r="C40" s="4"/>
      <c r="D40" s="4"/>
      <c r="E40" s="4"/>
      <c r="F40" s="4"/>
      <c r="G40" s="9"/>
      <c r="H40" s="5"/>
      <c r="I40" s="6" t="str">
        <f t="shared" si="6"/>
        <v/>
      </c>
      <c r="J40" s="5"/>
      <c r="K40" s="5"/>
      <c r="L40" s="5"/>
      <c r="M40" s="6" t="str">
        <f t="shared" si="7"/>
        <v/>
      </c>
      <c r="N40" s="6" t="str">
        <f t="shared" si="8"/>
        <v/>
      </c>
      <c r="O40" s="7" t="str">
        <f t="shared" si="9"/>
        <v/>
      </c>
      <c r="P40" s="8"/>
      <c r="Q40" s="6" t="str">
        <f t="shared" si="10"/>
        <v/>
      </c>
      <c r="R40" s="4"/>
      <c r="S40" s="4"/>
      <c r="T40" s="26"/>
      <c r="U40" s="4"/>
      <c r="V40" s="4"/>
      <c r="W40" s="3" t="str">
        <f t="shared" si="11"/>
        <v/>
      </c>
    </row>
    <row r="41" spans="1:23" x14ac:dyDescent="0.25">
      <c r="A41" s="4"/>
      <c r="B41" s="4"/>
      <c r="C41" s="4"/>
      <c r="D41" s="4"/>
      <c r="E41" s="4"/>
      <c r="F41" s="4"/>
      <c r="G41" s="9"/>
      <c r="H41" s="5"/>
      <c r="I41" s="6" t="str">
        <f t="shared" si="6"/>
        <v/>
      </c>
      <c r="J41" s="5"/>
      <c r="K41" s="5"/>
      <c r="L41" s="5"/>
      <c r="M41" s="6" t="str">
        <f t="shared" si="7"/>
        <v/>
      </c>
      <c r="N41" s="6" t="str">
        <f t="shared" si="8"/>
        <v/>
      </c>
      <c r="O41" s="7" t="str">
        <f t="shared" si="9"/>
        <v/>
      </c>
      <c r="P41" s="8"/>
      <c r="Q41" s="6" t="str">
        <f t="shared" si="10"/>
        <v/>
      </c>
      <c r="R41" s="4"/>
      <c r="S41" s="4"/>
      <c r="T41" s="26"/>
      <c r="U41" s="4"/>
      <c r="V41" s="4"/>
      <c r="W41" s="3" t="str">
        <f t="shared" si="11"/>
        <v/>
      </c>
    </row>
    <row r="42" spans="1:23" x14ac:dyDescent="0.25">
      <c r="A42" s="4"/>
      <c r="B42" s="4"/>
      <c r="C42" s="4"/>
      <c r="D42" s="4"/>
      <c r="E42" s="4"/>
      <c r="F42" s="4"/>
      <c r="G42" s="9"/>
      <c r="H42" s="5"/>
      <c r="I42" s="6" t="str">
        <f t="shared" si="6"/>
        <v/>
      </c>
      <c r="J42" s="5"/>
      <c r="K42" s="5"/>
      <c r="L42" s="5"/>
      <c r="M42" s="6" t="str">
        <f t="shared" si="7"/>
        <v/>
      </c>
      <c r="N42" s="6" t="str">
        <f t="shared" si="8"/>
        <v/>
      </c>
      <c r="O42" s="7" t="str">
        <f t="shared" si="9"/>
        <v/>
      </c>
      <c r="P42" s="8"/>
      <c r="Q42" s="6" t="str">
        <f t="shared" si="10"/>
        <v/>
      </c>
      <c r="R42" s="4"/>
      <c r="S42" s="4"/>
      <c r="T42" s="26"/>
      <c r="U42" s="4"/>
      <c r="V42" s="4"/>
      <c r="W42" s="3" t="str">
        <f t="shared" si="11"/>
        <v/>
      </c>
    </row>
    <row r="43" spans="1:23" x14ac:dyDescent="0.25">
      <c r="A43" s="4"/>
      <c r="B43" s="4"/>
      <c r="C43" s="4"/>
      <c r="D43" s="4"/>
      <c r="E43" s="4"/>
      <c r="F43" s="4"/>
      <c r="G43" s="9"/>
      <c r="H43" s="5"/>
      <c r="I43" s="6" t="str">
        <f t="shared" si="6"/>
        <v/>
      </c>
      <c r="J43" s="5"/>
      <c r="K43" s="5"/>
      <c r="L43" s="5"/>
      <c r="M43" s="6" t="str">
        <f t="shared" si="7"/>
        <v/>
      </c>
      <c r="N43" s="6" t="str">
        <f t="shared" si="8"/>
        <v/>
      </c>
      <c r="O43" s="7" t="str">
        <f t="shared" si="9"/>
        <v/>
      </c>
      <c r="P43" s="8"/>
      <c r="Q43" s="6" t="str">
        <f t="shared" si="10"/>
        <v/>
      </c>
      <c r="R43" s="4"/>
      <c r="S43" s="4"/>
      <c r="T43" s="26"/>
      <c r="U43" s="4"/>
      <c r="V43" s="4"/>
      <c r="W43" s="3" t="str">
        <f t="shared" si="11"/>
        <v/>
      </c>
    </row>
    <row r="44" spans="1:23" x14ac:dyDescent="0.25">
      <c r="A44" s="4"/>
      <c r="B44" s="4"/>
      <c r="C44" s="4"/>
      <c r="D44" s="4"/>
      <c r="E44" s="4"/>
      <c r="F44" s="4"/>
      <c r="G44" s="9"/>
      <c r="H44" s="5"/>
      <c r="I44" s="6" t="str">
        <f t="shared" si="6"/>
        <v/>
      </c>
      <c r="J44" s="5"/>
      <c r="K44" s="5"/>
      <c r="L44" s="5"/>
      <c r="M44" s="6" t="str">
        <f t="shared" si="7"/>
        <v/>
      </c>
      <c r="N44" s="6" t="str">
        <f t="shared" si="8"/>
        <v/>
      </c>
      <c r="O44" s="7" t="str">
        <f t="shared" si="9"/>
        <v/>
      </c>
      <c r="P44" s="8"/>
      <c r="Q44" s="6" t="str">
        <f t="shared" si="10"/>
        <v/>
      </c>
      <c r="R44" s="4"/>
      <c r="S44" s="4"/>
      <c r="T44" s="26"/>
      <c r="U44" s="4"/>
      <c r="V44" s="4"/>
      <c r="W44" s="3" t="str">
        <f t="shared" si="11"/>
        <v/>
      </c>
    </row>
    <row r="45" spans="1:23" x14ac:dyDescent="0.25">
      <c r="A45" s="4"/>
      <c r="B45" s="4"/>
      <c r="C45" s="4"/>
      <c r="D45" s="4"/>
      <c r="E45" s="4"/>
      <c r="F45" s="4"/>
      <c r="G45" s="9"/>
      <c r="H45" s="5"/>
      <c r="I45" s="6" t="str">
        <f t="shared" si="6"/>
        <v/>
      </c>
      <c r="J45" s="5"/>
      <c r="K45" s="5"/>
      <c r="L45" s="5"/>
      <c r="M45" s="6" t="str">
        <f t="shared" si="7"/>
        <v/>
      </c>
      <c r="N45" s="6" t="str">
        <f t="shared" si="8"/>
        <v/>
      </c>
      <c r="O45" s="7" t="str">
        <f t="shared" si="9"/>
        <v/>
      </c>
      <c r="P45" s="8"/>
      <c r="Q45" s="6" t="str">
        <f t="shared" si="10"/>
        <v/>
      </c>
      <c r="R45" s="4"/>
      <c r="S45" s="4"/>
      <c r="T45" s="26"/>
      <c r="U45" s="4"/>
      <c r="V45" s="4"/>
      <c r="W45" s="3" t="str">
        <f t="shared" si="11"/>
        <v/>
      </c>
    </row>
    <row r="46" spans="1:23" x14ac:dyDescent="0.25">
      <c r="A46" s="4"/>
      <c r="B46" s="4"/>
      <c r="C46" s="4"/>
      <c r="D46" s="4"/>
      <c r="E46" s="4"/>
      <c r="F46" s="4"/>
      <c r="G46" s="9"/>
      <c r="H46" s="5"/>
      <c r="I46" s="6" t="str">
        <f t="shared" si="6"/>
        <v/>
      </c>
      <c r="J46" s="5"/>
      <c r="K46" s="5"/>
      <c r="L46" s="5"/>
      <c r="M46" s="6" t="str">
        <f t="shared" si="7"/>
        <v/>
      </c>
      <c r="N46" s="6" t="str">
        <f t="shared" si="8"/>
        <v/>
      </c>
      <c r="O46" s="7" t="str">
        <f t="shared" si="9"/>
        <v/>
      </c>
      <c r="P46" s="8"/>
      <c r="Q46" s="6" t="str">
        <f t="shared" si="10"/>
        <v/>
      </c>
      <c r="R46" s="4"/>
      <c r="S46" s="4"/>
      <c r="T46" s="26"/>
      <c r="U46" s="4"/>
      <c r="V46" s="4"/>
      <c r="W46" s="3" t="str">
        <f t="shared" si="11"/>
        <v/>
      </c>
    </row>
    <row r="47" spans="1:23" x14ac:dyDescent="0.25">
      <c r="A47" s="4"/>
      <c r="B47" s="4"/>
      <c r="C47" s="4"/>
      <c r="D47" s="4"/>
      <c r="E47" s="4"/>
      <c r="F47" s="4"/>
      <c r="G47" s="9"/>
      <c r="H47" s="5"/>
      <c r="I47" s="6" t="str">
        <f t="shared" si="6"/>
        <v/>
      </c>
      <c r="J47" s="5"/>
      <c r="K47" s="5"/>
      <c r="L47" s="5"/>
      <c r="M47" s="6" t="str">
        <f t="shared" si="7"/>
        <v/>
      </c>
      <c r="N47" s="6" t="str">
        <f t="shared" si="8"/>
        <v/>
      </c>
      <c r="O47" s="7" t="str">
        <f t="shared" si="9"/>
        <v/>
      </c>
      <c r="P47" s="8"/>
      <c r="Q47" s="6" t="str">
        <f t="shared" si="10"/>
        <v/>
      </c>
      <c r="R47" s="4"/>
      <c r="S47" s="4"/>
      <c r="T47" s="26"/>
      <c r="U47" s="4"/>
      <c r="V47" s="4"/>
      <c r="W47" s="3" t="str">
        <f t="shared" si="11"/>
        <v/>
      </c>
    </row>
    <row r="48" spans="1:23" x14ac:dyDescent="0.25">
      <c r="A48" s="4"/>
      <c r="B48" s="4"/>
      <c r="C48" s="4"/>
      <c r="D48" s="4"/>
      <c r="E48" s="4"/>
      <c r="F48" s="4"/>
      <c r="G48" s="9"/>
      <c r="H48" s="5"/>
      <c r="I48" s="6" t="str">
        <f t="shared" si="6"/>
        <v/>
      </c>
      <c r="J48" s="5"/>
      <c r="K48" s="5"/>
      <c r="L48" s="5"/>
      <c r="M48" s="6" t="str">
        <f t="shared" si="7"/>
        <v/>
      </c>
      <c r="N48" s="6" t="str">
        <f t="shared" si="8"/>
        <v/>
      </c>
      <c r="O48" s="7" t="str">
        <f t="shared" si="9"/>
        <v/>
      </c>
      <c r="P48" s="8"/>
      <c r="Q48" s="6" t="str">
        <f t="shared" si="10"/>
        <v/>
      </c>
      <c r="R48" s="4"/>
      <c r="S48" s="4"/>
      <c r="T48" s="26"/>
      <c r="U48" s="4"/>
      <c r="V48" s="4"/>
      <c r="W48" s="3" t="str">
        <f t="shared" si="11"/>
        <v/>
      </c>
    </row>
    <row r="49" spans="1:23" x14ac:dyDescent="0.25">
      <c r="A49" s="4"/>
      <c r="B49" s="4"/>
      <c r="C49" s="4"/>
      <c r="D49" s="4"/>
      <c r="E49" s="4"/>
      <c r="F49" s="4"/>
      <c r="G49" s="9"/>
      <c r="H49" s="5"/>
      <c r="I49" s="6" t="str">
        <f t="shared" si="6"/>
        <v/>
      </c>
      <c r="J49" s="5"/>
      <c r="K49" s="5"/>
      <c r="L49" s="5"/>
      <c r="M49" s="6" t="str">
        <f t="shared" si="7"/>
        <v/>
      </c>
      <c r="N49" s="6" t="str">
        <f t="shared" si="8"/>
        <v/>
      </c>
      <c r="O49" s="7" t="str">
        <f t="shared" si="9"/>
        <v/>
      </c>
      <c r="P49" s="8"/>
      <c r="Q49" s="6" t="str">
        <f t="shared" si="10"/>
        <v/>
      </c>
      <c r="R49" s="4"/>
      <c r="S49" s="4"/>
      <c r="T49" s="26"/>
      <c r="U49" s="4"/>
      <c r="V49" s="4"/>
      <c r="W49" s="3" t="str">
        <f t="shared" si="11"/>
        <v/>
      </c>
    </row>
    <row r="50" spans="1:23" x14ac:dyDescent="0.25">
      <c r="A50" s="4"/>
      <c r="B50" s="4"/>
      <c r="C50" s="4"/>
      <c r="D50" s="4"/>
      <c r="E50" s="4"/>
      <c r="F50" s="4"/>
      <c r="G50" s="9"/>
      <c r="H50" s="5"/>
      <c r="I50" s="6" t="str">
        <f t="shared" si="6"/>
        <v/>
      </c>
      <c r="J50" s="5"/>
      <c r="K50" s="5"/>
      <c r="L50" s="5"/>
      <c r="M50" s="6" t="str">
        <f t="shared" si="7"/>
        <v/>
      </c>
      <c r="N50" s="6" t="str">
        <f t="shared" si="8"/>
        <v/>
      </c>
      <c r="O50" s="7" t="str">
        <f t="shared" si="9"/>
        <v/>
      </c>
      <c r="P50" s="8"/>
      <c r="Q50" s="6" t="str">
        <f t="shared" si="10"/>
        <v/>
      </c>
      <c r="R50" s="4"/>
      <c r="S50" s="4"/>
      <c r="T50" s="26"/>
      <c r="U50" s="4"/>
      <c r="V50" s="4"/>
      <c r="W50" s="3" t="str">
        <f t="shared" si="11"/>
        <v/>
      </c>
    </row>
    <row r="51" spans="1:23" x14ac:dyDescent="0.25">
      <c r="A51" s="4"/>
      <c r="B51" s="4"/>
      <c r="C51" s="4"/>
      <c r="D51" s="4"/>
      <c r="E51" s="4"/>
      <c r="F51" s="4"/>
      <c r="G51" s="9"/>
      <c r="H51" s="5"/>
      <c r="I51" s="6" t="str">
        <f t="shared" si="6"/>
        <v/>
      </c>
      <c r="J51" s="5"/>
      <c r="K51" s="5"/>
      <c r="L51" s="5"/>
      <c r="M51" s="6" t="str">
        <f t="shared" si="7"/>
        <v/>
      </c>
      <c r="N51" s="6" t="str">
        <f t="shared" si="8"/>
        <v/>
      </c>
      <c r="O51" s="7" t="str">
        <f t="shared" si="9"/>
        <v/>
      </c>
      <c r="P51" s="8"/>
      <c r="Q51" s="6" t="str">
        <f t="shared" si="10"/>
        <v/>
      </c>
      <c r="R51" s="4"/>
      <c r="S51" s="4"/>
      <c r="T51" s="26"/>
      <c r="U51" s="4"/>
      <c r="V51" s="4"/>
      <c r="W51" s="3" t="str">
        <f t="shared" si="11"/>
        <v/>
      </c>
    </row>
    <row r="52" spans="1:23" x14ac:dyDescent="0.25">
      <c r="A52" s="4"/>
      <c r="B52" s="4"/>
      <c r="C52" s="4"/>
      <c r="D52" s="4"/>
      <c r="E52" s="4"/>
      <c r="F52" s="4"/>
      <c r="G52" s="9"/>
      <c r="H52" s="5"/>
      <c r="I52" s="6" t="str">
        <f t="shared" si="6"/>
        <v/>
      </c>
      <c r="J52" s="5"/>
      <c r="K52" s="5"/>
      <c r="L52" s="5"/>
      <c r="M52" s="6" t="str">
        <f t="shared" si="7"/>
        <v/>
      </c>
      <c r="N52" s="6" t="str">
        <f t="shared" si="8"/>
        <v/>
      </c>
      <c r="O52" s="7" t="str">
        <f t="shared" si="9"/>
        <v/>
      </c>
      <c r="P52" s="8"/>
      <c r="Q52" s="6" t="str">
        <f t="shared" si="10"/>
        <v/>
      </c>
      <c r="R52" s="4"/>
      <c r="S52" s="4"/>
      <c r="T52" s="26"/>
      <c r="U52" s="4"/>
      <c r="V52" s="4"/>
      <c r="W52" s="3" t="str">
        <f t="shared" si="11"/>
        <v/>
      </c>
    </row>
    <row r="53" spans="1:23" x14ac:dyDescent="0.25">
      <c r="A53" s="4"/>
      <c r="B53" s="4"/>
      <c r="C53" s="4"/>
      <c r="D53" s="4"/>
      <c r="E53" s="4"/>
      <c r="F53" s="4"/>
      <c r="G53" s="9"/>
      <c r="H53" s="5"/>
      <c r="I53" s="6" t="str">
        <f t="shared" si="6"/>
        <v/>
      </c>
      <c r="J53" s="5"/>
      <c r="K53" s="5"/>
      <c r="L53" s="5"/>
      <c r="M53" s="6" t="str">
        <f t="shared" si="7"/>
        <v/>
      </c>
      <c r="N53" s="6" t="str">
        <f t="shared" si="8"/>
        <v/>
      </c>
      <c r="O53" s="7" t="str">
        <f t="shared" si="9"/>
        <v/>
      </c>
      <c r="P53" s="8"/>
      <c r="Q53" s="6" t="str">
        <f t="shared" si="10"/>
        <v/>
      </c>
      <c r="R53" s="4"/>
      <c r="S53" s="4"/>
      <c r="T53" s="26"/>
      <c r="U53" s="4"/>
      <c r="V53" s="4"/>
      <c r="W53" s="3" t="str">
        <f t="shared" si="11"/>
        <v/>
      </c>
    </row>
    <row r="54" spans="1:23" x14ac:dyDescent="0.25">
      <c r="A54" s="4"/>
      <c r="B54" s="4"/>
      <c r="C54" s="4"/>
      <c r="D54" s="4"/>
      <c r="E54" s="4"/>
      <c r="F54" s="4"/>
      <c r="G54" s="9"/>
      <c r="H54" s="5"/>
      <c r="I54" s="6" t="str">
        <f t="shared" si="6"/>
        <v/>
      </c>
      <c r="J54" s="5"/>
      <c r="K54" s="5"/>
      <c r="L54" s="5"/>
      <c r="M54" s="6" t="str">
        <f t="shared" si="7"/>
        <v/>
      </c>
      <c r="N54" s="6" t="str">
        <f t="shared" si="8"/>
        <v/>
      </c>
      <c r="O54" s="7" t="str">
        <f t="shared" si="9"/>
        <v/>
      </c>
      <c r="P54" s="8"/>
      <c r="Q54" s="6" t="str">
        <f t="shared" si="10"/>
        <v/>
      </c>
      <c r="R54" s="4"/>
      <c r="S54" s="4"/>
      <c r="T54" s="26"/>
      <c r="U54" s="4"/>
      <c r="V54" s="4"/>
      <c r="W54" s="3" t="str">
        <f t="shared" si="11"/>
        <v/>
      </c>
    </row>
    <row r="55" spans="1:23" x14ac:dyDescent="0.25">
      <c r="A55" s="4"/>
      <c r="B55" s="4"/>
      <c r="C55" s="4"/>
      <c r="D55" s="4"/>
      <c r="E55" s="4"/>
      <c r="F55" s="4"/>
      <c r="G55" s="9"/>
      <c r="H55" s="5"/>
      <c r="I55" s="6" t="str">
        <f t="shared" si="6"/>
        <v/>
      </c>
      <c r="J55" s="5"/>
      <c r="K55" s="5"/>
      <c r="L55" s="5"/>
      <c r="M55" s="6" t="str">
        <f t="shared" si="7"/>
        <v/>
      </c>
      <c r="N55" s="6" t="str">
        <f t="shared" si="8"/>
        <v/>
      </c>
      <c r="O55" s="7" t="str">
        <f t="shared" si="9"/>
        <v/>
      </c>
      <c r="P55" s="8"/>
      <c r="Q55" s="6" t="str">
        <f t="shared" si="10"/>
        <v/>
      </c>
      <c r="R55" s="4"/>
      <c r="S55" s="4"/>
      <c r="T55" s="26"/>
      <c r="U55" s="4"/>
      <c r="V55" s="4"/>
      <c r="W55" s="3" t="str">
        <f t="shared" si="11"/>
        <v/>
      </c>
    </row>
    <row r="56" spans="1:23" x14ac:dyDescent="0.25">
      <c r="A56" s="4"/>
      <c r="B56" s="4"/>
      <c r="C56" s="4"/>
      <c r="D56" s="4"/>
      <c r="E56" s="4"/>
      <c r="F56" s="4"/>
      <c r="G56" s="9"/>
      <c r="H56" s="5"/>
      <c r="I56" s="6" t="str">
        <f t="shared" si="6"/>
        <v/>
      </c>
      <c r="J56" s="5"/>
      <c r="K56" s="5"/>
      <c r="L56" s="5"/>
      <c r="M56" s="6" t="str">
        <f t="shared" si="7"/>
        <v/>
      </c>
      <c r="N56" s="6" t="str">
        <f t="shared" si="8"/>
        <v/>
      </c>
      <c r="O56" s="7" t="str">
        <f t="shared" si="9"/>
        <v/>
      </c>
      <c r="P56" s="8"/>
      <c r="Q56" s="6" t="str">
        <f t="shared" si="10"/>
        <v/>
      </c>
      <c r="R56" s="4"/>
      <c r="S56" s="4"/>
      <c r="T56" s="26"/>
      <c r="U56" s="4"/>
      <c r="V56" s="4"/>
      <c r="W56" s="3" t="str">
        <f t="shared" si="11"/>
        <v/>
      </c>
    </row>
    <row r="57" spans="1:23" x14ac:dyDescent="0.25">
      <c r="A57" s="4"/>
      <c r="B57" s="4"/>
      <c r="C57" s="4"/>
      <c r="D57" s="4"/>
      <c r="E57" s="4"/>
      <c r="F57" s="4"/>
      <c r="G57" s="9"/>
      <c r="H57" s="5"/>
      <c r="I57" s="6" t="str">
        <f t="shared" si="6"/>
        <v/>
      </c>
      <c r="J57" s="5"/>
      <c r="K57" s="5"/>
      <c r="L57" s="5"/>
      <c r="M57" s="6" t="str">
        <f t="shared" si="7"/>
        <v/>
      </c>
      <c r="N57" s="6" t="str">
        <f t="shared" si="8"/>
        <v/>
      </c>
      <c r="O57" s="7" t="str">
        <f t="shared" si="9"/>
        <v/>
      </c>
      <c r="P57" s="8"/>
      <c r="Q57" s="6" t="str">
        <f t="shared" si="10"/>
        <v/>
      </c>
      <c r="R57" s="4"/>
      <c r="S57" s="4"/>
      <c r="T57" s="26"/>
      <c r="U57" s="4"/>
      <c r="V57" s="4"/>
      <c r="W57" s="3" t="str">
        <f t="shared" si="11"/>
        <v/>
      </c>
    </row>
    <row r="58" spans="1:23" x14ac:dyDescent="0.25">
      <c r="A58" s="4"/>
      <c r="B58" s="4"/>
      <c r="C58" s="4"/>
      <c r="D58" s="4"/>
      <c r="E58" s="4"/>
      <c r="F58" s="4"/>
      <c r="G58" s="9"/>
      <c r="H58" s="5"/>
      <c r="I58" s="6" t="str">
        <f t="shared" si="6"/>
        <v/>
      </c>
      <c r="J58" s="5"/>
      <c r="K58" s="5"/>
      <c r="L58" s="5"/>
      <c r="M58" s="6" t="str">
        <f t="shared" si="7"/>
        <v/>
      </c>
      <c r="N58" s="6" t="str">
        <f t="shared" si="8"/>
        <v/>
      </c>
      <c r="O58" s="7" t="str">
        <f t="shared" si="9"/>
        <v/>
      </c>
      <c r="P58" s="8"/>
      <c r="Q58" s="6" t="str">
        <f t="shared" si="10"/>
        <v/>
      </c>
      <c r="R58" s="4"/>
      <c r="S58" s="4"/>
      <c r="T58" s="26"/>
      <c r="U58" s="4"/>
      <c r="V58" s="4"/>
      <c r="W58" s="3" t="str">
        <f t="shared" si="11"/>
        <v/>
      </c>
    </row>
    <row r="59" spans="1:23" x14ac:dyDescent="0.25">
      <c r="A59" s="4"/>
      <c r="B59" s="4"/>
      <c r="C59" s="4"/>
      <c r="D59" s="4"/>
      <c r="E59" s="4"/>
      <c r="F59" s="4"/>
      <c r="G59" s="9"/>
      <c r="H59" s="5"/>
      <c r="I59" s="6" t="str">
        <f t="shared" si="6"/>
        <v/>
      </c>
      <c r="J59" s="5"/>
      <c r="K59" s="5"/>
      <c r="L59" s="5"/>
      <c r="M59" s="6" t="str">
        <f t="shared" si="7"/>
        <v/>
      </c>
      <c r="N59" s="6" t="str">
        <f t="shared" si="8"/>
        <v/>
      </c>
      <c r="O59" s="7" t="str">
        <f t="shared" si="9"/>
        <v/>
      </c>
      <c r="P59" s="8"/>
      <c r="Q59" s="6" t="str">
        <f t="shared" si="10"/>
        <v/>
      </c>
      <c r="R59" s="4"/>
      <c r="S59" s="4"/>
      <c r="T59" s="26"/>
      <c r="U59" s="4"/>
      <c r="V59" s="4"/>
      <c r="W59" s="3" t="str">
        <f t="shared" si="11"/>
        <v/>
      </c>
    </row>
    <row r="60" spans="1:23" x14ac:dyDescent="0.25">
      <c r="A60" s="4"/>
      <c r="B60" s="4"/>
      <c r="C60" s="4"/>
      <c r="D60" s="4"/>
      <c r="E60" s="4"/>
      <c r="F60" s="4"/>
      <c r="G60" s="9"/>
      <c r="H60" s="5"/>
      <c r="I60" s="6" t="str">
        <f t="shared" si="6"/>
        <v/>
      </c>
      <c r="J60" s="5"/>
      <c r="K60" s="5"/>
      <c r="L60" s="5"/>
      <c r="M60" s="6" t="str">
        <f t="shared" si="7"/>
        <v/>
      </c>
      <c r="N60" s="6" t="str">
        <f t="shared" si="8"/>
        <v/>
      </c>
      <c r="O60" s="7" t="str">
        <f t="shared" si="9"/>
        <v/>
      </c>
      <c r="P60" s="8"/>
      <c r="Q60" s="6" t="str">
        <f t="shared" si="10"/>
        <v/>
      </c>
      <c r="R60" s="4"/>
      <c r="S60" s="4"/>
      <c r="T60" s="26"/>
      <c r="U60" s="4"/>
      <c r="V60" s="4"/>
      <c r="W60" s="3" t="str">
        <f t="shared" si="11"/>
        <v/>
      </c>
    </row>
    <row r="61" spans="1:23" x14ac:dyDescent="0.25">
      <c r="A61" s="4"/>
      <c r="B61" s="4"/>
      <c r="C61" s="4"/>
      <c r="D61" s="4"/>
      <c r="E61" s="4"/>
      <c r="F61" s="4"/>
      <c r="G61" s="9"/>
      <c r="H61" s="5"/>
      <c r="I61" s="6" t="str">
        <f t="shared" si="6"/>
        <v/>
      </c>
      <c r="J61" s="5"/>
      <c r="K61" s="5"/>
      <c r="L61" s="5"/>
      <c r="M61" s="6" t="str">
        <f t="shared" si="7"/>
        <v/>
      </c>
      <c r="N61" s="6" t="str">
        <f t="shared" si="8"/>
        <v/>
      </c>
      <c r="O61" s="7" t="str">
        <f t="shared" si="9"/>
        <v/>
      </c>
      <c r="P61" s="8"/>
      <c r="Q61" s="6" t="str">
        <f t="shared" si="10"/>
        <v/>
      </c>
      <c r="R61" s="4"/>
      <c r="S61" s="4"/>
      <c r="T61" s="26"/>
      <c r="U61" s="4"/>
      <c r="V61" s="4"/>
      <c r="W61" s="3" t="str">
        <f t="shared" si="11"/>
        <v/>
      </c>
    </row>
    <row r="62" spans="1:23" x14ac:dyDescent="0.25">
      <c r="A62" s="4"/>
      <c r="B62" s="4"/>
      <c r="C62" s="4"/>
      <c r="D62" s="4"/>
      <c r="E62" s="4"/>
      <c r="F62" s="4"/>
      <c r="G62" s="9"/>
      <c r="H62" s="5"/>
      <c r="I62" s="6" t="str">
        <f t="shared" si="6"/>
        <v/>
      </c>
      <c r="J62" s="5"/>
      <c r="K62" s="5"/>
      <c r="L62" s="5"/>
      <c r="M62" s="6" t="str">
        <f t="shared" si="7"/>
        <v/>
      </c>
      <c r="N62" s="6" t="str">
        <f t="shared" si="8"/>
        <v/>
      </c>
      <c r="O62" s="7" t="str">
        <f t="shared" si="9"/>
        <v/>
      </c>
      <c r="P62" s="8"/>
      <c r="Q62" s="6" t="str">
        <f t="shared" si="10"/>
        <v/>
      </c>
      <c r="R62" s="4"/>
      <c r="S62" s="4"/>
      <c r="T62" s="26"/>
      <c r="U62" s="4"/>
      <c r="V62" s="4"/>
      <c r="W62" s="3" t="str">
        <f t="shared" si="11"/>
        <v/>
      </c>
    </row>
    <row r="63" spans="1:23" x14ac:dyDescent="0.25">
      <c r="A63" s="4"/>
      <c r="B63" s="4"/>
      <c r="C63" s="4"/>
      <c r="D63" s="4"/>
      <c r="E63" s="4"/>
      <c r="F63" s="4"/>
      <c r="G63" s="9"/>
      <c r="H63" s="5"/>
      <c r="I63" s="6" t="str">
        <f t="shared" si="6"/>
        <v/>
      </c>
      <c r="J63" s="5"/>
      <c r="K63" s="5"/>
      <c r="L63" s="5"/>
      <c r="M63" s="6" t="str">
        <f t="shared" si="7"/>
        <v/>
      </c>
      <c r="N63" s="6" t="str">
        <f t="shared" si="8"/>
        <v/>
      </c>
      <c r="O63" s="7" t="str">
        <f t="shared" si="9"/>
        <v/>
      </c>
      <c r="P63" s="8"/>
      <c r="Q63" s="6" t="str">
        <f t="shared" si="10"/>
        <v/>
      </c>
      <c r="R63" s="4"/>
      <c r="S63" s="4"/>
      <c r="T63" s="26"/>
      <c r="U63" s="4"/>
      <c r="V63" s="4"/>
      <c r="W63" s="3" t="str">
        <f t="shared" si="11"/>
        <v/>
      </c>
    </row>
    <row r="64" spans="1:23" x14ac:dyDescent="0.25">
      <c r="A64" s="4"/>
      <c r="B64" s="4"/>
      <c r="C64" s="4"/>
      <c r="D64" s="4"/>
      <c r="E64" s="4"/>
      <c r="F64" s="4"/>
      <c r="G64" s="9"/>
      <c r="H64" s="5"/>
      <c r="I64" s="6" t="str">
        <f t="shared" si="6"/>
        <v/>
      </c>
      <c r="J64" s="5"/>
      <c r="K64" s="5"/>
      <c r="L64" s="5"/>
      <c r="M64" s="6" t="str">
        <f t="shared" si="7"/>
        <v/>
      </c>
      <c r="N64" s="6" t="str">
        <f t="shared" si="8"/>
        <v/>
      </c>
      <c r="O64" s="7" t="str">
        <f t="shared" si="9"/>
        <v/>
      </c>
      <c r="P64" s="8"/>
      <c r="Q64" s="6" t="str">
        <f t="shared" si="10"/>
        <v/>
      </c>
      <c r="R64" s="4"/>
      <c r="S64" s="4"/>
      <c r="T64" s="26"/>
      <c r="U64" s="4"/>
      <c r="V64" s="4"/>
      <c r="W64" s="3" t="str">
        <f t="shared" si="11"/>
        <v/>
      </c>
    </row>
    <row r="65" spans="1:23" x14ac:dyDescent="0.25">
      <c r="A65" s="4"/>
      <c r="B65" s="4"/>
      <c r="C65" s="4"/>
      <c r="D65" s="4"/>
      <c r="E65" s="4"/>
      <c r="F65" s="4"/>
      <c r="G65" s="9"/>
      <c r="H65" s="5"/>
      <c r="I65" s="6" t="str">
        <f t="shared" si="6"/>
        <v/>
      </c>
      <c r="J65" s="5"/>
      <c r="K65" s="5"/>
      <c r="L65" s="5"/>
      <c r="M65" s="6" t="str">
        <f t="shared" si="7"/>
        <v/>
      </c>
      <c r="N65" s="6" t="str">
        <f t="shared" si="8"/>
        <v/>
      </c>
      <c r="O65" s="7" t="str">
        <f t="shared" si="9"/>
        <v/>
      </c>
      <c r="P65" s="8"/>
      <c r="Q65" s="6" t="str">
        <f t="shared" si="10"/>
        <v/>
      </c>
      <c r="R65" s="4"/>
      <c r="S65" s="4"/>
      <c r="T65" s="26"/>
      <c r="U65" s="4"/>
      <c r="V65" s="4"/>
      <c r="W65" s="3" t="str">
        <f t="shared" si="11"/>
        <v/>
      </c>
    </row>
    <row r="66" spans="1:23" x14ac:dyDescent="0.25">
      <c r="A66" s="4"/>
      <c r="B66" s="4"/>
      <c r="C66" s="4"/>
      <c r="D66" s="4"/>
      <c r="E66" s="4"/>
      <c r="F66" s="4"/>
      <c r="G66" s="9"/>
      <c r="H66" s="5"/>
      <c r="I66" s="6" t="str">
        <f t="shared" si="6"/>
        <v/>
      </c>
      <c r="J66" s="5"/>
      <c r="K66" s="5"/>
      <c r="L66" s="5"/>
      <c r="M66" s="6" t="str">
        <f t="shared" si="7"/>
        <v/>
      </c>
      <c r="N66" s="6" t="str">
        <f t="shared" si="8"/>
        <v/>
      </c>
      <c r="O66" s="7" t="str">
        <f t="shared" si="9"/>
        <v/>
      </c>
      <c r="P66" s="8"/>
      <c r="Q66" s="6" t="str">
        <f t="shared" si="10"/>
        <v/>
      </c>
      <c r="R66" s="4"/>
      <c r="S66" s="4"/>
      <c r="T66" s="26"/>
      <c r="U66" s="4"/>
      <c r="V66" s="4"/>
      <c r="W66" s="3" t="str">
        <f t="shared" si="11"/>
        <v/>
      </c>
    </row>
    <row r="67" spans="1:23" x14ac:dyDescent="0.25">
      <c r="A67" s="4"/>
      <c r="B67" s="4"/>
      <c r="C67" s="4"/>
      <c r="D67" s="4"/>
      <c r="E67" s="4"/>
      <c r="F67" s="4"/>
      <c r="G67" s="9"/>
      <c r="H67" s="5"/>
      <c r="I67" s="6" t="str">
        <f t="shared" si="6"/>
        <v/>
      </c>
      <c r="J67" s="5"/>
      <c r="K67" s="5"/>
      <c r="L67" s="5"/>
      <c r="M67" s="6" t="str">
        <f t="shared" si="7"/>
        <v/>
      </c>
      <c r="N67" s="6" t="str">
        <f t="shared" si="8"/>
        <v/>
      </c>
      <c r="O67" s="7" t="str">
        <f t="shared" si="9"/>
        <v/>
      </c>
      <c r="P67" s="8"/>
      <c r="Q67" s="6" t="str">
        <f t="shared" si="10"/>
        <v/>
      </c>
      <c r="R67" s="4"/>
      <c r="S67" s="4"/>
      <c r="T67" s="26"/>
      <c r="U67" s="4"/>
      <c r="V67" s="4"/>
      <c r="W67" s="3" t="str">
        <f t="shared" si="11"/>
        <v/>
      </c>
    </row>
    <row r="68" spans="1:23" x14ac:dyDescent="0.25">
      <c r="A68" s="4"/>
      <c r="B68" s="4"/>
      <c r="C68" s="4"/>
      <c r="D68" s="4"/>
      <c r="E68" s="4"/>
      <c r="F68" s="4"/>
      <c r="G68" s="9"/>
      <c r="H68" s="5"/>
      <c r="I68" s="6" t="str">
        <f t="shared" ref="I68:I99" si="12">IF($A68="","",$G68*$H68)</f>
        <v/>
      </c>
      <c r="J68" s="5"/>
      <c r="K68" s="5"/>
      <c r="L68" s="5"/>
      <c r="M68" s="6" t="str">
        <f t="shared" ref="M68:M99" si="13">IF($A68="","",MAX(0,$J68-$L68))</f>
        <v/>
      </c>
      <c r="N68" s="6" t="str">
        <f t="shared" ref="N68:N99" si="14">IF($A68="","",$J68-$I68)</f>
        <v/>
      </c>
      <c r="O68" s="7" t="str">
        <f t="shared" ref="O68:O99" si="15">IF($A68="","",IFERROR($N68/$I68,""))</f>
        <v/>
      </c>
      <c r="P68" s="8"/>
      <c r="Q68" s="6" t="str">
        <f t="shared" ref="Q68:Q99" si="16">IF($A68="","",$J68*(1+$P68))</f>
        <v/>
      </c>
      <c r="R68" s="4"/>
      <c r="S68" s="4"/>
      <c r="T68" s="26"/>
      <c r="U68" s="4"/>
      <c r="V68" s="4"/>
      <c r="W68" s="3" t="str">
        <f t="shared" ref="W68:W99" si="17">IF($A68="","",IF($O68&gt;0.1,"Budget prüfen",IF($M68&gt;0,"Zahlung offen","OK")))</f>
        <v/>
      </c>
    </row>
    <row r="69" spans="1:23" x14ac:dyDescent="0.25">
      <c r="A69" s="4"/>
      <c r="B69" s="4"/>
      <c r="C69" s="4"/>
      <c r="D69" s="4"/>
      <c r="E69" s="4"/>
      <c r="F69" s="4"/>
      <c r="G69" s="9"/>
      <c r="H69" s="5"/>
      <c r="I69" s="6" t="str">
        <f t="shared" si="12"/>
        <v/>
      </c>
      <c r="J69" s="5"/>
      <c r="K69" s="5"/>
      <c r="L69" s="5"/>
      <c r="M69" s="6" t="str">
        <f t="shared" si="13"/>
        <v/>
      </c>
      <c r="N69" s="6" t="str">
        <f t="shared" si="14"/>
        <v/>
      </c>
      <c r="O69" s="7" t="str">
        <f t="shared" si="15"/>
        <v/>
      </c>
      <c r="P69" s="8"/>
      <c r="Q69" s="6" t="str">
        <f t="shared" si="16"/>
        <v/>
      </c>
      <c r="R69" s="4"/>
      <c r="S69" s="4"/>
      <c r="T69" s="26"/>
      <c r="U69" s="4"/>
      <c r="V69" s="4"/>
      <c r="W69" s="3" t="str">
        <f t="shared" si="17"/>
        <v/>
      </c>
    </row>
    <row r="70" spans="1:23" x14ac:dyDescent="0.25">
      <c r="A70" s="4"/>
      <c r="B70" s="4"/>
      <c r="C70" s="4"/>
      <c r="D70" s="4"/>
      <c r="E70" s="4"/>
      <c r="F70" s="4"/>
      <c r="G70" s="9"/>
      <c r="H70" s="5"/>
      <c r="I70" s="6" t="str">
        <f t="shared" si="12"/>
        <v/>
      </c>
      <c r="J70" s="5"/>
      <c r="K70" s="5"/>
      <c r="L70" s="5"/>
      <c r="M70" s="6" t="str">
        <f t="shared" si="13"/>
        <v/>
      </c>
      <c r="N70" s="6" t="str">
        <f t="shared" si="14"/>
        <v/>
      </c>
      <c r="O70" s="7" t="str">
        <f t="shared" si="15"/>
        <v/>
      </c>
      <c r="P70" s="8"/>
      <c r="Q70" s="6" t="str">
        <f t="shared" si="16"/>
        <v/>
      </c>
      <c r="R70" s="4"/>
      <c r="S70" s="4"/>
      <c r="T70" s="26"/>
      <c r="U70" s="4"/>
      <c r="V70" s="4"/>
      <c r="W70" s="3" t="str">
        <f t="shared" si="17"/>
        <v/>
      </c>
    </row>
    <row r="71" spans="1:23" x14ac:dyDescent="0.25">
      <c r="A71" s="4"/>
      <c r="B71" s="4"/>
      <c r="C71" s="4"/>
      <c r="D71" s="4"/>
      <c r="E71" s="4"/>
      <c r="F71" s="4"/>
      <c r="G71" s="9"/>
      <c r="H71" s="5"/>
      <c r="I71" s="6" t="str">
        <f t="shared" si="12"/>
        <v/>
      </c>
      <c r="J71" s="5"/>
      <c r="K71" s="5"/>
      <c r="L71" s="5"/>
      <c r="M71" s="6" t="str">
        <f t="shared" si="13"/>
        <v/>
      </c>
      <c r="N71" s="6" t="str">
        <f t="shared" si="14"/>
        <v/>
      </c>
      <c r="O71" s="7" t="str">
        <f t="shared" si="15"/>
        <v/>
      </c>
      <c r="P71" s="8"/>
      <c r="Q71" s="6" t="str">
        <f t="shared" si="16"/>
        <v/>
      </c>
      <c r="R71" s="4"/>
      <c r="S71" s="4"/>
      <c r="T71" s="26"/>
      <c r="U71" s="4"/>
      <c r="V71" s="4"/>
      <c r="W71" s="3" t="str">
        <f t="shared" si="17"/>
        <v/>
      </c>
    </row>
    <row r="72" spans="1:23" x14ac:dyDescent="0.25">
      <c r="A72" s="4"/>
      <c r="B72" s="4"/>
      <c r="C72" s="4"/>
      <c r="D72" s="4"/>
      <c r="E72" s="4"/>
      <c r="F72" s="4"/>
      <c r="G72" s="9"/>
      <c r="H72" s="5"/>
      <c r="I72" s="6" t="str">
        <f t="shared" si="12"/>
        <v/>
      </c>
      <c r="J72" s="5"/>
      <c r="K72" s="5"/>
      <c r="L72" s="5"/>
      <c r="M72" s="6" t="str">
        <f t="shared" si="13"/>
        <v/>
      </c>
      <c r="N72" s="6" t="str">
        <f t="shared" si="14"/>
        <v/>
      </c>
      <c r="O72" s="7" t="str">
        <f t="shared" si="15"/>
        <v/>
      </c>
      <c r="P72" s="8"/>
      <c r="Q72" s="6" t="str">
        <f t="shared" si="16"/>
        <v/>
      </c>
      <c r="R72" s="4"/>
      <c r="S72" s="4"/>
      <c r="T72" s="26"/>
      <c r="U72" s="4"/>
      <c r="V72" s="4"/>
      <c r="W72" s="3" t="str">
        <f t="shared" si="17"/>
        <v/>
      </c>
    </row>
    <row r="73" spans="1:23" x14ac:dyDescent="0.25">
      <c r="A73" s="4"/>
      <c r="B73" s="4"/>
      <c r="C73" s="4"/>
      <c r="D73" s="4"/>
      <c r="E73" s="4"/>
      <c r="F73" s="4"/>
      <c r="G73" s="9"/>
      <c r="H73" s="5"/>
      <c r="I73" s="6" t="str">
        <f t="shared" si="12"/>
        <v/>
      </c>
      <c r="J73" s="5"/>
      <c r="K73" s="5"/>
      <c r="L73" s="5"/>
      <c r="M73" s="6" t="str">
        <f t="shared" si="13"/>
        <v/>
      </c>
      <c r="N73" s="6" t="str">
        <f t="shared" si="14"/>
        <v/>
      </c>
      <c r="O73" s="7" t="str">
        <f t="shared" si="15"/>
        <v/>
      </c>
      <c r="P73" s="8"/>
      <c r="Q73" s="6" t="str">
        <f t="shared" si="16"/>
        <v/>
      </c>
      <c r="R73" s="4"/>
      <c r="S73" s="4"/>
      <c r="T73" s="26"/>
      <c r="U73" s="4"/>
      <c r="V73" s="4"/>
      <c r="W73" s="3" t="str">
        <f t="shared" si="17"/>
        <v/>
      </c>
    </row>
    <row r="74" spans="1:23" x14ac:dyDescent="0.25">
      <c r="A74" s="4"/>
      <c r="B74" s="4"/>
      <c r="C74" s="4"/>
      <c r="D74" s="4"/>
      <c r="E74" s="4"/>
      <c r="F74" s="4"/>
      <c r="G74" s="9"/>
      <c r="H74" s="5"/>
      <c r="I74" s="6" t="str">
        <f t="shared" si="12"/>
        <v/>
      </c>
      <c r="J74" s="5"/>
      <c r="K74" s="5"/>
      <c r="L74" s="5"/>
      <c r="M74" s="6" t="str">
        <f t="shared" si="13"/>
        <v/>
      </c>
      <c r="N74" s="6" t="str">
        <f t="shared" si="14"/>
        <v/>
      </c>
      <c r="O74" s="7" t="str">
        <f t="shared" si="15"/>
        <v/>
      </c>
      <c r="P74" s="8"/>
      <c r="Q74" s="6" t="str">
        <f t="shared" si="16"/>
        <v/>
      </c>
      <c r="R74" s="4"/>
      <c r="S74" s="4"/>
      <c r="T74" s="26"/>
      <c r="U74" s="4"/>
      <c r="V74" s="4"/>
      <c r="W74" s="3" t="str">
        <f t="shared" si="17"/>
        <v/>
      </c>
    </row>
    <row r="75" spans="1:23" x14ac:dyDescent="0.25">
      <c r="A75" s="4"/>
      <c r="B75" s="4"/>
      <c r="C75" s="4"/>
      <c r="D75" s="4"/>
      <c r="E75" s="4"/>
      <c r="F75" s="4"/>
      <c r="G75" s="9"/>
      <c r="H75" s="5"/>
      <c r="I75" s="6" t="str">
        <f t="shared" si="12"/>
        <v/>
      </c>
      <c r="J75" s="5"/>
      <c r="K75" s="5"/>
      <c r="L75" s="5"/>
      <c r="M75" s="6" t="str">
        <f t="shared" si="13"/>
        <v/>
      </c>
      <c r="N75" s="6" t="str">
        <f t="shared" si="14"/>
        <v/>
      </c>
      <c r="O75" s="7" t="str">
        <f t="shared" si="15"/>
        <v/>
      </c>
      <c r="P75" s="8"/>
      <c r="Q75" s="6" t="str">
        <f t="shared" si="16"/>
        <v/>
      </c>
      <c r="R75" s="4"/>
      <c r="S75" s="4"/>
      <c r="T75" s="26"/>
      <c r="U75" s="4"/>
      <c r="V75" s="4"/>
      <c r="W75" s="3" t="str">
        <f t="shared" si="17"/>
        <v/>
      </c>
    </row>
    <row r="76" spans="1:23" x14ac:dyDescent="0.25">
      <c r="A76" s="4"/>
      <c r="B76" s="4"/>
      <c r="C76" s="4"/>
      <c r="D76" s="4"/>
      <c r="E76" s="4"/>
      <c r="F76" s="4"/>
      <c r="G76" s="9"/>
      <c r="H76" s="5"/>
      <c r="I76" s="6" t="str">
        <f t="shared" si="12"/>
        <v/>
      </c>
      <c r="J76" s="5"/>
      <c r="K76" s="5"/>
      <c r="L76" s="5"/>
      <c r="M76" s="6" t="str">
        <f t="shared" si="13"/>
        <v/>
      </c>
      <c r="N76" s="6" t="str">
        <f t="shared" si="14"/>
        <v/>
      </c>
      <c r="O76" s="7" t="str">
        <f t="shared" si="15"/>
        <v/>
      </c>
      <c r="P76" s="8"/>
      <c r="Q76" s="6" t="str">
        <f t="shared" si="16"/>
        <v/>
      </c>
      <c r="R76" s="4"/>
      <c r="S76" s="4"/>
      <c r="T76" s="26"/>
      <c r="U76" s="4"/>
      <c r="V76" s="4"/>
      <c r="W76" s="3" t="str">
        <f t="shared" si="17"/>
        <v/>
      </c>
    </row>
    <row r="77" spans="1:23" x14ac:dyDescent="0.25">
      <c r="A77" s="4"/>
      <c r="B77" s="4"/>
      <c r="C77" s="4"/>
      <c r="D77" s="4"/>
      <c r="E77" s="4"/>
      <c r="F77" s="4"/>
      <c r="G77" s="9"/>
      <c r="H77" s="5"/>
      <c r="I77" s="6" t="str">
        <f t="shared" si="12"/>
        <v/>
      </c>
      <c r="J77" s="5"/>
      <c r="K77" s="5"/>
      <c r="L77" s="5"/>
      <c r="M77" s="6" t="str">
        <f t="shared" si="13"/>
        <v/>
      </c>
      <c r="N77" s="6" t="str">
        <f t="shared" si="14"/>
        <v/>
      </c>
      <c r="O77" s="7" t="str">
        <f t="shared" si="15"/>
        <v/>
      </c>
      <c r="P77" s="8"/>
      <c r="Q77" s="6" t="str">
        <f t="shared" si="16"/>
        <v/>
      </c>
      <c r="R77" s="4"/>
      <c r="S77" s="4"/>
      <c r="T77" s="26"/>
      <c r="U77" s="4"/>
      <c r="V77" s="4"/>
      <c r="W77" s="3" t="str">
        <f t="shared" si="17"/>
        <v/>
      </c>
    </row>
    <row r="78" spans="1:23" x14ac:dyDescent="0.25">
      <c r="A78" s="4"/>
      <c r="B78" s="4"/>
      <c r="C78" s="4"/>
      <c r="D78" s="4"/>
      <c r="E78" s="4"/>
      <c r="F78" s="4"/>
      <c r="G78" s="9"/>
      <c r="H78" s="5"/>
      <c r="I78" s="6" t="str">
        <f t="shared" si="12"/>
        <v/>
      </c>
      <c r="J78" s="5"/>
      <c r="K78" s="5"/>
      <c r="L78" s="5"/>
      <c r="M78" s="6" t="str">
        <f t="shared" si="13"/>
        <v/>
      </c>
      <c r="N78" s="6" t="str">
        <f t="shared" si="14"/>
        <v/>
      </c>
      <c r="O78" s="7" t="str">
        <f t="shared" si="15"/>
        <v/>
      </c>
      <c r="P78" s="8"/>
      <c r="Q78" s="6" t="str">
        <f t="shared" si="16"/>
        <v/>
      </c>
      <c r="R78" s="4"/>
      <c r="S78" s="4"/>
      <c r="T78" s="26"/>
      <c r="U78" s="4"/>
      <c r="V78" s="4"/>
      <c r="W78" s="3" t="str">
        <f t="shared" si="17"/>
        <v/>
      </c>
    </row>
    <row r="79" spans="1:23" x14ac:dyDescent="0.25">
      <c r="A79" s="4"/>
      <c r="B79" s="4"/>
      <c r="C79" s="4"/>
      <c r="D79" s="4"/>
      <c r="E79" s="4"/>
      <c r="F79" s="4"/>
      <c r="G79" s="9"/>
      <c r="H79" s="5"/>
      <c r="I79" s="6" t="str">
        <f t="shared" si="12"/>
        <v/>
      </c>
      <c r="J79" s="5"/>
      <c r="K79" s="5"/>
      <c r="L79" s="5"/>
      <c r="M79" s="6" t="str">
        <f t="shared" si="13"/>
        <v/>
      </c>
      <c r="N79" s="6" t="str">
        <f t="shared" si="14"/>
        <v/>
      </c>
      <c r="O79" s="7" t="str">
        <f t="shared" si="15"/>
        <v/>
      </c>
      <c r="P79" s="8"/>
      <c r="Q79" s="6" t="str">
        <f t="shared" si="16"/>
        <v/>
      </c>
      <c r="R79" s="4"/>
      <c r="S79" s="4"/>
      <c r="T79" s="26"/>
      <c r="U79" s="4"/>
      <c r="V79" s="4"/>
      <c r="W79" s="3" t="str">
        <f t="shared" si="17"/>
        <v/>
      </c>
    </row>
    <row r="80" spans="1:23" x14ac:dyDescent="0.25">
      <c r="A80" s="4"/>
      <c r="B80" s="4"/>
      <c r="C80" s="4"/>
      <c r="D80" s="4"/>
      <c r="E80" s="4"/>
      <c r="F80" s="4"/>
      <c r="G80" s="9"/>
      <c r="H80" s="5"/>
      <c r="I80" s="6" t="str">
        <f t="shared" si="12"/>
        <v/>
      </c>
      <c r="J80" s="5"/>
      <c r="K80" s="5"/>
      <c r="L80" s="5"/>
      <c r="M80" s="6" t="str">
        <f t="shared" si="13"/>
        <v/>
      </c>
      <c r="N80" s="6" t="str">
        <f t="shared" si="14"/>
        <v/>
      </c>
      <c r="O80" s="7" t="str">
        <f t="shared" si="15"/>
        <v/>
      </c>
      <c r="P80" s="8"/>
      <c r="Q80" s="6" t="str">
        <f t="shared" si="16"/>
        <v/>
      </c>
      <c r="R80" s="4"/>
      <c r="S80" s="4"/>
      <c r="T80" s="26"/>
      <c r="U80" s="4"/>
      <c r="V80" s="4"/>
      <c r="W80" s="3" t="str">
        <f t="shared" si="17"/>
        <v/>
      </c>
    </row>
    <row r="81" spans="1:23" x14ac:dyDescent="0.25">
      <c r="A81" s="4"/>
      <c r="B81" s="4"/>
      <c r="C81" s="4"/>
      <c r="D81" s="4"/>
      <c r="E81" s="4"/>
      <c r="F81" s="4"/>
      <c r="G81" s="9"/>
      <c r="H81" s="5"/>
      <c r="I81" s="6" t="str">
        <f t="shared" si="12"/>
        <v/>
      </c>
      <c r="J81" s="5"/>
      <c r="K81" s="5"/>
      <c r="L81" s="5"/>
      <c r="M81" s="6" t="str">
        <f t="shared" si="13"/>
        <v/>
      </c>
      <c r="N81" s="6" t="str">
        <f t="shared" si="14"/>
        <v/>
      </c>
      <c r="O81" s="7" t="str">
        <f t="shared" si="15"/>
        <v/>
      </c>
      <c r="P81" s="8"/>
      <c r="Q81" s="6" t="str">
        <f t="shared" si="16"/>
        <v/>
      </c>
      <c r="R81" s="4"/>
      <c r="S81" s="4"/>
      <c r="T81" s="26"/>
      <c r="U81" s="4"/>
      <c r="V81" s="4"/>
      <c r="W81" s="3" t="str">
        <f t="shared" si="17"/>
        <v/>
      </c>
    </row>
    <row r="82" spans="1:23" x14ac:dyDescent="0.25">
      <c r="A82" s="4"/>
      <c r="B82" s="4"/>
      <c r="C82" s="4"/>
      <c r="D82" s="4"/>
      <c r="E82" s="4"/>
      <c r="F82" s="4"/>
      <c r="G82" s="9"/>
      <c r="H82" s="5"/>
      <c r="I82" s="6" t="str">
        <f t="shared" si="12"/>
        <v/>
      </c>
      <c r="J82" s="5"/>
      <c r="K82" s="5"/>
      <c r="L82" s="5"/>
      <c r="M82" s="6" t="str">
        <f t="shared" si="13"/>
        <v/>
      </c>
      <c r="N82" s="6" t="str">
        <f t="shared" si="14"/>
        <v/>
      </c>
      <c r="O82" s="7" t="str">
        <f t="shared" si="15"/>
        <v/>
      </c>
      <c r="P82" s="8"/>
      <c r="Q82" s="6" t="str">
        <f t="shared" si="16"/>
        <v/>
      </c>
      <c r="R82" s="4"/>
      <c r="S82" s="4"/>
      <c r="T82" s="26"/>
      <c r="U82" s="4"/>
      <c r="V82" s="4"/>
      <c r="W82" s="3" t="str">
        <f t="shared" si="17"/>
        <v/>
      </c>
    </row>
    <row r="83" spans="1:23" x14ac:dyDescent="0.25">
      <c r="A83" s="4"/>
      <c r="B83" s="4"/>
      <c r="C83" s="4"/>
      <c r="D83" s="4"/>
      <c r="E83" s="4"/>
      <c r="F83" s="4"/>
      <c r="G83" s="9"/>
      <c r="H83" s="5"/>
      <c r="I83" s="6" t="str">
        <f t="shared" si="12"/>
        <v/>
      </c>
      <c r="J83" s="5"/>
      <c r="K83" s="5"/>
      <c r="L83" s="5"/>
      <c r="M83" s="6" t="str">
        <f t="shared" si="13"/>
        <v/>
      </c>
      <c r="N83" s="6" t="str">
        <f t="shared" si="14"/>
        <v/>
      </c>
      <c r="O83" s="7" t="str">
        <f t="shared" si="15"/>
        <v/>
      </c>
      <c r="P83" s="8"/>
      <c r="Q83" s="6" t="str">
        <f t="shared" si="16"/>
        <v/>
      </c>
      <c r="R83" s="4"/>
      <c r="S83" s="4"/>
      <c r="T83" s="26"/>
      <c r="U83" s="4"/>
      <c r="V83" s="4"/>
      <c r="W83" s="3" t="str">
        <f t="shared" si="17"/>
        <v/>
      </c>
    </row>
    <row r="84" spans="1:23" x14ac:dyDescent="0.25">
      <c r="A84" s="4"/>
      <c r="B84" s="4"/>
      <c r="C84" s="4"/>
      <c r="D84" s="4"/>
      <c r="E84" s="4"/>
      <c r="F84" s="4"/>
      <c r="G84" s="9"/>
      <c r="H84" s="5"/>
      <c r="I84" s="6" t="str">
        <f t="shared" si="12"/>
        <v/>
      </c>
      <c r="J84" s="5"/>
      <c r="K84" s="5"/>
      <c r="L84" s="5"/>
      <c r="M84" s="6" t="str">
        <f t="shared" si="13"/>
        <v/>
      </c>
      <c r="N84" s="6" t="str">
        <f t="shared" si="14"/>
        <v/>
      </c>
      <c r="O84" s="7" t="str">
        <f t="shared" si="15"/>
        <v/>
      </c>
      <c r="P84" s="8"/>
      <c r="Q84" s="6" t="str">
        <f t="shared" si="16"/>
        <v/>
      </c>
      <c r="R84" s="4"/>
      <c r="S84" s="4"/>
      <c r="T84" s="26"/>
      <c r="U84" s="4"/>
      <c r="V84" s="4"/>
      <c r="W84" s="3" t="str">
        <f t="shared" si="17"/>
        <v/>
      </c>
    </row>
    <row r="85" spans="1:23" x14ac:dyDescent="0.25">
      <c r="A85" s="4"/>
      <c r="B85" s="4"/>
      <c r="C85" s="4"/>
      <c r="D85" s="4"/>
      <c r="E85" s="4"/>
      <c r="F85" s="4"/>
      <c r="G85" s="9"/>
      <c r="H85" s="5"/>
      <c r="I85" s="6" t="str">
        <f t="shared" si="12"/>
        <v/>
      </c>
      <c r="J85" s="5"/>
      <c r="K85" s="5"/>
      <c r="L85" s="5"/>
      <c r="M85" s="6" t="str">
        <f t="shared" si="13"/>
        <v/>
      </c>
      <c r="N85" s="6" t="str">
        <f t="shared" si="14"/>
        <v/>
      </c>
      <c r="O85" s="7" t="str">
        <f t="shared" si="15"/>
        <v/>
      </c>
      <c r="P85" s="8"/>
      <c r="Q85" s="6" t="str">
        <f t="shared" si="16"/>
        <v/>
      </c>
      <c r="R85" s="4"/>
      <c r="S85" s="4"/>
      <c r="T85" s="26"/>
      <c r="U85" s="4"/>
      <c r="V85" s="4"/>
      <c r="W85" s="3" t="str">
        <f t="shared" si="17"/>
        <v/>
      </c>
    </row>
    <row r="86" spans="1:23" x14ac:dyDescent="0.25">
      <c r="A86" s="4"/>
      <c r="B86" s="4"/>
      <c r="C86" s="4"/>
      <c r="D86" s="4"/>
      <c r="E86" s="4"/>
      <c r="F86" s="4"/>
      <c r="G86" s="9"/>
      <c r="H86" s="5"/>
      <c r="I86" s="6" t="str">
        <f t="shared" si="12"/>
        <v/>
      </c>
      <c r="J86" s="5"/>
      <c r="K86" s="5"/>
      <c r="L86" s="5"/>
      <c r="M86" s="6" t="str">
        <f t="shared" si="13"/>
        <v/>
      </c>
      <c r="N86" s="6" t="str">
        <f t="shared" si="14"/>
        <v/>
      </c>
      <c r="O86" s="7" t="str">
        <f t="shared" si="15"/>
        <v/>
      </c>
      <c r="P86" s="8"/>
      <c r="Q86" s="6" t="str">
        <f t="shared" si="16"/>
        <v/>
      </c>
      <c r="R86" s="4"/>
      <c r="S86" s="4"/>
      <c r="T86" s="26"/>
      <c r="U86" s="4"/>
      <c r="V86" s="4"/>
      <c r="W86" s="3" t="str">
        <f t="shared" si="17"/>
        <v/>
      </c>
    </row>
    <row r="87" spans="1:23" x14ac:dyDescent="0.25">
      <c r="A87" s="4"/>
      <c r="B87" s="4"/>
      <c r="C87" s="4"/>
      <c r="D87" s="4"/>
      <c r="E87" s="4"/>
      <c r="F87" s="4"/>
      <c r="G87" s="9"/>
      <c r="H87" s="5"/>
      <c r="I87" s="6" t="str">
        <f t="shared" si="12"/>
        <v/>
      </c>
      <c r="J87" s="5"/>
      <c r="K87" s="5"/>
      <c r="L87" s="5"/>
      <c r="M87" s="6" t="str">
        <f t="shared" si="13"/>
        <v/>
      </c>
      <c r="N87" s="6" t="str">
        <f t="shared" si="14"/>
        <v/>
      </c>
      <c r="O87" s="7" t="str">
        <f t="shared" si="15"/>
        <v/>
      </c>
      <c r="P87" s="8"/>
      <c r="Q87" s="6" t="str">
        <f t="shared" si="16"/>
        <v/>
      </c>
      <c r="R87" s="4"/>
      <c r="S87" s="4"/>
      <c r="T87" s="26"/>
      <c r="U87" s="4"/>
      <c r="V87" s="4"/>
      <c r="W87" s="3" t="str">
        <f t="shared" si="17"/>
        <v/>
      </c>
    </row>
    <row r="88" spans="1:23" x14ac:dyDescent="0.25">
      <c r="A88" s="4"/>
      <c r="B88" s="4"/>
      <c r="C88" s="4"/>
      <c r="D88" s="4"/>
      <c r="E88" s="4"/>
      <c r="F88" s="4"/>
      <c r="G88" s="9"/>
      <c r="H88" s="5"/>
      <c r="I88" s="6" t="str">
        <f t="shared" si="12"/>
        <v/>
      </c>
      <c r="J88" s="5"/>
      <c r="K88" s="5"/>
      <c r="L88" s="5"/>
      <c r="M88" s="6" t="str">
        <f t="shared" si="13"/>
        <v/>
      </c>
      <c r="N88" s="6" t="str">
        <f t="shared" si="14"/>
        <v/>
      </c>
      <c r="O88" s="7" t="str">
        <f t="shared" si="15"/>
        <v/>
      </c>
      <c r="P88" s="8"/>
      <c r="Q88" s="6" t="str">
        <f t="shared" si="16"/>
        <v/>
      </c>
      <c r="R88" s="4"/>
      <c r="S88" s="4"/>
      <c r="T88" s="26"/>
      <c r="U88" s="4"/>
      <c r="V88" s="4"/>
      <c r="W88" s="3" t="str">
        <f t="shared" si="17"/>
        <v/>
      </c>
    </row>
    <row r="89" spans="1:23" x14ac:dyDescent="0.25">
      <c r="A89" s="4"/>
      <c r="B89" s="4"/>
      <c r="C89" s="4"/>
      <c r="D89" s="4"/>
      <c r="E89" s="4"/>
      <c r="F89" s="4"/>
      <c r="G89" s="9"/>
      <c r="H89" s="5"/>
      <c r="I89" s="6" t="str">
        <f t="shared" si="12"/>
        <v/>
      </c>
      <c r="J89" s="5"/>
      <c r="K89" s="5"/>
      <c r="L89" s="5"/>
      <c r="M89" s="6" t="str">
        <f t="shared" si="13"/>
        <v/>
      </c>
      <c r="N89" s="6" t="str">
        <f t="shared" si="14"/>
        <v/>
      </c>
      <c r="O89" s="7" t="str">
        <f t="shared" si="15"/>
        <v/>
      </c>
      <c r="P89" s="8"/>
      <c r="Q89" s="6" t="str">
        <f t="shared" si="16"/>
        <v/>
      </c>
      <c r="R89" s="4"/>
      <c r="S89" s="4"/>
      <c r="T89" s="26"/>
      <c r="U89" s="4"/>
      <c r="V89" s="4"/>
      <c r="W89" s="3" t="str">
        <f t="shared" si="17"/>
        <v/>
      </c>
    </row>
    <row r="90" spans="1:23" x14ac:dyDescent="0.25">
      <c r="A90" s="4"/>
      <c r="B90" s="4"/>
      <c r="C90" s="4"/>
      <c r="D90" s="4"/>
      <c r="E90" s="4"/>
      <c r="F90" s="4"/>
      <c r="G90" s="9"/>
      <c r="H90" s="5"/>
      <c r="I90" s="6" t="str">
        <f t="shared" si="12"/>
        <v/>
      </c>
      <c r="J90" s="5"/>
      <c r="K90" s="5"/>
      <c r="L90" s="5"/>
      <c r="M90" s="6" t="str">
        <f t="shared" si="13"/>
        <v/>
      </c>
      <c r="N90" s="6" t="str">
        <f t="shared" si="14"/>
        <v/>
      </c>
      <c r="O90" s="7" t="str">
        <f t="shared" si="15"/>
        <v/>
      </c>
      <c r="P90" s="8"/>
      <c r="Q90" s="6" t="str">
        <f t="shared" si="16"/>
        <v/>
      </c>
      <c r="R90" s="4"/>
      <c r="S90" s="4"/>
      <c r="T90" s="26"/>
      <c r="U90" s="4"/>
      <c r="V90" s="4"/>
      <c r="W90" s="3" t="str">
        <f t="shared" si="17"/>
        <v/>
      </c>
    </row>
    <row r="91" spans="1:23" x14ac:dyDescent="0.25">
      <c r="A91" s="4"/>
      <c r="B91" s="4"/>
      <c r="C91" s="4"/>
      <c r="D91" s="4"/>
      <c r="E91" s="4"/>
      <c r="F91" s="4"/>
      <c r="G91" s="9"/>
      <c r="H91" s="5"/>
      <c r="I91" s="6" t="str">
        <f t="shared" si="12"/>
        <v/>
      </c>
      <c r="J91" s="5"/>
      <c r="K91" s="5"/>
      <c r="L91" s="5"/>
      <c r="M91" s="6" t="str">
        <f t="shared" si="13"/>
        <v/>
      </c>
      <c r="N91" s="6" t="str">
        <f t="shared" si="14"/>
        <v/>
      </c>
      <c r="O91" s="7" t="str">
        <f t="shared" si="15"/>
        <v/>
      </c>
      <c r="P91" s="8"/>
      <c r="Q91" s="6" t="str">
        <f t="shared" si="16"/>
        <v/>
      </c>
      <c r="R91" s="4"/>
      <c r="S91" s="4"/>
      <c r="T91" s="26"/>
      <c r="U91" s="4"/>
      <c r="V91" s="4"/>
      <c r="W91" s="3" t="str">
        <f t="shared" si="17"/>
        <v/>
      </c>
    </row>
    <row r="92" spans="1:23" x14ac:dyDescent="0.25">
      <c r="A92" s="4"/>
      <c r="B92" s="4"/>
      <c r="C92" s="4"/>
      <c r="D92" s="4"/>
      <c r="E92" s="4"/>
      <c r="F92" s="4"/>
      <c r="G92" s="9"/>
      <c r="H92" s="5"/>
      <c r="I92" s="6" t="str">
        <f t="shared" si="12"/>
        <v/>
      </c>
      <c r="J92" s="5"/>
      <c r="K92" s="5"/>
      <c r="L92" s="5"/>
      <c r="M92" s="6" t="str">
        <f t="shared" si="13"/>
        <v/>
      </c>
      <c r="N92" s="6" t="str">
        <f t="shared" si="14"/>
        <v/>
      </c>
      <c r="O92" s="7" t="str">
        <f t="shared" si="15"/>
        <v/>
      </c>
      <c r="P92" s="8"/>
      <c r="Q92" s="6" t="str">
        <f t="shared" si="16"/>
        <v/>
      </c>
      <c r="R92" s="4"/>
      <c r="S92" s="4"/>
      <c r="T92" s="26"/>
      <c r="U92" s="4"/>
      <c r="V92" s="4"/>
      <c r="W92" s="3" t="str">
        <f t="shared" si="17"/>
        <v/>
      </c>
    </row>
    <row r="93" spans="1:23" x14ac:dyDescent="0.25">
      <c r="A93" s="4"/>
      <c r="B93" s="4"/>
      <c r="C93" s="4"/>
      <c r="D93" s="4"/>
      <c r="E93" s="4"/>
      <c r="F93" s="4"/>
      <c r="G93" s="9"/>
      <c r="H93" s="5"/>
      <c r="I93" s="6" t="str">
        <f t="shared" si="12"/>
        <v/>
      </c>
      <c r="J93" s="5"/>
      <c r="K93" s="5"/>
      <c r="L93" s="5"/>
      <c r="M93" s="6" t="str">
        <f t="shared" si="13"/>
        <v/>
      </c>
      <c r="N93" s="6" t="str">
        <f t="shared" si="14"/>
        <v/>
      </c>
      <c r="O93" s="7" t="str">
        <f t="shared" si="15"/>
        <v/>
      </c>
      <c r="P93" s="8"/>
      <c r="Q93" s="6" t="str">
        <f t="shared" si="16"/>
        <v/>
      </c>
      <c r="R93" s="4"/>
      <c r="S93" s="4"/>
      <c r="T93" s="26"/>
      <c r="U93" s="4"/>
      <c r="V93" s="4"/>
      <c r="W93" s="3" t="str">
        <f t="shared" si="17"/>
        <v/>
      </c>
    </row>
    <row r="94" spans="1:23" x14ac:dyDescent="0.25">
      <c r="A94" s="4"/>
      <c r="B94" s="4"/>
      <c r="C94" s="4"/>
      <c r="D94" s="4"/>
      <c r="E94" s="4"/>
      <c r="F94" s="4"/>
      <c r="G94" s="9"/>
      <c r="H94" s="5"/>
      <c r="I94" s="6" t="str">
        <f t="shared" si="12"/>
        <v/>
      </c>
      <c r="J94" s="5"/>
      <c r="K94" s="5"/>
      <c r="L94" s="5"/>
      <c r="M94" s="6" t="str">
        <f t="shared" si="13"/>
        <v/>
      </c>
      <c r="N94" s="6" t="str">
        <f t="shared" si="14"/>
        <v/>
      </c>
      <c r="O94" s="7" t="str">
        <f t="shared" si="15"/>
        <v/>
      </c>
      <c r="P94" s="8"/>
      <c r="Q94" s="6" t="str">
        <f t="shared" si="16"/>
        <v/>
      </c>
      <c r="R94" s="4"/>
      <c r="S94" s="4"/>
      <c r="T94" s="26"/>
      <c r="U94" s="4"/>
      <c r="V94" s="4"/>
      <c r="W94" s="3" t="str">
        <f t="shared" si="17"/>
        <v/>
      </c>
    </row>
    <row r="95" spans="1:23" x14ac:dyDescent="0.25">
      <c r="A95" s="4"/>
      <c r="B95" s="4"/>
      <c r="C95" s="4"/>
      <c r="D95" s="4"/>
      <c r="E95" s="4"/>
      <c r="F95" s="4"/>
      <c r="G95" s="9"/>
      <c r="H95" s="5"/>
      <c r="I95" s="6" t="str">
        <f t="shared" si="12"/>
        <v/>
      </c>
      <c r="J95" s="5"/>
      <c r="K95" s="5"/>
      <c r="L95" s="5"/>
      <c r="M95" s="6" t="str">
        <f t="shared" si="13"/>
        <v/>
      </c>
      <c r="N95" s="6" t="str">
        <f t="shared" si="14"/>
        <v/>
      </c>
      <c r="O95" s="7" t="str">
        <f t="shared" si="15"/>
        <v/>
      </c>
      <c r="P95" s="8"/>
      <c r="Q95" s="6" t="str">
        <f t="shared" si="16"/>
        <v/>
      </c>
      <c r="R95" s="4"/>
      <c r="S95" s="4"/>
      <c r="T95" s="26"/>
      <c r="U95" s="4"/>
      <c r="V95" s="4"/>
      <c r="W95" s="3" t="str">
        <f t="shared" si="17"/>
        <v/>
      </c>
    </row>
    <row r="96" spans="1:23" x14ac:dyDescent="0.25">
      <c r="A96" s="4"/>
      <c r="B96" s="4"/>
      <c r="C96" s="4"/>
      <c r="D96" s="4"/>
      <c r="E96" s="4"/>
      <c r="F96" s="4"/>
      <c r="G96" s="9"/>
      <c r="H96" s="5"/>
      <c r="I96" s="6" t="str">
        <f t="shared" si="12"/>
        <v/>
      </c>
      <c r="J96" s="5"/>
      <c r="K96" s="5"/>
      <c r="L96" s="5"/>
      <c r="M96" s="6" t="str">
        <f t="shared" si="13"/>
        <v/>
      </c>
      <c r="N96" s="6" t="str">
        <f t="shared" si="14"/>
        <v/>
      </c>
      <c r="O96" s="7" t="str">
        <f t="shared" si="15"/>
        <v/>
      </c>
      <c r="P96" s="8"/>
      <c r="Q96" s="6" t="str">
        <f t="shared" si="16"/>
        <v/>
      </c>
      <c r="R96" s="4"/>
      <c r="S96" s="4"/>
      <c r="T96" s="26"/>
      <c r="U96" s="4"/>
      <c r="V96" s="4"/>
      <c r="W96" s="3" t="str">
        <f t="shared" si="17"/>
        <v/>
      </c>
    </row>
    <row r="97" spans="1:23" x14ac:dyDescent="0.25">
      <c r="A97" s="4"/>
      <c r="B97" s="4"/>
      <c r="C97" s="4"/>
      <c r="D97" s="4"/>
      <c r="E97" s="4"/>
      <c r="F97" s="4"/>
      <c r="G97" s="9"/>
      <c r="H97" s="5"/>
      <c r="I97" s="6" t="str">
        <f t="shared" si="12"/>
        <v/>
      </c>
      <c r="J97" s="5"/>
      <c r="K97" s="5"/>
      <c r="L97" s="5"/>
      <c r="M97" s="6" t="str">
        <f t="shared" si="13"/>
        <v/>
      </c>
      <c r="N97" s="6" t="str">
        <f t="shared" si="14"/>
        <v/>
      </c>
      <c r="O97" s="7" t="str">
        <f t="shared" si="15"/>
        <v/>
      </c>
      <c r="P97" s="8"/>
      <c r="Q97" s="6" t="str">
        <f t="shared" si="16"/>
        <v/>
      </c>
      <c r="R97" s="4"/>
      <c r="S97" s="4"/>
      <c r="T97" s="26"/>
      <c r="U97" s="4"/>
      <c r="V97" s="4"/>
      <c r="W97" s="3" t="str">
        <f t="shared" si="17"/>
        <v/>
      </c>
    </row>
    <row r="98" spans="1:23" x14ac:dyDescent="0.25">
      <c r="A98" s="4"/>
      <c r="B98" s="4"/>
      <c r="C98" s="4"/>
      <c r="D98" s="4"/>
      <c r="E98" s="4"/>
      <c r="F98" s="4"/>
      <c r="G98" s="9"/>
      <c r="H98" s="5"/>
      <c r="I98" s="6" t="str">
        <f t="shared" si="12"/>
        <v/>
      </c>
      <c r="J98" s="5"/>
      <c r="K98" s="5"/>
      <c r="L98" s="5"/>
      <c r="M98" s="6" t="str">
        <f t="shared" si="13"/>
        <v/>
      </c>
      <c r="N98" s="6" t="str">
        <f t="shared" si="14"/>
        <v/>
      </c>
      <c r="O98" s="7" t="str">
        <f t="shared" si="15"/>
        <v/>
      </c>
      <c r="P98" s="8"/>
      <c r="Q98" s="6" t="str">
        <f t="shared" si="16"/>
        <v/>
      </c>
      <c r="R98" s="4"/>
      <c r="S98" s="4"/>
      <c r="T98" s="26"/>
      <c r="U98" s="4"/>
      <c r="V98" s="4"/>
      <c r="W98" s="3" t="str">
        <f t="shared" si="17"/>
        <v/>
      </c>
    </row>
    <row r="99" spans="1:23" x14ac:dyDescent="0.25">
      <c r="A99" s="4"/>
      <c r="B99" s="4"/>
      <c r="C99" s="4"/>
      <c r="D99" s="4"/>
      <c r="E99" s="4"/>
      <c r="F99" s="4"/>
      <c r="G99" s="9"/>
      <c r="H99" s="5"/>
      <c r="I99" s="6" t="str">
        <f t="shared" si="12"/>
        <v/>
      </c>
      <c r="J99" s="5"/>
      <c r="K99" s="5"/>
      <c r="L99" s="5"/>
      <c r="M99" s="6" t="str">
        <f t="shared" si="13"/>
        <v/>
      </c>
      <c r="N99" s="6" t="str">
        <f t="shared" si="14"/>
        <v/>
      </c>
      <c r="O99" s="7" t="str">
        <f t="shared" si="15"/>
        <v/>
      </c>
      <c r="P99" s="8"/>
      <c r="Q99" s="6" t="str">
        <f t="shared" si="16"/>
        <v/>
      </c>
      <c r="R99" s="4"/>
      <c r="S99" s="4"/>
      <c r="T99" s="26"/>
      <c r="U99" s="4"/>
      <c r="V99" s="4"/>
      <c r="W99" s="3" t="str">
        <f t="shared" si="17"/>
        <v/>
      </c>
    </row>
    <row r="100" spans="1:23" x14ac:dyDescent="0.25">
      <c r="A100" s="4"/>
      <c r="B100" s="4"/>
      <c r="C100" s="4"/>
      <c r="D100" s="4"/>
      <c r="E100" s="4"/>
      <c r="F100" s="4"/>
      <c r="G100" s="9"/>
      <c r="H100" s="5"/>
      <c r="I100" s="6" t="str">
        <f t="shared" ref="I100:I131" si="18">IF($A100="","",$G100*$H100)</f>
        <v/>
      </c>
      <c r="J100" s="5"/>
      <c r="K100" s="5"/>
      <c r="L100" s="5"/>
      <c r="M100" s="6" t="str">
        <f t="shared" ref="M100:M131" si="19">IF($A100="","",MAX(0,$J100-$L100))</f>
        <v/>
      </c>
      <c r="N100" s="6" t="str">
        <f t="shared" ref="N100:N131" si="20">IF($A100="","",$J100-$I100)</f>
        <v/>
      </c>
      <c r="O100" s="7" t="str">
        <f t="shared" ref="O100:O131" si="21">IF($A100="","",IFERROR($N100/$I100,""))</f>
        <v/>
      </c>
      <c r="P100" s="8"/>
      <c r="Q100" s="6" t="str">
        <f t="shared" ref="Q100:Q131" si="22">IF($A100="","",$J100*(1+$P100))</f>
        <v/>
      </c>
      <c r="R100" s="4"/>
      <c r="S100" s="4"/>
      <c r="T100" s="26"/>
      <c r="U100" s="4"/>
      <c r="V100" s="4"/>
      <c r="W100" s="3" t="str">
        <f t="shared" ref="W100:W131" si="23">IF($A100="","",IF($O100&gt;0.1,"Budget prüfen",IF($M100&gt;0,"Zahlung offen","OK")))</f>
        <v/>
      </c>
    </row>
    <row r="101" spans="1:23" x14ac:dyDescent="0.25">
      <c r="A101" s="4"/>
      <c r="B101" s="4"/>
      <c r="C101" s="4"/>
      <c r="D101" s="4"/>
      <c r="E101" s="4"/>
      <c r="F101" s="4"/>
      <c r="G101" s="9"/>
      <c r="H101" s="5"/>
      <c r="I101" s="6" t="str">
        <f t="shared" si="18"/>
        <v/>
      </c>
      <c r="J101" s="5"/>
      <c r="K101" s="5"/>
      <c r="L101" s="5"/>
      <c r="M101" s="6" t="str">
        <f t="shared" si="19"/>
        <v/>
      </c>
      <c r="N101" s="6" t="str">
        <f t="shared" si="20"/>
        <v/>
      </c>
      <c r="O101" s="7" t="str">
        <f t="shared" si="21"/>
        <v/>
      </c>
      <c r="P101" s="8"/>
      <c r="Q101" s="6" t="str">
        <f t="shared" si="22"/>
        <v/>
      </c>
      <c r="R101" s="4"/>
      <c r="S101" s="4"/>
      <c r="T101" s="26"/>
      <c r="U101" s="4"/>
      <c r="V101" s="4"/>
      <c r="W101" s="3" t="str">
        <f t="shared" si="23"/>
        <v/>
      </c>
    </row>
    <row r="102" spans="1:23" x14ac:dyDescent="0.25">
      <c r="A102" s="4"/>
      <c r="B102" s="4"/>
      <c r="C102" s="4"/>
      <c r="D102" s="4"/>
      <c r="E102" s="4"/>
      <c r="F102" s="4"/>
      <c r="G102" s="9"/>
      <c r="H102" s="5"/>
      <c r="I102" s="6" t="str">
        <f t="shared" si="18"/>
        <v/>
      </c>
      <c r="J102" s="5"/>
      <c r="K102" s="5"/>
      <c r="L102" s="5"/>
      <c r="M102" s="6" t="str">
        <f t="shared" si="19"/>
        <v/>
      </c>
      <c r="N102" s="6" t="str">
        <f t="shared" si="20"/>
        <v/>
      </c>
      <c r="O102" s="7" t="str">
        <f t="shared" si="21"/>
        <v/>
      </c>
      <c r="P102" s="8"/>
      <c r="Q102" s="6" t="str">
        <f t="shared" si="22"/>
        <v/>
      </c>
      <c r="R102" s="4"/>
      <c r="S102" s="4"/>
      <c r="T102" s="26"/>
      <c r="U102" s="4"/>
      <c r="V102" s="4"/>
      <c r="W102" s="3" t="str">
        <f t="shared" si="23"/>
        <v/>
      </c>
    </row>
    <row r="103" spans="1:23" x14ac:dyDescent="0.25">
      <c r="A103" s="4"/>
      <c r="B103" s="4"/>
      <c r="C103" s="4"/>
      <c r="D103" s="4"/>
      <c r="E103" s="4"/>
      <c r="F103" s="4"/>
      <c r="G103" s="9"/>
      <c r="H103" s="5"/>
      <c r="I103" s="6" t="str">
        <f t="shared" si="18"/>
        <v/>
      </c>
      <c r="J103" s="5"/>
      <c r="K103" s="5"/>
      <c r="L103" s="5"/>
      <c r="M103" s="6" t="str">
        <f t="shared" si="19"/>
        <v/>
      </c>
      <c r="N103" s="6" t="str">
        <f t="shared" si="20"/>
        <v/>
      </c>
      <c r="O103" s="7" t="str">
        <f t="shared" si="21"/>
        <v/>
      </c>
      <c r="P103" s="8"/>
      <c r="Q103" s="6" t="str">
        <f t="shared" si="22"/>
        <v/>
      </c>
      <c r="R103" s="4"/>
      <c r="S103" s="4"/>
      <c r="T103" s="26"/>
      <c r="U103" s="4"/>
      <c r="V103" s="4"/>
      <c r="W103" s="3" t="str">
        <f t="shared" si="23"/>
        <v/>
      </c>
    </row>
    <row r="104" spans="1:23" x14ac:dyDescent="0.25">
      <c r="A104" s="4"/>
      <c r="B104" s="4"/>
      <c r="C104" s="4"/>
      <c r="D104" s="4"/>
      <c r="E104" s="4"/>
      <c r="F104" s="4"/>
      <c r="G104" s="9"/>
      <c r="H104" s="5"/>
      <c r="I104" s="6" t="str">
        <f t="shared" si="18"/>
        <v/>
      </c>
      <c r="J104" s="5"/>
      <c r="K104" s="5"/>
      <c r="L104" s="5"/>
      <c r="M104" s="6" t="str">
        <f t="shared" si="19"/>
        <v/>
      </c>
      <c r="N104" s="6" t="str">
        <f t="shared" si="20"/>
        <v/>
      </c>
      <c r="O104" s="7" t="str">
        <f t="shared" si="21"/>
        <v/>
      </c>
      <c r="P104" s="8"/>
      <c r="Q104" s="6" t="str">
        <f t="shared" si="22"/>
        <v/>
      </c>
      <c r="R104" s="4"/>
      <c r="S104" s="4"/>
      <c r="T104" s="26"/>
      <c r="U104" s="4"/>
      <c r="V104" s="4"/>
      <c r="W104" s="3" t="str">
        <f t="shared" si="23"/>
        <v/>
      </c>
    </row>
    <row r="105" spans="1:23" x14ac:dyDescent="0.25">
      <c r="A105" s="4"/>
      <c r="B105" s="4"/>
      <c r="C105" s="4"/>
      <c r="D105" s="4"/>
      <c r="E105" s="4"/>
      <c r="F105" s="4"/>
      <c r="G105" s="9"/>
      <c r="H105" s="5"/>
      <c r="I105" s="6" t="str">
        <f t="shared" si="18"/>
        <v/>
      </c>
      <c r="J105" s="5"/>
      <c r="K105" s="5"/>
      <c r="L105" s="5"/>
      <c r="M105" s="6" t="str">
        <f t="shared" si="19"/>
        <v/>
      </c>
      <c r="N105" s="6" t="str">
        <f t="shared" si="20"/>
        <v/>
      </c>
      <c r="O105" s="7" t="str">
        <f t="shared" si="21"/>
        <v/>
      </c>
      <c r="P105" s="8"/>
      <c r="Q105" s="6" t="str">
        <f t="shared" si="22"/>
        <v/>
      </c>
      <c r="R105" s="4"/>
      <c r="S105" s="4"/>
      <c r="T105" s="26"/>
      <c r="U105" s="4"/>
      <c r="V105" s="4"/>
      <c r="W105" s="3" t="str">
        <f t="shared" si="23"/>
        <v/>
      </c>
    </row>
    <row r="106" spans="1:23" x14ac:dyDescent="0.25">
      <c r="A106" s="4"/>
      <c r="B106" s="4"/>
      <c r="C106" s="4"/>
      <c r="D106" s="4"/>
      <c r="E106" s="4"/>
      <c r="F106" s="4"/>
      <c r="G106" s="9"/>
      <c r="H106" s="5"/>
      <c r="I106" s="6" t="str">
        <f t="shared" si="18"/>
        <v/>
      </c>
      <c r="J106" s="5"/>
      <c r="K106" s="5"/>
      <c r="L106" s="5"/>
      <c r="M106" s="6" t="str">
        <f t="shared" si="19"/>
        <v/>
      </c>
      <c r="N106" s="6" t="str">
        <f t="shared" si="20"/>
        <v/>
      </c>
      <c r="O106" s="7" t="str">
        <f t="shared" si="21"/>
        <v/>
      </c>
      <c r="P106" s="8"/>
      <c r="Q106" s="6" t="str">
        <f t="shared" si="22"/>
        <v/>
      </c>
      <c r="R106" s="4"/>
      <c r="S106" s="4"/>
      <c r="T106" s="26"/>
      <c r="U106" s="4"/>
      <c r="V106" s="4"/>
      <c r="W106" s="3" t="str">
        <f t="shared" si="23"/>
        <v/>
      </c>
    </row>
    <row r="107" spans="1:23" x14ac:dyDescent="0.25">
      <c r="A107" s="4"/>
      <c r="B107" s="4"/>
      <c r="C107" s="4"/>
      <c r="D107" s="4"/>
      <c r="E107" s="4"/>
      <c r="F107" s="4"/>
      <c r="G107" s="9"/>
      <c r="H107" s="5"/>
      <c r="I107" s="6" t="str">
        <f t="shared" si="18"/>
        <v/>
      </c>
      <c r="J107" s="5"/>
      <c r="K107" s="5"/>
      <c r="L107" s="5"/>
      <c r="M107" s="6" t="str">
        <f t="shared" si="19"/>
        <v/>
      </c>
      <c r="N107" s="6" t="str">
        <f t="shared" si="20"/>
        <v/>
      </c>
      <c r="O107" s="7" t="str">
        <f t="shared" si="21"/>
        <v/>
      </c>
      <c r="P107" s="8"/>
      <c r="Q107" s="6" t="str">
        <f t="shared" si="22"/>
        <v/>
      </c>
      <c r="R107" s="4"/>
      <c r="S107" s="4"/>
      <c r="T107" s="26"/>
      <c r="U107" s="4"/>
      <c r="V107" s="4"/>
      <c r="W107" s="3" t="str">
        <f t="shared" si="23"/>
        <v/>
      </c>
    </row>
    <row r="108" spans="1:23" x14ac:dyDescent="0.25">
      <c r="A108" s="4"/>
      <c r="B108" s="4"/>
      <c r="C108" s="4"/>
      <c r="D108" s="4"/>
      <c r="E108" s="4"/>
      <c r="F108" s="4"/>
      <c r="G108" s="9"/>
      <c r="H108" s="5"/>
      <c r="I108" s="6" t="str">
        <f t="shared" si="18"/>
        <v/>
      </c>
      <c r="J108" s="5"/>
      <c r="K108" s="5"/>
      <c r="L108" s="5"/>
      <c r="M108" s="6" t="str">
        <f t="shared" si="19"/>
        <v/>
      </c>
      <c r="N108" s="6" t="str">
        <f t="shared" si="20"/>
        <v/>
      </c>
      <c r="O108" s="7" t="str">
        <f t="shared" si="21"/>
        <v/>
      </c>
      <c r="P108" s="8"/>
      <c r="Q108" s="6" t="str">
        <f t="shared" si="22"/>
        <v/>
      </c>
      <c r="R108" s="4"/>
      <c r="S108" s="4"/>
      <c r="T108" s="26"/>
      <c r="U108" s="4"/>
      <c r="V108" s="4"/>
      <c r="W108" s="3" t="str">
        <f t="shared" si="23"/>
        <v/>
      </c>
    </row>
    <row r="109" spans="1:23" x14ac:dyDescent="0.25">
      <c r="A109" s="4"/>
      <c r="B109" s="4"/>
      <c r="C109" s="4"/>
      <c r="D109" s="4"/>
      <c r="E109" s="4"/>
      <c r="F109" s="4"/>
      <c r="G109" s="9"/>
      <c r="H109" s="5"/>
      <c r="I109" s="6" t="str">
        <f t="shared" si="18"/>
        <v/>
      </c>
      <c r="J109" s="5"/>
      <c r="K109" s="5"/>
      <c r="L109" s="5"/>
      <c r="M109" s="6" t="str">
        <f t="shared" si="19"/>
        <v/>
      </c>
      <c r="N109" s="6" t="str">
        <f t="shared" si="20"/>
        <v/>
      </c>
      <c r="O109" s="7" t="str">
        <f t="shared" si="21"/>
        <v/>
      </c>
      <c r="P109" s="8"/>
      <c r="Q109" s="6" t="str">
        <f t="shared" si="22"/>
        <v/>
      </c>
      <c r="R109" s="4"/>
      <c r="S109" s="4"/>
      <c r="T109" s="26"/>
      <c r="U109" s="4"/>
      <c r="V109" s="4"/>
      <c r="W109" s="3" t="str">
        <f t="shared" si="23"/>
        <v/>
      </c>
    </row>
    <row r="110" spans="1:23" x14ac:dyDescent="0.25">
      <c r="A110" s="4"/>
      <c r="B110" s="4"/>
      <c r="C110" s="4"/>
      <c r="D110" s="4"/>
      <c r="E110" s="4"/>
      <c r="F110" s="4"/>
      <c r="G110" s="9"/>
      <c r="H110" s="5"/>
      <c r="I110" s="6" t="str">
        <f t="shared" si="18"/>
        <v/>
      </c>
      <c r="J110" s="5"/>
      <c r="K110" s="5"/>
      <c r="L110" s="5"/>
      <c r="M110" s="6" t="str">
        <f t="shared" si="19"/>
        <v/>
      </c>
      <c r="N110" s="6" t="str">
        <f t="shared" si="20"/>
        <v/>
      </c>
      <c r="O110" s="7" t="str">
        <f t="shared" si="21"/>
        <v/>
      </c>
      <c r="P110" s="8"/>
      <c r="Q110" s="6" t="str">
        <f t="shared" si="22"/>
        <v/>
      </c>
      <c r="R110" s="4"/>
      <c r="S110" s="4"/>
      <c r="T110" s="26"/>
      <c r="U110" s="4"/>
      <c r="V110" s="4"/>
      <c r="W110" s="3" t="str">
        <f t="shared" si="23"/>
        <v/>
      </c>
    </row>
    <row r="111" spans="1:23" x14ac:dyDescent="0.25">
      <c r="A111" s="4"/>
      <c r="B111" s="4"/>
      <c r="C111" s="4"/>
      <c r="D111" s="4"/>
      <c r="E111" s="4"/>
      <c r="F111" s="4"/>
      <c r="G111" s="9"/>
      <c r="H111" s="5"/>
      <c r="I111" s="6" t="str">
        <f t="shared" si="18"/>
        <v/>
      </c>
      <c r="J111" s="5"/>
      <c r="K111" s="5"/>
      <c r="L111" s="5"/>
      <c r="M111" s="6" t="str">
        <f t="shared" si="19"/>
        <v/>
      </c>
      <c r="N111" s="6" t="str">
        <f t="shared" si="20"/>
        <v/>
      </c>
      <c r="O111" s="7" t="str">
        <f t="shared" si="21"/>
        <v/>
      </c>
      <c r="P111" s="8"/>
      <c r="Q111" s="6" t="str">
        <f t="shared" si="22"/>
        <v/>
      </c>
      <c r="R111" s="4"/>
      <c r="S111" s="4"/>
      <c r="T111" s="26"/>
      <c r="U111" s="4"/>
      <c r="V111" s="4"/>
      <c r="W111" s="3" t="str">
        <f t="shared" si="23"/>
        <v/>
      </c>
    </row>
    <row r="112" spans="1:23" x14ac:dyDescent="0.25">
      <c r="A112" s="4"/>
      <c r="B112" s="4"/>
      <c r="C112" s="4"/>
      <c r="D112" s="4"/>
      <c r="E112" s="4"/>
      <c r="F112" s="4"/>
      <c r="G112" s="9"/>
      <c r="H112" s="5"/>
      <c r="I112" s="6" t="str">
        <f t="shared" si="18"/>
        <v/>
      </c>
      <c r="J112" s="5"/>
      <c r="K112" s="5"/>
      <c r="L112" s="5"/>
      <c r="M112" s="6" t="str">
        <f t="shared" si="19"/>
        <v/>
      </c>
      <c r="N112" s="6" t="str">
        <f t="shared" si="20"/>
        <v/>
      </c>
      <c r="O112" s="7" t="str">
        <f t="shared" si="21"/>
        <v/>
      </c>
      <c r="P112" s="8"/>
      <c r="Q112" s="6" t="str">
        <f t="shared" si="22"/>
        <v/>
      </c>
      <c r="R112" s="4"/>
      <c r="S112" s="4"/>
      <c r="T112" s="26"/>
      <c r="U112" s="4"/>
      <c r="V112" s="4"/>
      <c r="W112" s="3" t="str">
        <f t="shared" si="23"/>
        <v/>
      </c>
    </row>
    <row r="113" spans="1:23" x14ac:dyDescent="0.25">
      <c r="A113" s="4"/>
      <c r="B113" s="4"/>
      <c r="C113" s="4"/>
      <c r="D113" s="4"/>
      <c r="E113" s="4"/>
      <c r="F113" s="4"/>
      <c r="G113" s="9"/>
      <c r="H113" s="5"/>
      <c r="I113" s="6" t="str">
        <f t="shared" si="18"/>
        <v/>
      </c>
      <c r="J113" s="5"/>
      <c r="K113" s="5"/>
      <c r="L113" s="5"/>
      <c r="M113" s="6" t="str">
        <f t="shared" si="19"/>
        <v/>
      </c>
      <c r="N113" s="6" t="str">
        <f t="shared" si="20"/>
        <v/>
      </c>
      <c r="O113" s="7" t="str">
        <f t="shared" si="21"/>
        <v/>
      </c>
      <c r="P113" s="8"/>
      <c r="Q113" s="6" t="str">
        <f t="shared" si="22"/>
        <v/>
      </c>
      <c r="R113" s="4"/>
      <c r="S113" s="4"/>
      <c r="T113" s="26"/>
      <c r="U113" s="4"/>
      <c r="V113" s="4"/>
      <c r="W113" s="3" t="str">
        <f t="shared" si="23"/>
        <v/>
      </c>
    </row>
    <row r="114" spans="1:23" x14ac:dyDescent="0.25">
      <c r="A114" s="4"/>
      <c r="B114" s="4"/>
      <c r="C114" s="4"/>
      <c r="D114" s="4"/>
      <c r="E114" s="4"/>
      <c r="F114" s="4"/>
      <c r="G114" s="9"/>
      <c r="H114" s="5"/>
      <c r="I114" s="6" t="str">
        <f t="shared" si="18"/>
        <v/>
      </c>
      <c r="J114" s="5"/>
      <c r="K114" s="5"/>
      <c r="L114" s="5"/>
      <c r="M114" s="6" t="str">
        <f t="shared" si="19"/>
        <v/>
      </c>
      <c r="N114" s="6" t="str">
        <f t="shared" si="20"/>
        <v/>
      </c>
      <c r="O114" s="7" t="str">
        <f t="shared" si="21"/>
        <v/>
      </c>
      <c r="P114" s="8"/>
      <c r="Q114" s="6" t="str">
        <f t="shared" si="22"/>
        <v/>
      </c>
      <c r="R114" s="4"/>
      <c r="S114" s="4"/>
      <c r="T114" s="26"/>
      <c r="U114" s="4"/>
      <c r="V114" s="4"/>
      <c r="W114" s="3" t="str">
        <f t="shared" si="23"/>
        <v/>
      </c>
    </row>
    <row r="115" spans="1:23" x14ac:dyDescent="0.25">
      <c r="A115" s="4"/>
      <c r="B115" s="4"/>
      <c r="C115" s="4"/>
      <c r="D115" s="4"/>
      <c r="E115" s="4"/>
      <c r="F115" s="4"/>
      <c r="G115" s="9"/>
      <c r="H115" s="5"/>
      <c r="I115" s="6" t="str">
        <f t="shared" si="18"/>
        <v/>
      </c>
      <c r="J115" s="5"/>
      <c r="K115" s="5"/>
      <c r="L115" s="5"/>
      <c r="M115" s="6" t="str">
        <f t="shared" si="19"/>
        <v/>
      </c>
      <c r="N115" s="6" t="str">
        <f t="shared" si="20"/>
        <v/>
      </c>
      <c r="O115" s="7" t="str">
        <f t="shared" si="21"/>
        <v/>
      </c>
      <c r="P115" s="8"/>
      <c r="Q115" s="6" t="str">
        <f t="shared" si="22"/>
        <v/>
      </c>
      <c r="R115" s="4"/>
      <c r="S115" s="4"/>
      <c r="T115" s="26"/>
      <c r="U115" s="4"/>
      <c r="V115" s="4"/>
      <c r="W115" s="3" t="str">
        <f t="shared" si="23"/>
        <v/>
      </c>
    </row>
    <row r="116" spans="1:23" x14ac:dyDescent="0.25">
      <c r="A116" s="4"/>
      <c r="B116" s="4"/>
      <c r="C116" s="4"/>
      <c r="D116" s="4"/>
      <c r="E116" s="4"/>
      <c r="F116" s="4"/>
      <c r="G116" s="9"/>
      <c r="H116" s="5"/>
      <c r="I116" s="6" t="str">
        <f t="shared" si="18"/>
        <v/>
      </c>
      <c r="J116" s="5"/>
      <c r="K116" s="5"/>
      <c r="L116" s="5"/>
      <c r="M116" s="6" t="str">
        <f t="shared" si="19"/>
        <v/>
      </c>
      <c r="N116" s="6" t="str">
        <f t="shared" si="20"/>
        <v/>
      </c>
      <c r="O116" s="7" t="str">
        <f t="shared" si="21"/>
        <v/>
      </c>
      <c r="P116" s="8"/>
      <c r="Q116" s="6" t="str">
        <f t="shared" si="22"/>
        <v/>
      </c>
      <c r="R116" s="4"/>
      <c r="S116" s="4"/>
      <c r="T116" s="26"/>
      <c r="U116" s="4"/>
      <c r="V116" s="4"/>
      <c r="W116" s="3" t="str">
        <f t="shared" si="23"/>
        <v/>
      </c>
    </row>
    <row r="117" spans="1:23" x14ac:dyDescent="0.25">
      <c r="A117" s="4"/>
      <c r="B117" s="4"/>
      <c r="C117" s="4"/>
      <c r="D117" s="4"/>
      <c r="E117" s="4"/>
      <c r="F117" s="4"/>
      <c r="G117" s="9"/>
      <c r="H117" s="5"/>
      <c r="I117" s="6" t="str">
        <f t="shared" si="18"/>
        <v/>
      </c>
      <c r="J117" s="5"/>
      <c r="K117" s="5"/>
      <c r="L117" s="5"/>
      <c r="M117" s="6" t="str">
        <f t="shared" si="19"/>
        <v/>
      </c>
      <c r="N117" s="6" t="str">
        <f t="shared" si="20"/>
        <v/>
      </c>
      <c r="O117" s="7" t="str">
        <f t="shared" si="21"/>
        <v/>
      </c>
      <c r="P117" s="8"/>
      <c r="Q117" s="6" t="str">
        <f t="shared" si="22"/>
        <v/>
      </c>
      <c r="R117" s="4"/>
      <c r="S117" s="4"/>
      <c r="T117" s="26"/>
      <c r="U117" s="4"/>
      <c r="V117" s="4"/>
      <c r="W117" s="3" t="str">
        <f t="shared" si="23"/>
        <v/>
      </c>
    </row>
    <row r="118" spans="1:23" x14ac:dyDescent="0.25">
      <c r="A118" s="4"/>
      <c r="B118" s="4"/>
      <c r="C118" s="4"/>
      <c r="D118" s="4"/>
      <c r="E118" s="4"/>
      <c r="F118" s="4"/>
      <c r="G118" s="9"/>
      <c r="H118" s="5"/>
      <c r="I118" s="6" t="str">
        <f t="shared" si="18"/>
        <v/>
      </c>
      <c r="J118" s="5"/>
      <c r="K118" s="5"/>
      <c r="L118" s="5"/>
      <c r="M118" s="6" t="str">
        <f t="shared" si="19"/>
        <v/>
      </c>
      <c r="N118" s="6" t="str">
        <f t="shared" si="20"/>
        <v/>
      </c>
      <c r="O118" s="7" t="str">
        <f t="shared" si="21"/>
        <v/>
      </c>
      <c r="P118" s="8"/>
      <c r="Q118" s="6" t="str">
        <f t="shared" si="22"/>
        <v/>
      </c>
      <c r="R118" s="4"/>
      <c r="S118" s="4"/>
      <c r="T118" s="26"/>
      <c r="U118" s="4"/>
      <c r="V118" s="4"/>
      <c r="W118" s="3" t="str">
        <f t="shared" si="23"/>
        <v/>
      </c>
    </row>
    <row r="119" spans="1:23" x14ac:dyDescent="0.25">
      <c r="A119" s="4"/>
      <c r="B119" s="4"/>
      <c r="C119" s="4"/>
      <c r="D119" s="4"/>
      <c r="E119" s="4"/>
      <c r="F119" s="4"/>
      <c r="G119" s="9"/>
      <c r="H119" s="5"/>
      <c r="I119" s="6" t="str">
        <f t="shared" si="18"/>
        <v/>
      </c>
      <c r="J119" s="5"/>
      <c r="K119" s="5"/>
      <c r="L119" s="5"/>
      <c r="M119" s="6" t="str">
        <f t="shared" si="19"/>
        <v/>
      </c>
      <c r="N119" s="6" t="str">
        <f t="shared" si="20"/>
        <v/>
      </c>
      <c r="O119" s="7" t="str">
        <f t="shared" si="21"/>
        <v/>
      </c>
      <c r="P119" s="8"/>
      <c r="Q119" s="6" t="str">
        <f t="shared" si="22"/>
        <v/>
      </c>
      <c r="R119" s="4"/>
      <c r="S119" s="4"/>
      <c r="T119" s="26"/>
      <c r="U119" s="4"/>
      <c r="V119" s="4"/>
      <c r="W119" s="3" t="str">
        <f t="shared" si="23"/>
        <v/>
      </c>
    </row>
    <row r="120" spans="1:23" x14ac:dyDescent="0.25">
      <c r="A120" s="4"/>
      <c r="B120" s="4"/>
      <c r="C120" s="4"/>
      <c r="D120" s="4"/>
      <c r="E120" s="4"/>
      <c r="F120" s="4"/>
      <c r="G120" s="9"/>
      <c r="H120" s="5"/>
      <c r="I120" s="6" t="str">
        <f t="shared" si="18"/>
        <v/>
      </c>
      <c r="J120" s="5"/>
      <c r="K120" s="5"/>
      <c r="L120" s="5"/>
      <c r="M120" s="6" t="str">
        <f t="shared" si="19"/>
        <v/>
      </c>
      <c r="N120" s="6" t="str">
        <f t="shared" si="20"/>
        <v/>
      </c>
      <c r="O120" s="7" t="str">
        <f t="shared" si="21"/>
        <v/>
      </c>
      <c r="P120" s="8"/>
      <c r="Q120" s="6" t="str">
        <f t="shared" si="22"/>
        <v/>
      </c>
      <c r="R120" s="4"/>
      <c r="S120" s="4"/>
      <c r="T120" s="26"/>
      <c r="U120" s="4"/>
      <c r="V120" s="4"/>
      <c r="W120" s="3" t="str">
        <f t="shared" si="23"/>
        <v/>
      </c>
    </row>
    <row r="121" spans="1:23" x14ac:dyDescent="0.25">
      <c r="A121" s="4"/>
      <c r="B121" s="4"/>
      <c r="C121" s="4"/>
      <c r="D121" s="4"/>
      <c r="E121" s="4"/>
      <c r="F121" s="4"/>
      <c r="G121" s="9"/>
      <c r="H121" s="5"/>
      <c r="I121" s="6" t="str">
        <f t="shared" si="18"/>
        <v/>
      </c>
      <c r="J121" s="5"/>
      <c r="K121" s="5"/>
      <c r="L121" s="5"/>
      <c r="M121" s="6" t="str">
        <f t="shared" si="19"/>
        <v/>
      </c>
      <c r="N121" s="6" t="str">
        <f t="shared" si="20"/>
        <v/>
      </c>
      <c r="O121" s="7" t="str">
        <f t="shared" si="21"/>
        <v/>
      </c>
      <c r="P121" s="8"/>
      <c r="Q121" s="6" t="str">
        <f t="shared" si="22"/>
        <v/>
      </c>
      <c r="R121" s="4"/>
      <c r="S121" s="4"/>
      <c r="T121" s="26"/>
      <c r="U121" s="4"/>
      <c r="V121" s="4"/>
      <c r="W121" s="3" t="str">
        <f t="shared" si="23"/>
        <v/>
      </c>
    </row>
    <row r="122" spans="1:23" x14ac:dyDescent="0.25">
      <c r="A122" s="4"/>
      <c r="B122" s="4"/>
      <c r="C122" s="4"/>
      <c r="D122" s="4"/>
      <c r="E122" s="4"/>
      <c r="F122" s="4"/>
      <c r="G122" s="9"/>
      <c r="H122" s="5"/>
      <c r="I122" s="6" t="str">
        <f t="shared" si="18"/>
        <v/>
      </c>
      <c r="J122" s="5"/>
      <c r="K122" s="5"/>
      <c r="L122" s="5"/>
      <c r="M122" s="6" t="str">
        <f t="shared" si="19"/>
        <v/>
      </c>
      <c r="N122" s="6" t="str">
        <f t="shared" si="20"/>
        <v/>
      </c>
      <c r="O122" s="7" t="str">
        <f t="shared" si="21"/>
        <v/>
      </c>
      <c r="P122" s="8"/>
      <c r="Q122" s="6" t="str">
        <f t="shared" si="22"/>
        <v/>
      </c>
      <c r="R122" s="4"/>
      <c r="S122" s="4"/>
      <c r="T122" s="26"/>
      <c r="U122" s="4"/>
      <c r="V122" s="4"/>
      <c r="W122" s="3" t="str">
        <f t="shared" si="23"/>
        <v/>
      </c>
    </row>
    <row r="123" spans="1:23" x14ac:dyDescent="0.25">
      <c r="A123" s="4"/>
      <c r="B123" s="4"/>
      <c r="C123" s="4"/>
      <c r="D123" s="4"/>
      <c r="E123" s="4"/>
      <c r="F123" s="4"/>
      <c r="G123" s="9"/>
      <c r="H123" s="5"/>
      <c r="I123" s="6" t="str">
        <f t="shared" si="18"/>
        <v/>
      </c>
      <c r="J123" s="5"/>
      <c r="K123" s="5"/>
      <c r="L123" s="5"/>
      <c r="M123" s="6" t="str">
        <f t="shared" si="19"/>
        <v/>
      </c>
      <c r="N123" s="6" t="str">
        <f t="shared" si="20"/>
        <v/>
      </c>
      <c r="O123" s="7" t="str">
        <f t="shared" si="21"/>
        <v/>
      </c>
      <c r="P123" s="8"/>
      <c r="Q123" s="6" t="str">
        <f t="shared" si="22"/>
        <v/>
      </c>
      <c r="R123" s="4"/>
      <c r="S123" s="4"/>
      <c r="T123" s="26"/>
      <c r="U123" s="4"/>
      <c r="V123" s="4"/>
      <c r="W123" s="3" t="str">
        <f t="shared" si="23"/>
        <v/>
      </c>
    </row>
    <row r="124" spans="1:23" x14ac:dyDescent="0.25">
      <c r="A124" s="4"/>
      <c r="B124" s="4"/>
      <c r="C124" s="4"/>
      <c r="D124" s="4"/>
      <c r="E124" s="4"/>
      <c r="F124" s="4"/>
      <c r="G124" s="9"/>
      <c r="H124" s="5"/>
      <c r="I124" s="6" t="str">
        <f t="shared" si="18"/>
        <v/>
      </c>
      <c r="J124" s="5"/>
      <c r="K124" s="5"/>
      <c r="L124" s="5"/>
      <c r="M124" s="6" t="str">
        <f t="shared" si="19"/>
        <v/>
      </c>
      <c r="N124" s="6" t="str">
        <f t="shared" si="20"/>
        <v/>
      </c>
      <c r="O124" s="7" t="str">
        <f t="shared" si="21"/>
        <v/>
      </c>
      <c r="P124" s="8"/>
      <c r="Q124" s="6" t="str">
        <f t="shared" si="22"/>
        <v/>
      </c>
      <c r="R124" s="4"/>
      <c r="S124" s="4"/>
      <c r="T124" s="26"/>
      <c r="U124" s="4"/>
      <c r="V124" s="4"/>
      <c r="W124" s="3" t="str">
        <f t="shared" si="23"/>
        <v/>
      </c>
    </row>
    <row r="125" spans="1:23" x14ac:dyDescent="0.25">
      <c r="A125" s="4"/>
      <c r="B125" s="4"/>
      <c r="C125" s="4"/>
      <c r="D125" s="4"/>
      <c r="E125" s="4"/>
      <c r="F125" s="4"/>
      <c r="G125" s="9"/>
      <c r="H125" s="5"/>
      <c r="I125" s="6" t="str">
        <f t="shared" si="18"/>
        <v/>
      </c>
      <c r="J125" s="5"/>
      <c r="K125" s="5"/>
      <c r="L125" s="5"/>
      <c r="M125" s="6" t="str">
        <f t="shared" si="19"/>
        <v/>
      </c>
      <c r="N125" s="6" t="str">
        <f t="shared" si="20"/>
        <v/>
      </c>
      <c r="O125" s="7" t="str">
        <f t="shared" si="21"/>
        <v/>
      </c>
      <c r="P125" s="8"/>
      <c r="Q125" s="6" t="str">
        <f t="shared" si="22"/>
        <v/>
      </c>
      <c r="R125" s="4"/>
      <c r="S125" s="4"/>
      <c r="T125" s="26"/>
      <c r="U125" s="4"/>
      <c r="V125" s="4"/>
      <c r="W125" s="3" t="str">
        <f t="shared" si="23"/>
        <v/>
      </c>
    </row>
    <row r="126" spans="1:23" x14ac:dyDescent="0.25">
      <c r="A126" s="4"/>
      <c r="B126" s="4"/>
      <c r="C126" s="4"/>
      <c r="D126" s="4"/>
      <c r="E126" s="4"/>
      <c r="F126" s="4"/>
      <c r="G126" s="9"/>
      <c r="H126" s="5"/>
      <c r="I126" s="6" t="str">
        <f t="shared" si="18"/>
        <v/>
      </c>
      <c r="J126" s="5"/>
      <c r="K126" s="5"/>
      <c r="L126" s="5"/>
      <c r="M126" s="6" t="str">
        <f t="shared" si="19"/>
        <v/>
      </c>
      <c r="N126" s="6" t="str">
        <f t="shared" si="20"/>
        <v/>
      </c>
      <c r="O126" s="7" t="str">
        <f t="shared" si="21"/>
        <v/>
      </c>
      <c r="P126" s="8"/>
      <c r="Q126" s="6" t="str">
        <f t="shared" si="22"/>
        <v/>
      </c>
      <c r="R126" s="4"/>
      <c r="S126" s="4"/>
      <c r="T126" s="26"/>
      <c r="U126" s="4"/>
      <c r="V126" s="4"/>
      <c r="W126" s="3" t="str">
        <f t="shared" si="23"/>
        <v/>
      </c>
    </row>
    <row r="127" spans="1:23" x14ac:dyDescent="0.25">
      <c r="A127" s="4"/>
      <c r="B127" s="4"/>
      <c r="C127" s="4"/>
      <c r="D127" s="4"/>
      <c r="E127" s="4"/>
      <c r="F127" s="4"/>
      <c r="G127" s="9"/>
      <c r="H127" s="5"/>
      <c r="I127" s="6" t="str">
        <f t="shared" si="18"/>
        <v/>
      </c>
      <c r="J127" s="5"/>
      <c r="K127" s="5"/>
      <c r="L127" s="5"/>
      <c r="M127" s="6" t="str">
        <f t="shared" si="19"/>
        <v/>
      </c>
      <c r="N127" s="6" t="str">
        <f t="shared" si="20"/>
        <v/>
      </c>
      <c r="O127" s="7" t="str">
        <f t="shared" si="21"/>
        <v/>
      </c>
      <c r="P127" s="8"/>
      <c r="Q127" s="6" t="str">
        <f t="shared" si="22"/>
        <v/>
      </c>
      <c r="R127" s="4"/>
      <c r="S127" s="4"/>
      <c r="T127" s="26"/>
      <c r="U127" s="4"/>
      <c r="V127" s="4"/>
      <c r="W127" s="3" t="str">
        <f t="shared" si="23"/>
        <v/>
      </c>
    </row>
    <row r="128" spans="1:23" x14ac:dyDescent="0.25">
      <c r="A128" s="4"/>
      <c r="B128" s="4"/>
      <c r="C128" s="4"/>
      <c r="D128" s="4"/>
      <c r="E128" s="4"/>
      <c r="F128" s="4"/>
      <c r="G128" s="9"/>
      <c r="H128" s="5"/>
      <c r="I128" s="6" t="str">
        <f t="shared" si="18"/>
        <v/>
      </c>
      <c r="J128" s="5"/>
      <c r="K128" s="5"/>
      <c r="L128" s="5"/>
      <c r="M128" s="6" t="str">
        <f t="shared" si="19"/>
        <v/>
      </c>
      <c r="N128" s="6" t="str">
        <f t="shared" si="20"/>
        <v/>
      </c>
      <c r="O128" s="7" t="str">
        <f t="shared" si="21"/>
        <v/>
      </c>
      <c r="P128" s="8"/>
      <c r="Q128" s="6" t="str">
        <f t="shared" si="22"/>
        <v/>
      </c>
      <c r="R128" s="4"/>
      <c r="S128" s="4"/>
      <c r="T128" s="26"/>
      <c r="U128" s="4"/>
      <c r="V128" s="4"/>
      <c r="W128" s="3" t="str">
        <f t="shared" si="23"/>
        <v/>
      </c>
    </row>
    <row r="129" spans="1:23" x14ac:dyDescent="0.25">
      <c r="A129" s="4"/>
      <c r="B129" s="4"/>
      <c r="C129" s="4"/>
      <c r="D129" s="4"/>
      <c r="E129" s="4"/>
      <c r="F129" s="4"/>
      <c r="G129" s="9"/>
      <c r="H129" s="5"/>
      <c r="I129" s="6" t="str">
        <f t="shared" si="18"/>
        <v/>
      </c>
      <c r="J129" s="5"/>
      <c r="K129" s="5"/>
      <c r="L129" s="5"/>
      <c r="M129" s="6" t="str">
        <f t="shared" si="19"/>
        <v/>
      </c>
      <c r="N129" s="6" t="str">
        <f t="shared" si="20"/>
        <v/>
      </c>
      <c r="O129" s="7" t="str">
        <f t="shared" si="21"/>
        <v/>
      </c>
      <c r="P129" s="8"/>
      <c r="Q129" s="6" t="str">
        <f t="shared" si="22"/>
        <v/>
      </c>
      <c r="R129" s="4"/>
      <c r="S129" s="4"/>
      <c r="T129" s="26"/>
      <c r="U129" s="4"/>
      <c r="V129" s="4"/>
      <c r="W129" s="3" t="str">
        <f t="shared" si="23"/>
        <v/>
      </c>
    </row>
    <row r="130" spans="1:23" x14ac:dyDescent="0.25">
      <c r="A130" s="4"/>
      <c r="B130" s="4"/>
      <c r="C130" s="4"/>
      <c r="D130" s="4"/>
      <c r="E130" s="4"/>
      <c r="F130" s="4"/>
      <c r="G130" s="9"/>
      <c r="H130" s="5"/>
      <c r="I130" s="6" t="str">
        <f t="shared" si="18"/>
        <v/>
      </c>
      <c r="J130" s="5"/>
      <c r="K130" s="5"/>
      <c r="L130" s="5"/>
      <c r="M130" s="6" t="str">
        <f t="shared" si="19"/>
        <v/>
      </c>
      <c r="N130" s="6" t="str">
        <f t="shared" si="20"/>
        <v/>
      </c>
      <c r="O130" s="7" t="str">
        <f t="shared" si="21"/>
        <v/>
      </c>
      <c r="P130" s="8"/>
      <c r="Q130" s="6" t="str">
        <f t="shared" si="22"/>
        <v/>
      </c>
      <c r="R130" s="4"/>
      <c r="S130" s="4"/>
      <c r="T130" s="26"/>
      <c r="U130" s="4"/>
      <c r="V130" s="4"/>
      <c r="W130" s="3" t="str">
        <f t="shared" si="23"/>
        <v/>
      </c>
    </row>
    <row r="131" spans="1:23" x14ac:dyDescent="0.25">
      <c r="A131" s="4"/>
      <c r="B131" s="4"/>
      <c r="C131" s="4"/>
      <c r="D131" s="4"/>
      <c r="E131" s="4"/>
      <c r="F131" s="4"/>
      <c r="G131" s="9"/>
      <c r="H131" s="5"/>
      <c r="I131" s="6" t="str">
        <f t="shared" si="18"/>
        <v/>
      </c>
      <c r="J131" s="5"/>
      <c r="K131" s="5"/>
      <c r="L131" s="5"/>
      <c r="M131" s="6" t="str">
        <f t="shared" si="19"/>
        <v/>
      </c>
      <c r="N131" s="6" t="str">
        <f t="shared" si="20"/>
        <v/>
      </c>
      <c r="O131" s="7" t="str">
        <f t="shared" si="21"/>
        <v/>
      </c>
      <c r="P131" s="8"/>
      <c r="Q131" s="6" t="str">
        <f t="shared" si="22"/>
        <v/>
      </c>
      <c r="R131" s="4"/>
      <c r="S131" s="4"/>
      <c r="T131" s="26"/>
      <c r="U131" s="4"/>
      <c r="V131" s="4"/>
      <c r="W131" s="3" t="str">
        <f t="shared" si="23"/>
        <v/>
      </c>
    </row>
    <row r="132" spans="1:23" x14ac:dyDescent="0.25">
      <c r="A132" s="4"/>
      <c r="B132" s="4"/>
      <c r="C132" s="4"/>
      <c r="D132" s="4"/>
      <c r="E132" s="4"/>
      <c r="F132" s="4"/>
      <c r="G132" s="9"/>
      <c r="H132" s="5"/>
      <c r="I132" s="6" t="str">
        <f t="shared" ref="I132:I163" si="24">IF($A132="","",$G132*$H132)</f>
        <v/>
      </c>
      <c r="J132" s="5"/>
      <c r="K132" s="5"/>
      <c r="L132" s="5"/>
      <c r="M132" s="6" t="str">
        <f t="shared" ref="M132:M163" si="25">IF($A132="","",MAX(0,$J132-$L132))</f>
        <v/>
      </c>
      <c r="N132" s="6" t="str">
        <f t="shared" ref="N132:N163" si="26">IF($A132="","",$J132-$I132)</f>
        <v/>
      </c>
      <c r="O132" s="7" t="str">
        <f t="shared" ref="O132:O163" si="27">IF($A132="","",IFERROR($N132/$I132,""))</f>
        <v/>
      </c>
      <c r="P132" s="8"/>
      <c r="Q132" s="6" t="str">
        <f t="shared" ref="Q132:Q163" si="28">IF($A132="","",$J132*(1+$P132))</f>
        <v/>
      </c>
      <c r="R132" s="4"/>
      <c r="S132" s="4"/>
      <c r="T132" s="26"/>
      <c r="U132" s="4"/>
      <c r="V132" s="4"/>
      <c r="W132" s="3" t="str">
        <f t="shared" ref="W132:W163" si="29">IF($A132="","",IF($O132&gt;0.1,"Budget prüfen",IF($M132&gt;0,"Zahlung offen","OK")))</f>
        <v/>
      </c>
    </row>
    <row r="133" spans="1:23" x14ac:dyDescent="0.25">
      <c r="A133" s="4"/>
      <c r="B133" s="4"/>
      <c r="C133" s="4"/>
      <c r="D133" s="4"/>
      <c r="E133" s="4"/>
      <c r="F133" s="4"/>
      <c r="G133" s="9"/>
      <c r="H133" s="5"/>
      <c r="I133" s="6" t="str">
        <f t="shared" si="24"/>
        <v/>
      </c>
      <c r="J133" s="5"/>
      <c r="K133" s="5"/>
      <c r="L133" s="5"/>
      <c r="M133" s="6" t="str">
        <f t="shared" si="25"/>
        <v/>
      </c>
      <c r="N133" s="6" t="str">
        <f t="shared" si="26"/>
        <v/>
      </c>
      <c r="O133" s="7" t="str">
        <f t="shared" si="27"/>
        <v/>
      </c>
      <c r="P133" s="8"/>
      <c r="Q133" s="6" t="str">
        <f t="shared" si="28"/>
        <v/>
      </c>
      <c r="R133" s="4"/>
      <c r="S133" s="4"/>
      <c r="T133" s="26"/>
      <c r="U133" s="4"/>
      <c r="V133" s="4"/>
      <c r="W133" s="3" t="str">
        <f t="shared" si="29"/>
        <v/>
      </c>
    </row>
    <row r="134" spans="1:23" x14ac:dyDescent="0.25">
      <c r="A134" s="4"/>
      <c r="B134" s="4"/>
      <c r="C134" s="4"/>
      <c r="D134" s="4"/>
      <c r="E134" s="4"/>
      <c r="F134" s="4"/>
      <c r="G134" s="9"/>
      <c r="H134" s="5"/>
      <c r="I134" s="6" t="str">
        <f t="shared" si="24"/>
        <v/>
      </c>
      <c r="J134" s="5"/>
      <c r="K134" s="5"/>
      <c r="L134" s="5"/>
      <c r="M134" s="6" t="str">
        <f t="shared" si="25"/>
        <v/>
      </c>
      <c r="N134" s="6" t="str">
        <f t="shared" si="26"/>
        <v/>
      </c>
      <c r="O134" s="7" t="str">
        <f t="shared" si="27"/>
        <v/>
      </c>
      <c r="P134" s="8"/>
      <c r="Q134" s="6" t="str">
        <f t="shared" si="28"/>
        <v/>
      </c>
      <c r="R134" s="4"/>
      <c r="S134" s="4"/>
      <c r="T134" s="26"/>
      <c r="U134" s="4"/>
      <c r="V134" s="4"/>
      <c r="W134" s="3" t="str">
        <f t="shared" si="29"/>
        <v/>
      </c>
    </row>
    <row r="135" spans="1:23" x14ac:dyDescent="0.25">
      <c r="A135" s="4"/>
      <c r="B135" s="4"/>
      <c r="C135" s="4"/>
      <c r="D135" s="4"/>
      <c r="E135" s="4"/>
      <c r="F135" s="4"/>
      <c r="G135" s="9"/>
      <c r="H135" s="5"/>
      <c r="I135" s="6" t="str">
        <f t="shared" si="24"/>
        <v/>
      </c>
      <c r="J135" s="5"/>
      <c r="K135" s="5"/>
      <c r="L135" s="5"/>
      <c r="M135" s="6" t="str">
        <f t="shared" si="25"/>
        <v/>
      </c>
      <c r="N135" s="6" t="str">
        <f t="shared" si="26"/>
        <v/>
      </c>
      <c r="O135" s="7" t="str">
        <f t="shared" si="27"/>
        <v/>
      </c>
      <c r="P135" s="8"/>
      <c r="Q135" s="6" t="str">
        <f t="shared" si="28"/>
        <v/>
      </c>
      <c r="R135" s="4"/>
      <c r="S135" s="4"/>
      <c r="T135" s="26"/>
      <c r="U135" s="4"/>
      <c r="V135" s="4"/>
      <c r="W135" s="3" t="str">
        <f t="shared" si="29"/>
        <v/>
      </c>
    </row>
    <row r="136" spans="1:23" x14ac:dyDescent="0.25">
      <c r="A136" s="4"/>
      <c r="B136" s="4"/>
      <c r="C136" s="4"/>
      <c r="D136" s="4"/>
      <c r="E136" s="4"/>
      <c r="F136" s="4"/>
      <c r="G136" s="9"/>
      <c r="H136" s="5"/>
      <c r="I136" s="6" t="str">
        <f t="shared" si="24"/>
        <v/>
      </c>
      <c r="J136" s="5"/>
      <c r="K136" s="5"/>
      <c r="L136" s="5"/>
      <c r="M136" s="6" t="str">
        <f t="shared" si="25"/>
        <v/>
      </c>
      <c r="N136" s="6" t="str">
        <f t="shared" si="26"/>
        <v/>
      </c>
      <c r="O136" s="7" t="str">
        <f t="shared" si="27"/>
        <v/>
      </c>
      <c r="P136" s="8"/>
      <c r="Q136" s="6" t="str">
        <f t="shared" si="28"/>
        <v/>
      </c>
      <c r="R136" s="4"/>
      <c r="S136" s="4"/>
      <c r="T136" s="26"/>
      <c r="U136" s="4"/>
      <c r="V136" s="4"/>
      <c r="W136" s="3" t="str">
        <f t="shared" si="29"/>
        <v/>
      </c>
    </row>
    <row r="137" spans="1:23" x14ac:dyDescent="0.25">
      <c r="A137" s="4"/>
      <c r="B137" s="4"/>
      <c r="C137" s="4"/>
      <c r="D137" s="4"/>
      <c r="E137" s="4"/>
      <c r="F137" s="4"/>
      <c r="G137" s="9"/>
      <c r="H137" s="5"/>
      <c r="I137" s="6" t="str">
        <f t="shared" si="24"/>
        <v/>
      </c>
      <c r="J137" s="5"/>
      <c r="K137" s="5"/>
      <c r="L137" s="5"/>
      <c r="M137" s="6" t="str">
        <f t="shared" si="25"/>
        <v/>
      </c>
      <c r="N137" s="6" t="str">
        <f t="shared" si="26"/>
        <v/>
      </c>
      <c r="O137" s="7" t="str">
        <f t="shared" si="27"/>
        <v/>
      </c>
      <c r="P137" s="8"/>
      <c r="Q137" s="6" t="str">
        <f t="shared" si="28"/>
        <v/>
      </c>
      <c r="R137" s="4"/>
      <c r="S137" s="4"/>
      <c r="T137" s="26"/>
      <c r="U137" s="4"/>
      <c r="V137" s="4"/>
      <c r="W137" s="3" t="str">
        <f t="shared" si="29"/>
        <v/>
      </c>
    </row>
    <row r="138" spans="1:23" x14ac:dyDescent="0.25">
      <c r="A138" s="4"/>
      <c r="B138" s="4"/>
      <c r="C138" s="4"/>
      <c r="D138" s="4"/>
      <c r="E138" s="4"/>
      <c r="F138" s="4"/>
      <c r="G138" s="9"/>
      <c r="H138" s="5"/>
      <c r="I138" s="6" t="str">
        <f t="shared" si="24"/>
        <v/>
      </c>
      <c r="J138" s="5"/>
      <c r="K138" s="5"/>
      <c r="L138" s="5"/>
      <c r="M138" s="6" t="str">
        <f t="shared" si="25"/>
        <v/>
      </c>
      <c r="N138" s="6" t="str">
        <f t="shared" si="26"/>
        <v/>
      </c>
      <c r="O138" s="7" t="str">
        <f t="shared" si="27"/>
        <v/>
      </c>
      <c r="P138" s="8"/>
      <c r="Q138" s="6" t="str">
        <f t="shared" si="28"/>
        <v/>
      </c>
      <c r="R138" s="4"/>
      <c r="S138" s="4"/>
      <c r="T138" s="26"/>
      <c r="U138" s="4"/>
      <c r="V138" s="4"/>
      <c r="W138" s="3" t="str">
        <f t="shared" si="29"/>
        <v/>
      </c>
    </row>
    <row r="139" spans="1:23" x14ac:dyDescent="0.25">
      <c r="A139" s="4"/>
      <c r="B139" s="4"/>
      <c r="C139" s="4"/>
      <c r="D139" s="4"/>
      <c r="E139" s="4"/>
      <c r="F139" s="4"/>
      <c r="G139" s="9"/>
      <c r="H139" s="5"/>
      <c r="I139" s="6" t="str">
        <f t="shared" si="24"/>
        <v/>
      </c>
      <c r="J139" s="5"/>
      <c r="K139" s="5"/>
      <c r="L139" s="5"/>
      <c r="M139" s="6" t="str">
        <f t="shared" si="25"/>
        <v/>
      </c>
      <c r="N139" s="6" t="str">
        <f t="shared" si="26"/>
        <v/>
      </c>
      <c r="O139" s="7" t="str">
        <f t="shared" si="27"/>
        <v/>
      </c>
      <c r="P139" s="8"/>
      <c r="Q139" s="6" t="str">
        <f t="shared" si="28"/>
        <v/>
      </c>
      <c r="R139" s="4"/>
      <c r="S139" s="4"/>
      <c r="T139" s="26"/>
      <c r="U139" s="4"/>
      <c r="V139" s="4"/>
      <c r="W139" s="3" t="str">
        <f t="shared" si="29"/>
        <v/>
      </c>
    </row>
    <row r="140" spans="1:23" x14ac:dyDescent="0.25">
      <c r="A140" s="4"/>
      <c r="B140" s="4"/>
      <c r="C140" s="4"/>
      <c r="D140" s="4"/>
      <c r="E140" s="4"/>
      <c r="F140" s="4"/>
      <c r="G140" s="9"/>
      <c r="H140" s="5"/>
      <c r="I140" s="6" t="str">
        <f t="shared" si="24"/>
        <v/>
      </c>
      <c r="J140" s="5"/>
      <c r="K140" s="5"/>
      <c r="L140" s="5"/>
      <c r="M140" s="6" t="str">
        <f t="shared" si="25"/>
        <v/>
      </c>
      <c r="N140" s="6" t="str">
        <f t="shared" si="26"/>
        <v/>
      </c>
      <c r="O140" s="7" t="str">
        <f t="shared" si="27"/>
        <v/>
      </c>
      <c r="P140" s="8"/>
      <c r="Q140" s="6" t="str">
        <f t="shared" si="28"/>
        <v/>
      </c>
      <c r="R140" s="4"/>
      <c r="S140" s="4"/>
      <c r="T140" s="26"/>
      <c r="U140" s="4"/>
      <c r="V140" s="4"/>
      <c r="W140" s="3" t="str">
        <f t="shared" si="29"/>
        <v/>
      </c>
    </row>
    <row r="141" spans="1:23" x14ac:dyDescent="0.25">
      <c r="A141" s="4"/>
      <c r="B141" s="4"/>
      <c r="C141" s="4"/>
      <c r="D141" s="4"/>
      <c r="E141" s="4"/>
      <c r="F141" s="4"/>
      <c r="G141" s="9"/>
      <c r="H141" s="5"/>
      <c r="I141" s="6" t="str">
        <f t="shared" si="24"/>
        <v/>
      </c>
      <c r="J141" s="5"/>
      <c r="K141" s="5"/>
      <c r="L141" s="5"/>
      <c r="M141" s="6" t="str">
        <f t="shared" si="25"/>
        <v/>
      </c>
      <c r="N141" s="6" t="str">
        <f t="shared" si="26"/>
        <v/>
      </c>
      <c r="O141" s="7" t="str">
        <f t="shared" si="27"/>
        <v/>
      </c>
      <c r="P141" s="8"/>
      <c r="Q141" s="6" t="str">
        <f t="shared" si="28"/>
        <v/>
      </c>
      <c r="R141" s="4"/>
      <c r="S141" s="4"/>
      <c r="T141" s="26"/>
      <c r="U141" s="4"/>
      <c r="V141" s="4"/>
      <c r="W141" s="3" t="str">
        <f t="shared" si="29"/>
        <v/>
      </c>
    </row>
    <row r="142" spans="1:23" x14ac:dyDescent="0.25">
      <c r="A142" s="4"/>
      <c r="B142" s="4"/>
      <c r="C142" s="4"/>
      <c r="D142" s="4"/>
      <c r="E142" s="4"/>
      <c r="F142" s="4"/>
      <c r="G142" s="9"/>
      <c r="H142" s="5"/>
      <c r="I142" s="6" t="str">
        <f t="shared" si="24"/>
        <v/>
      </c>
      <c r="J142" s="5"/>
      <c r="K142" s="5"/>
      <c r="L142" s="5"/>
      <c r="M142" s="6" t="str">
        <f t="shared" si="25"/>
        <v/>
      </c>
      <c r="N142" s="6" t="str">
        <f t="shared" si="26"/>
        <v/>
      </c>
      <c r="O142" s="7" t="str">
        <f t="shared" si="27"/>
        <v/>
      </c>
      <c r="P142" s="8"/>
      <c r="Q142" s="6" t="str">
        <f t="shared" si="28"/>
        <v/>
      </c>
      <c r="R142" s="4"/>
      <c r="S142" s="4"/>
      <c r="T142" s="26"/>
      <c r="U142" s="4"/>
      <c r="V142" s="4"/>
      <c r="W142" s="3" t="str">
        <f t="shared" si="29"/>
        <v/>
      </c>
    </row>
    <row r="143" spans="1:23" x14ac:dyDescent="0.25">
      <c r="A143" s="4"/>
      <c r="B143" s="4"/>
      <c r="C143" s="4"/>
      <c r="D143" s="4"/>
      <c r="E143" s="4"/>
      <c r="F143" s="4"/>
      <c r="G143" s="9"/>
      <c r="H143" s="5"/>
      <c r="I143" s="6" t="str">
        <f t="shared" si="24"/>
        <v/>
      </c>
      <c r="J143" s="5"/>
      <c r="K143" s="5"/>
      <c r="L143" s="5"/>
      <c r="M143" s="6" t="str">
        <f t="shared" si="25"/>
        <v/>
      </c>
      <c r="N143" s="6" t="str">
        <f t="shared" si="26"/>
        <v/>
      </c>
      <c r="O143" s="7" t="str">
        <f t="shared" si="27"/>
        <v/>
      </c>
      <c r="P143" s="8"/>
      <c r="Q143" s="6" t="str">
        <f t="shared" si="28"/>
        <v/>
      </c>
      <c r="R143" s="4"/>
      <c r="S143" s="4"/>
      <c r="T143" s="26"/>
      <c r="U143" s="4"/>
      <c r="V143" s="4"/>
      <c r="W143" s="3" t="str">
        <f t="shared" si="29"/>
        <v/>
      </c>
    </row>
    <row r="144" spans="1:23" x14ac:dyDescent="0.25">
      <c r="A144" s="4"/>
      <c r="B144" s="4"/>
      <c r="C144" s="4"/>
      <c r="D144" s="4"/>
      <c r="E144" s="4"/>
      <c r="F144" s="4"/>
      <c r="G144" s="9"/>
      <c r="H144" s="5"/>
      <c r="I144" s="6" t="str">
        <f t="shared" si="24"/>
        <v/>
      </c>
      <c r="J144" s="5"/>
      <c r="K144" s="5"/>
      <c r="L144" s="5"/>
      <c r="M144" s="6" t="str">
        <f t="shared" si="25"/>
        <v/>
      </c>
      <c r="N144" s="6" t="str">
        <f t="shared" si="26"/>
        <v/>
      </c>
      <c r="O144" s="7" t="str">
        <f t="shared" si="27"/>
        <v/>
      </c>
      <c r="P144" s="8"/>
      <c r="Q144" s="6" t="str">
        <f t="shared" si="28"/>
        <v/>
      </c>
      <c r="R144" s="4"/>
      <c r="S144" s="4"/>
      <c r="T144" s="26"/>
      <c r="U144" s="4"/>
      <c r="V144" s="4"/>
      <c r="W144" s="3" t="str">
        <f t="shared" si="29"/>
        <v/>
      </c>
    </row>
    <row r="145" spans="1:23" x14ac:dyDescent="0.25">
      <c r="A145" s="4"/>
      <c r="B145" s="4"/>
      <c r="C145" s="4"/>
      <c r="D145" s="4"/>
      <c r="E145" s="4"/>
      <c r="F145" s="4"/>
      <c r="G145" s="9"/>
      <c r="H145" s="5"/>
      <c r="I145" s="6" t="str">
        <f t="shared" si="24"/>
        <v/>
      </c>
      <c r="J145" s="5"/>
      <c r="K145" s="5"/>
      <c r="L145" s="5"/>
      <c r="M145" s="6" t="str">
        <f t="shared" si="25"/>
        <v/>
      </c>
      <c r="N145" s="6" t="str">
        <f t="shared" si="26"/>
        <v/>
      </c>
      <c r="O145" s="7" t="str">
        <f t="shared" si="27"/>
        <v/>
      </c>
      <c r="P145" s="8"/>
      <c r="Q145" s="6" t="str">
        <f t="shared" si="28"/>
        <v/>
      </c>
      <c r="R145" s="4"/>
      <c r="S145" s="4"/>
      <c r="T145" s="26"/>
      <c r="U145" s="4"/>
      <c r="V145" s="4"/>
      <c r="W145" s="3" t="str">
        <f t="shared" si="29"/>
        <v/>
      </c>
    </row>
    <row r="146" spans="1:23" x14ac:dyDescent="0.25">
      <c r="A146" s="4"/>
      <c r="B146" s="4"/>
      <c r="C146" s="4"/>
      <c r="D146" s="4"/>
      <c r="E146" s="4"/>
      <c r="F146" s="4"/>
      <c r="G146" s="9"/>
      <c r="H146" s="5"/>
      <c r="I146" s="6" t="str">
        <f t="shared" si="24"/>
        <v/>
      </c>
      <c r="J146" s="5"/>
      <c r="K146" s="5"/>
      <c r="L146" s="5"/>
      <c r="M146" s="6" t="str">
        <f t="shared" si="25"/>
        <v/>
      </c>
      <c r="N146" s="6" t="str">
        <f t="shared" si="26"/>
        <v/>
      </c>
      <c r="O146" s="7" t="str">
        <f t="shared" si="27"/>
        <v/>
      </c>
      <c r="P146" s="8"/>
      <c r="Q146" s="6" t="str">
        <f t="shared" si="28"/>
        <v/>
      </c>
      <c r="R146" s="4"/>
      <c r="S146" s="4"/>
      <c r="T146" s="26"/>
      <c r="U146" s="4"/>
      <c r="V146" s="4"/>
      <c r="W146" s="3" t="str">
        <f t="shared" si="29"/>
        <v/>
      </c>
    </row>
    <row r="147" spans="1:23" x14ac:dyDescent="0.25">
      <c r="A147" s="4"/>
      <c r="B147" s="4"/>
      <c r="C147" s="4"/>
      <c r="D147" s="4"/>
      <c r="E147" s="4"/>
      <c r="F147" s="4"/>
      <c r="G147" s="9"/>
      <c r="H147" s="5"/>
      <c r="I147" s="6" t="str">
        <f t="shared" si="24"/>
        <v/>
      </c>
      <c r="J147" s="5"/>
      <c r="K147" s="5"/>
      <c r="L147" s="5"/>
      <c r="M147" s="6" t="str">
        <f t="shared" si="25"/>
        <v/>
      </c>
      <c r="N147" s="6" t="str">
        <f t="shared" si="26"/>
        <v/>
      </c>
      <c r="O147" s="7" t="str">
        <f t="shared" si="27"/>
        <v/>
      </c>
      <c r="P147" s="8"/>
      <c r="Q147" s="6" t="str">
        <f t="shared" si="28"/>
        <v/>
      </c>
      <c r="R147" s="4"/>
      <c r="S147" s="4"/>
      <c r="T147" s="26"/>
      <c r="U147" s="4"/>
      <c r="V147" s="4"/>
      <c r="W147" s="3" t="str">
        <f t="shared" si="29"/>
        <v/>
      </c>
    </row>
    <row r="148" spans="1:23" x14ac:dyDescent="0.25">
      <c r="A148" s="4"/>
      <c r="B148" s="4"/>
      <c r="C148" s="4"/>
      <c r="D148" s="4"/>
      <c r="E148" s="4"/>
      <c r="F148" s="4"/>
      <c r="G148" s="9"/>
      <c r="H148" s="5"/>
      <c r="I148" s="6" t="str">
        <f t="shared" si="24"/>
        <v/>
      </c>
      <c r="J148" s="5"/>
      <c r="K148" s="5"/>
      <c r="L148" s="5"/>
      <c r="M148" s="6" t="str">
        <f t="shared" si="25"/>
        <v/>
      </c>
      <c r="N148" s="6" t="str">
        <f t="shared" si="26"/>
        <v/>
      </c>
      <c r="O148" s="7" t="str">
        <f t="shared" si="27"/>
        <v/>
      </c>
      <c r="P148" s="8"/>
      <c r="Q148" s="6" t="str">
        <f t="shared" si="28"/>
        <v/>
      </c>
      <c r="R148" s="4"/>
      <c r="S148" s="4"/>
      <c r="T148" s="26"/>
      <c r="U148" s="4"/>
      <c r="V148" s="4"/>
      <c r="W148" s="3" t="str">
        <f t="shared" si="29"/>
        <v/>
      </c>
    </row>
    <row r="149" spans="1:23" x14ac:dyDescent="0.25">
      <c r="A149" s="4"/>
      <c r="B149" s="4"/>
      <c r="C149" s="4"/>
      <c r="D149" s="4"/>
      <c r="E149" s="4"/>
      <c r="F149" s="4"/>
      <c r="G149" s="9"/>
      <c r="H149" s="5"/>
      <c r="I149" s="6" t="str">
        <f t="shared" si="24"/>
        <v/>
      </c>
      <c r="J149" s="5"/>
      <c r="K149" s="5"/>
      <c r="L149" s="5"/>
      <c r="M149" s="6" t="str">
        <f t="shared" si="25"/>
        <v/>
      </c>
      <c r="N149" s="6" t="str">
        <f t="shared" si="26"/>
        <v/>
      </c>
      <c r="O149" s="7" t="str">
        <f t="shared" si="27"/>
        <v/>
      </c>
      <c r="P149" s="8"/>
      <c r="Q149" s="6" t="str">
        <f t="shared" si="28"/>
        <v/>
      </c>
      <c r="R149" s="4"/>
      <c r="S149" s="4"/>
      <c r="T149" s="26"/>
      <c r="U149" s="4"/>
      <c r="V149" s="4"/>
      <c r="W149" s="3" t="str">
        <f t="shared" si="29"/>
        <v/>
      </c>
    </row>
    <row r="150" spans="1:23" x14ac:dyDescent="0.25">
      <c r="A150" s="4"/>
      <c r="B150" s="4"/>
      <c r="C150" s="4"/>
      <c r="D150" s="4"/>
      <c r="E150" s="4"/>
      <c r="F150" s="4"/>
      <c r="G150" s="9"/>
      <c r="H150" s="5"/>
      <c r="I150" s="6" t="str">
        <f t="shared" si="24"/>
        <v/>
      </c>
      <c r="J150" s="5"/>
      <c r="K150" s="5"/>
      <c r="L150" s="5"/>
      <c r="M150" s="6" t="str">
        <f t="shared" si="25"/>
        <v/>
      </c>
      <c r="N150" s="6" t="str">
        <f t="shared" si="26"/>
        <v/>
      </c>
      <c r="O150" s="7" t="str">
        <f t="shared" si="27"/>
        <v/>
      </c>
      <c r="P150" s="8"/>
      <c r="Q150" s="6" t="str">
        <f t="shared" si="28"/>
        <v/>
      </c>
      <c r="R150" s="4"/>
      <c r="S150" s="4"/>
      <c r="T150" s="26"/>
      <c r="U150" s="4"/>
      <c r="V150" s="4"/>
      <c r="W150" s="3" t="str">
        <f t="shared" si="29"/>
        <v/>
      </c>
    </row>
    <row r="151" spans="1:23" x14ac:dyDescent="0.25">
      <c r="A151" s="4"/>
      <c r="B151" s="4"/>
      <c r="C151" s="4"/>
      <c r="D151" s="4"/>
      <c r="E151" s="4"/>
      <c r="F151" s="4"/>
      <c r="G151" s="9"/>
      <c r="H151" s="5"/>
      <c r="I151" s="6" t="str">
        <f t="shared" si="24"/>
        <v/>
      </c>
      <c r="J151" s="5"/>
      <c r="K151" s="5"/>
      <c r="L151" s="5"/>
      <c r="M151" s="6" t="str">
        <f t="shared" si="25"/>
        <v/>
      </c>
      <c r="N151" s="6" t="str">
        <f t="shared" si="26"/>
        <v/>
      </c>
      <c r="O151" s="7" t="str">
        <f t="shared" si="27"/>
        <v/>
      </c>
      <c r="P151" s="8"/>
      <c r="Q151" s="6" t="str">
        <f t="shared" si="28"/>
        <v/>
      </c>
      <c r="R151" s="4"/>
      <c r="S151" s="4"/>
      <c r="T151" s="26"/>
      <c r="U151" s="4"/>
      <c r="V151" s="4"/>
      <c r="W151" s="3" t="str">
        <f t="shared" si="29"/>
        <v/>
      </c>
    </row>
    <row r="152" spans="1:23" x14ac:dyDescent="0.25">
      <c r="A152" s="4"/>
      <c r="B152" s="4"/>
      <c r="C152" s="4"/>
      <c r="D152" s="4"/>
      <c r="E152" s="4"/>
      <c r="F152" s="4"/>
      <c r="G152" s="9"/>
      <c r="H152" s="5"/>
      <c r="I152" s="6" t="str">
        <f t="shared" si="24"/>
        <v/>
      </c>
      <c r="J152" s="5"/>
      <c r="K152" s="5"/>
      <c r="L152" s="5"/>
      <c r="M152" s="6" t="str">
        <f t="shared" si="25"/>
        <v/>
      </c>
      <c r="N152" s="6" t="str">
        <f t="shared" si="26"/>
        <v/>
      </c>
      <c r="O152" s="7" t="str">
        <f t="shared" si="27"/>
        <v/>
      </c>
      <c r="P152" s="8"/>
      <c r="Q152" s="6" t="str">
        <f t="shared" si="28"/>
        <v/>
      </c>
      <c r="R152" s="4"/>
      <c r="S152" s="4"/>
      <c r="T152" s="26"/>
      <c r="U152" s="4"/>
      <c r="V152" s="4"/>
      <c r="W152" s="3" t="str">
        <f t="shared" si="29"/>
        <v/>
      </c>
    </row>
    <row r="153" spans="1:23" x14ac:dyDescent="0.25">
      <c r="A153" s="4"/>
      <c r="B153" s="4"/>
      <c r="C153" s="4"/>
      <c r="D153" s="4"/>
      <c r="E153" s="4"/>
      <c r="F153" s="4"/>
      <c r="G153" s="9"/>
      <c r="H153" s="5"/>
      <c r="I153" s="6" t="str">
        <f t="shared" si="24"/>
        <v/>
      </c>
      <c r="J153" s="5"/>
      <c r="K153" s="5"/>
      <c r="L153" s="5"/>
      <c r="M153" s="6" t="str">
        <f t="shared" si="25"/>
        <v/>
      </c>
      <c r="N153" s="6" t="str">
        <f t="shared" si="26"/>
        <v/>
      </c>
      <c r="O153" s="7" t="str">
        <f t="shared" si="27"/>
        <v/>
      </c>
      <c r="P153" s="8"/>
      <c r="Q153" s="6" t="str">
        <f t="shared" si="28"/>
        <v/>
      </c>
      <c r="R153" s="4"/>
      <c r="S153" s="4"/>
      <c r="T153" s="26"/>
      <c r="U153" s="4"/>
      <c r="V153" s="4"/>
      <c r="W153" s="3" t="str">
        <f t="shared" si="29"/>
        <v/>
      </c>
    </row>
    <row r="154" spans="1:23" x14ac:dyDescent="0.25">
      <c r="A154" s="4"/>
      <c r="B154" s="4"/>
      <c r="C154" s="4"/>
      <c r="D154" s="4"/>
      <c r="E154" s="4"/>
      <c r="F154" s="4"/>
      <c r="G154" s="9"/>
      <c r="H154" s="5"/>
      <c r="I154" s="6" t="str">
        <f t="shared" si="24"/>
        <v/>
      </c>
      <c r="J154" s="5"/>
      <c r="K154" s="5"/>
      <c r="L154" s="5"/>
      <c r="M154" s="6" t="str">
        <f t="shared" si="25"/>
        <v/>
      </c>
      <c r="N154" s="6" t="str">
        <f t="shared" si="26"/>
        <v/>
      </c>
      <c r="O154" s="7" t="str">
        <f t="shared" si="27"/>
        <v/>
      </c>
      <c r="P154" s="8"/>
      <c r="Q154" s="6" t="str">
        <f t="shared" si="28"/>
        <v/>
      </c>
      <c r="R154" s="4"/>
      <c r="S154" s="4"/>
      <c r="T154" s="26"/>
      <c r="U154" s="4"/>
      <c r="V154" s="4"/>
      <c r="W154" s="3" t="str">
        <f t="shared" si="29"/>
        <v/>
      </c>
    </row>
    <row r="155" spans="1:23" x14ac:dyDescent="0.25">
      <c r="A155" s="4"/>
      <c r="B155" s="4"/>
      <c r="C155" s="4"/>
      <c r="D155" s="4"/>
      <c r="E155" s="4"/>
      <c r="F155" s="4"/>
      <c r="G155" s="9"/>
      <c r="H155" s="5"/>
      <c r="I155" s="6" t="str">
        <f t="shared" si="24"/>
        <v/>
      </c>
      <c r="J155" s="5"/>
      <c r="K155" s="5"/>
      <c r="L155" s="5"/>
      <c r="M155" s="6" t="str">
        <f t="shared" si="25"/>
        <v/>
      </c>
      <c r="N155" s="6" t="str">
        <f t="shared" si="26"/>
        <v/>
      </c>
      <c r="O155" s="7" t="str">
        <f t="shared" si="27"/>
        <v/>
      </c>
      <c r="P155" s="8"/>
      <c r="Q155" s="6" t="str">
        <f t="shared" si="28"/>
        <v/>
      </c>
      <c r="R155" s="4"/>
      <c r="S155" s="4"/>
      <c r="T155" s="26"/>
      <c r="U155" s="4"/>
      <c r="V155" s="4"/>
      <c r="W155" s="3" t="str">
        <f t="shared" si="29"/>
        <v/>
      </c>
    </row>
    <row r="156" spans="1:23" x14ac:dyDescent="0.25">
      <c r="A156" s="4"/>
      <c r="B156" s="4"/>
      <c r="C156" s="4"/>
      <c r="D156" s="4"/>
      <c r="E156" s="4"/>
      <c r="F156" s="4"/>
      <c r="G156" s="9"/>
      <c r="H156" s="5"/>
      <c r="I156" s="6" t="str">
        <f t="shared" si="24"/>
        <v/>
      </c>
      <c r="J156" s="5"/>
      <c r="K156" s="5"/>
      <c r="L156" s="5"/>
      <c r="M156" s="6" t="str">
        <f t="shared" si="25"/>
        <v/>
      </c>
      <c r="N156" s="6" t="str">
        <f t="shared" si="26"/>
        <v/>
      </c>
      <c r="O156" s="7" t="str">
        <f t="shared" si="27"/>
        <v/>
      </c>
      <c r="P156" s="8"/>
      <c r="Q156" s="6" t="str">
        <f t="shared" si="28"/>
        <v/>
      </c>
      <c r="R156" s="4"/>
      <c r="S156" s="4"/>
      <c r="T156" s="26"/>
      <c r="U156" s="4"/>
      <c r="V156" s="4"/>
      <c r="W156" s="3" t="str">
        <f t="shared" si="29"/>
        <v/>
      </c>
    </row>
    <row r="157" spans="1:23" x14ac:dyDescent="0.25">
      <c r="A157" s="4"/>
      <c r="B157" s="4"/>
      <c r="C157" s="4"/>
      <c r="D157" s="4"/>
      <c r="E157" s="4"/>
      <c r="F157" s="4"/>
      <c r="G157" s="9"/>
      <c r="H157" s="5"/>
      <c r="I157" s="6" t="str">
        <f t="shared" si="24"/>
        <v/>
      </c>
      <c r="J157" s="5"/>
      <c r="K157" s="5"/>
      <c r="L157" s="5"/>
      <c r="M157" s="6" t="str">
        <f t="shared" si="25"/>
        <v/>
      </c>
      <c r="N157" s="6" t="str">
        <f t="shared" si="26"/>
        <v/>
      </c>
      <c r="O157" s="7" t="str">
        <f t="shared" si="27"/>
        <v/>
      </c>
      <c r="P157" s="8"/>
      <c r="Q157" s="6" t="str">
        <f t="shared" si="28"/>
        <v/>
      </c>
      <c r="R157" s="4"/>
      <c r="S157" s="4"/>
      <c r="T157" s="26"/>
      <c r="U157" s="4"/>
      <c r="V157" s="4"/>
      <c r="W157" s="3" t="str">
        <f t="shared" si="29"/>
        <v/>
      </c>
    </row>
    <row r="158" spans="1:23" x14ac:dyDescent="0.25">
      <c r="A158" s="4"/>
      <c r="B158" s="4"/>
      <c r="C158" s="4"/>
      <c r="D158" s="4"/>
      <c r="E158" s="4"/>
      <c r="F158" s="4"/>
      <c r="G158" s="9"/>
      <c r="H158" s="5"/>
      <c r="I158" s="6" t="str">
        <f t="shared" si="24"/>
        <v/>
      </c>
      <c r="J158" s="5"/>
      <c r="K158" s="5"/>
      <c r="L158" s="5"/>
      <c r="M158" s="6" t="str">
        <f t="shared" si="25"/>
        <v/>
      </c>
      <c r="N158" s="6" t="str">
        <f t="shared" si="26"/>
        <v/>
      </c>
      <c r="O158" s="7" t="str">
        <f t="shared" si="27"/>
        <v/>
      </c>
      <c r="P158" s="8"/>
      <c r="Q158" s="6" t="str">
        <f t="shared" si="28"/>
        <v/>
      </c>
      <c r="R158" s="4"/>
      <c r="S158" s="4"/>
      <c r="T158" s="26"/>
      <c r="U158" s="4"/>
      <c r="V158" s="4"/>
      <c r="W158" s="3" t="str">
        <f t="shared" si="29"/>
        <v/>
      </c>
    </row>
    <row r="159" spans="1:23" x14ac:dyDescent="0.25">
      <c r="A159" s="4"/>
      <c r="B159" s="4"/>
      <c r="C159" s="4"/>
      <c r="D159" s="4"/>
      <c r="E159" s="4"/>
      <c r="F159" s="4"/>
      <c r="G159" s="9"/>
      <c r="H159" s="5"/>
      <c r="I159" s="6" t="str">
        <f t="shared" si="24"/>
        <v/>
      </c>
      <c r="J159" s="5"/>
      <c r="K159" s="5"/>
      <c r="L159" s="5"/>
      <c r="M159" s="6" t="str">
        <f t="shared" si="25"/>
        <v/>
      </c>
      <c r="N159" s="6" t="str">
        <f t="shared" si="26"/>
        <v/>
      </c>
      <c r="O159" s="7" t="str">
        <f t="shared" si="27"/>
        <v/>
      </c>
      <c r="P159" s="8"/>
      <c r="Q159" s="6" t="str">
        <f t="shared" si="28"/>
        <v/>
      </c>
      <c r="R159" s="4"/>
      <c r="S159" s="4"/>
      <c r="T159" s="26"/>
      <c r="U159" s="4"/>
      <c r="V159" s="4"/>
      <c r="W159" s="3" t="str">
        <f t="shared" si="29"/>
        <v/>
      </c>
    </row>
    <row r="160" spans="1:23" x14ac:dyDescent="0.25">
      <c r="A160" s="4"/>
      <c r="B160" s="4"/>
      <c r="C160" s="4"/>
      <c r="D160" s="4"/>
      <c r="E160" s="4"/>
      <c r="F160" s="4"/>
      <c r="G160" s="9"/>
      <c r="H160" s="5"/>
      <c r="I160" s="6" t="str">
        <f t="shared" si="24"/>
        <v/>
      </c>
      <c r="J160" s="5"/>
      <c r="K160" s="5"/>
      <c r="L160" s="5"/>
      <c r="M160" s="6" t="str">
        <f t="shared" si="25"/>
        <v/>
      </c>
      <c r="N160" s="6" t="str">
        <f t="shared" si="26"/>
        <v/>
      </c>
      <c r="O160" s="7" t="str">
        <f t="shared" si="27"/>
        <v/>
      </c>
      <c r="P160" s="8"/>
      <c r="Q160" s="6" t="str">
        <f t="shared" si="28"/>
        <v/>
      </c>
      <c r="R160" s="4"/>
      <c r="S160" s="4"/>
      <c r="T160" s="26"/>
      <c r="U160" s="4"/>
      <c r="V160" s="4"/>
      <c r="W160" s="3" t="str">
        <f t="shared" si="29"/>
        <v/>
      </c>
    </row>
    <row r="161" spans="1:23" x14ac:dyDescent="0.25">
      <c r="A161" s="4"/>
      <c r="B161" s="4"/>
      <c r="C161" s="4"/>
      <c r="D161" s="4"/>
      <c r="E161" s="4"/>
      <c r="F161" s="4"/>
      <c r="G161" s="9"/>
      <c r="H161" s="5"/>
      <c r="I161" s="6" t="str">
        <f t="shared" si="24"/>
        <v/>
      </c>
      <c r="J161" s="5"/>
      <c r="K161" s="5"/>
      <c r="L161" s="5"/>
      <c r="M161" s="6" t="str">
        <f t="shared" si="25"/>
        <v/>
      </c>
      <c r="N161" s="6" t="str">
        <f t="shared" si="26"/>
        <v/>
      </c>
      <c r="O161" s="7" t="str">
        <f t="shared" si="27"/>
        <v/>
      </c>
      <c r="P161" s="8"/>
      <c r="Q161" s="6" t="str">
        <f t="shared" si="28"/>
        <v/>
      </c>
      <c r="R161" s="4"/>
      <c r="S161" s="4"/>
      <c r="T161" s="26"/>
      <c r="U161" s="4"/>
      <c r="V161" s="4"/>
      <c r="W161" s="3" t="str">
        <f t="shared" si="29"/>
        <v/>
      </c>
    </row>
    <row r="162" spans="1:23" x14ac:dyDescent="0.25">
      <c r="A162" s="4"/>
      <c r="B162" s="4"/>
      <c r="C162" s="4"/>
      <c r="D162" s="4"/>
      <c r="E162" s="4"/>
      <c r="F162" s="4"/>
      <c r="G162" s="9"/>
      <c r="H162" s="5"/>
      <c r="I162" s="6" t="str">
        <f t="shared" si="24"/>
        <v/>
      </c>
      <c r="J162" s="5"/>
      <c r="K162" s="5"/>
      <c r="L162" s="5"/>
      <c r="M162" s="6" t="str">
        <f t="shared" si="25"/>
        <v/>
      </c>
      <c r="N162" s="6" t="str">
        <f t="shared" si="26"/>
        <v/>
      </c>
      <c r="O162" s="7" t="str">
        <f t="shared" si="27"/>
        <v/>
      </c>
      <c r="P162" s="8"/>
      <c r="Q162" s="6" t="str">
        <f t="shared" si="28"/>
        <v/>
      </c>
      <c r="R162" s="4"/>
      <c r="S162" s="4"/>
      <c r="T162" s="26"/>
      <c r="U162" s="4"/>
      <c r="V162" s="4"/>
      <c r="W162" s="3" t="str">
        <f t="shared" si="29"/>
        <v/>
      </c>
    </row>
    <row r="163" spans="1:23" x14ac:dyDescent="0.25">
      <c r="A163" s="4"/>
      <c r="B163" s="4"/>
      <c r="C163" s="4"/>
      <c r="D163" s="4"/>
      <c r="E163" s="4"/>
      <c r="F163" s="4"/>
      <c r="G163" s="9"/>
      <c r="H163" s="5"/>
      <c r="I163" s="6" t="str">
        <f t="shared" si="24"/>
        <v/>
      </c>
      <c r="J163" s="5"/>
      <c r="K163" s="5"/>
      <c r="L163" s="5"/>
      <c r="M163" s="6" t="str">
        <f t="shared" si="25"/>
        <v/>
      </c>
      <c r="N163" s="6" t="str">
        <f t="shared" si="26"/>
        <v/>
      </c>
      <c r="O163" s="7" t="str">
        <f t="shared" si="27"/>
        <v/>
      </c>
      <c r="P163" s="8"/>
      <c r="Q163" s="6" t="str">
        <f t="shared" si="28"/>
        <v/>
      </c>
      <c r="R163" s="4"/>
      <c r="S163" s="4"/>
      <c r="T163" s="26"/>
      <c r="U163" s="4"/>
      <c r="V163" s="4"/>
      <c r="W163" s="3" t="str">
        <f t="shared" si="29"/>
        <v/>
      </c>
    </row>
    <row r="164" spans="1:23" x14ac:dyDescent="0.25">
      <c r="A164" s="4"/>
      <c r="B164" s="4"/>
      <c r="C164" s="4"/>
      <c r="D164" s="4"/>
      <c r="E164" s="4"/>
      <c r="F164" s="4"/>
      <c r="G164" s="9"/>
      <c r="H164" s="5"/>
      <c r="I164" s="6" t="str">
        <f t="shared" ref="I164:I200" si="30">IF($A164="","",$G164*$H164)</f>
        <v/>
      </c>
      <c r="J164" s="5"/>
      <c r="K164" s="5"/>
      <c r="L164" s="5"/>
      <c r="M164" s="6" t="str">
        <f t="shared" ref="M164:M200" si="31">IF($A164="","",MAX(0,$J164-$L164))</f>
        <v/>
      </c>
      <c r="N164" s="6" t="str">
        <f t="shared" ref="N164:N200" si="32">IF($A164="","",$J164-$I164)</f>
        <v/>
      </c>
      <c r="O164" s="7" t="str">
        <f t="shared" ref="O164:O200" si="33">IF($A164="","",IFERROR($N164/$I164,""))</f>
        <v/>
      </c>
      <c r="P164" s="8"/>
      <c r="Q164" s="6" t="str">
        <f t="shared" ref="Q164:Q200" si="34">IF($A164="","",$J164*(1+$P164))</f>
        <v/>
      </c>
      <c r="R164" s="4"/>
      <c r="S164" s="4"/>
      <c r="T164" s="26"/>
      <c r="U164" s="4"/>
      <c r="V164" s="4"/>
      <c r="W164" s="3" t="str">
        <f t="shared" ref="W164:W200" si="35">IF($A164="","",IF($O164&gt;0.1,"Budget prüfen",IF($M164&gt;0,"Zahlung offen","OK")))</f>
        <v/>
      </c>
    </row>
    <row r="165" spans="1:23" x14ac:dyDescent="0.25">
      <c r="A165" s="4"/>
      <c r="B165" s="4"/>
      <c r="C165" s="4"/>
      <c r="D165" s="4"/>
      <c r="E165" s="4"/>
      <c r="F165" s="4"/>
      <c r="G165" s="9"/>
      <c r="H165" s="5"/>
      <c r="I165" s="6" t="str">
        <f t="shared" si="30"/>
        <v/>
      </c>
      <c r="J165" s="5"/>
      <c r="K165" s="5"/>
      <c r="L165" s="5"/>
      <c r="M165" s="6" t="str">
        <f t="shared" si="31"/>
        <v/>
      </c>
      <c r="N165" s="6" t="str">
        <f t="shared" si="32"/>
        <v/>
      </c>
      <c r="O165" s="7" t="str">
        <f t="shared" si="33"/>
        <v/>
      </c>
      <c r="P165" s="8"/>
      <c r="Q165" s="6" t="str">
        <f t="shared" si="34"/>
        <v/>
      </c>
      <c r="R165" s="4"/>
      <c r="S165" s="4"/>
      <c r="T165" s="26"/>
      <c r="U165" s="4"/>
      <c r="V165" s="4"/>
      <c r="W165" s="3" t="str">
        <f t="shared" si="35"/>
        <v/>
      </c>
    </row>
    <row r="166" spans="1:23" x14ac:dyDescent="0.25">
      <c r="A166" s="4"/>
      <c r="B166" s="4"/>
      <c r="C166" s="4"/>
      <c r="D166" s="4"/>
      <c r="E166" s="4"/>
      <c r="F166" s="4"/>
      <c r="G166" s="9"/>
      <c r="H166" s="5"/>
      <c r="I166" s="6" t="str">
        <f t="shared" si="30"/>
        <v/>
      </c>
      <c r="J166" s="5"/>
      <c r="K166" s="5"/>
      <c r="L166" s="5"/>
      <c r="M166" s="6" t="str">
        <f t="shared" si="31"/>
        <v/>
      </c>
      <c r="N166" s="6" t="str">
        <f t="shared" si="32"/>
        <v/>
      </c>
      <c r="O166" s="7" t="str">
        <f t="shared" si="33"/>
        <v/>
      </c>
      <c r="P166" s="8"/>
      <c r="Q166" s="6" t="str">
        <f t="shared" si="34"/>
        <v/>
      </c>
      <c r="R166" s="4"/>
      <c r="S166" s="4"/>
      <c r="T166" s="26"/>
      <c r="U166" s="4"/>
      <c r="V166" s="4"/>
      <c r="W166" s="3" t="str">
        <f t="shared" si="35"/>
        <v/>
      </c>
    </row>
    <row r="167" spans="1:23" x14ac:dyDescent="0.25">
      <c r="A167" s="4"/>
      <c r="B167" s="4"/>
      <c r="C167" s="4"/>
      <c r="D167" s="4"/>
      <c r="E167" s="4"/>
      <c r="F167" s="4"/>
      <c r="G167" s="9"/>
      <c r="H167" s="5"/>
      <c r="I167" s="6" t="str">
        <f t="shared" si="30"/>
        <v/>
      </c>
      <c r="J167" s="5"/>
      <c r="K167" s="5"/>
      <c r="L167" s="5"/>
      <c r="M167" s="6" t="str">
        <f t="shared" si="31"/>
        <v/>
      </c>
      <c r="N167" s="6" t="str">
        <f t="shared" si="32"/>
        <v/>
      </c>
      <c r="O167" s="7" t="str">
        <f t="shared" si="33"/>
        <v/>
      </c>
      <c r="P167" s="8"/>
      <c r="Q167" s="6" t="str">
        <f t="shared" si="34"/>
        <v/>
      </c>
      <c r="R167" s="4"/>
      <c r="S167" s="4"/>
      <c r="T167" s="26"/>
      <c r="U167" s="4"/>
      <c r="V167" s="4"/>
      <c r="W167" s="3" t="str">
        <f t="shared" si="35"/>
        <v/>
      </c>
    </row>
    <row r="168" spans="1:23" x14ac:dyDescent="0.25">
      <c r="A168" s="4"/>
      <c r="B168" s="4"/>
      <c r="C168" s="4"/>
      <c r="D168" s="4"/>
      <c r="E168" s="4"/>
      <c r="F168" s="4"/>
      <c r="G168" s="9"/>
      <c r="H168" s="5"/>
      <c r="I168" s="6" t="str">
        <f t="shared" si="30"/>
        <v/>
      </c>
      <c r="J168" s="5"/>
      <c r="K168" s="5"/>
      <c r="L168" s="5"/>
      <c r="M168" s="6" t="str">
        <f t="shared" si="31"/>
        <v/>
      </c>
      <c r="N168" s="6" t="str">
        <f t="shared" si="32"/>
        <v/>
      </c>
      <c r="O168" s="7" t="str">
        <f t="shared" si="33"/>
        <v/>
      </c>
      <c r="P168" s="8"/>
      <c r="Q168" s="6" t="str">
        <f t="shared" si="34"/>
        <v/>
      </c>
      <c r="R168" s="4"/>
      <c r="S168" s="4"/>
      <c r="T168" s="26"/>
      <c r="U168" s="4"/>
      <c r="V168" s="4"/>
      <c r="W168" s="3" t="str">
        <f t="shared" si="35"/>
        <v/>
      </c>
    </row>
    <row r="169" spans="1:23" x14ac:dyDescent="0.25">
      <c r="A169" s="4"/>
      <c r="B169" s="4"/>
      <c r="C169" s="4"/>
      <c r="D169" s="4"/>
      <c r="E169" s="4"/>
      <c r="F169" s="4"/>
      <c r="G169" s="9"/>
      <c r="H169" s="5"/>
      <c r="I169" s="6" t="str">
        <f t="shared" si="30"/>
        <v/>
      </c>
      <c r="J169" s="5"/>
      <c r="K169" s="5"/>
      <c r="L169" s="5"/>
      <c r="M169" s="6" t="str">
        <f t="shared" si="31"/>
        <v/>
      </c>
      <c r="N169" s="6" t="str">
        <f t="shared" si="32"/>
        <v/>
      </c>
      <c r="O169" s="7" t="str">
        <f t="shared" si="33"/>
        <v/>
      </c>
      <c r="P169" s="8"/>
      <c r="Q169" s="6" t="str">
        <f t="shared" si="34"/>
        <v/>
      </c>
      <c r="R169" s="4"/>
      <c r="S169" s="4"/>
      <c r="T169" s="26"/>
      <c r="U169" s="4"/>
      <c r="V169" s="4"/>
      <c r="W169" s="3" t="str">
        <f t="shared" si="35"/>
        <v/>
      </c>
    </row>
    <row r="170" spans="1:23" x14ac:dyDescent="0.25">
      <c r="A170" s="4"/>
      <c r="B170" s="4"/>
      <c r="C170" s="4"/>
      <c r="D170" s="4"/>
      <c r="E170" s="4"/>
      <c r="F170" s="4"/>
      <c r="G170" s="9"/>
      <c r="H170" s="5"/>
      <c r="I170" s="6" t="str">
        <f t="shared" si="30"/>
        <v/>
      </c>
      <c r="J170" s="5"/>
      <c r="K170" s="5"/>
      <c r="L170" s="5"/>
      <c r="M170" s="6" t="str">
        <f t="shared" si="31"/>
        <v/>
      </c>
      <c r="N170" s="6" t="str">
        <f t="shared" si="32"/>
        <v/>
      </c>
      <c r="O170" s="7" t="str">
        <f t="shared" si="33"/>
        <v/>
      </c>
      <c r="P170" s="8"/>
      <c r="Q170" s="6" t="str">
        <f t="shared" si="34"/>
        <v/>
      </c>
      <c r="R170" s="4"/>
      <c r="S170" s="4"/>
      <c r="T170" s="26"/>
      <c r="U170" s="4"/>
      <c r="V170" s="4"/>
      <c r="W170" s="3" t="str">
        <f t="shared" si="35"/>
        <v/>
      </c>
    </row>
    <row r="171" spans="1:23" x14ac:dyDescent="0.25">
      <c r="A171" s="4"/>
      <c r="B171" s="4"/>
      <c r="C171" s="4"/>
      <c r="D171" s="4"/>
      <c r="E171" s="4"/>
      <c r="F171" s="4"/>
      <c r="G171" s="9"/>
      <c r="H171" s="5"/>
      <c r="I171" s="6" t="str">
        <f t="shared" si="30"/>
        <v/>
      </c>
      <c r="J171" s="5"/>
      <c r="K171" s="5"/>
      <c r="L171" s="5"/>
      <c r="M171" s="6" t="str">
        <f t="shared" si="31"/>
        <v/>
      </c>
      <c r="N171" s="6" t="str">
        <f t="shared" si="32"/>
        <v/>
      </c>
      <c r="O171" s="7" t="str">
        <f t="shared" si="33"/>
        <v/>
      </c>
      <c r="P171" s="8"/>
      <c r="Q171" s="6" t="str">
        <f t="shared" si="34"/>
        <v/>
      </c>
      <c r="R171" s="4"/>
      <c r="S171" s="4"/>
      <c r="T171" s="26"/>
      <c r="U171" s="4"/>
      <c r="V171" s="4"/>
      <c r="W171" s="3" t="str">
        <f t="shared" si="35"/>
        <v/>
      </c>
    </row>
    <row r="172" spans="1:23" x14ac:dyDescent="0.25">
      <c r="A172" s="4"/>
      <c r="B172" s="4"/>
      <c r="C172" s="4"/>
      <c r="D172" s="4"/>
      <c r="E172" s="4"/>
      <c r="F172" s="4"/>
      <c r="G172" s="9"/>
      <c r="H172" s="5"/>
      <c r="I172" s="6" t="str">
        <f t="shared" si="30"/>
        <v/>
      </c>
      <c r="J172" s="5"/>
      <c r="K172" s="5"/>
      <c r="L172" s="5"/>
      <c r="M172" s="6" t="str">
        <f t="shared" si="31"/>
        <v/>
      </c>
      <c r="N172" s="6" t="str">
        <f t="shared" si="32"/>
        <v/>
      </c>
      <c r="O172" s="7" t="str">
        <f t="shared" si="33"/>
        <v/>
      </c>
      <c r="P172" s="8"/>
      <c r="Q172" s="6" t="str">
        <f t="shared" si="34"/>
        <v/>
      </c>
      <c r="R172" s="4"/>
      <c r="S172" s="4"/>
      <c r="T172" s="26"/>
      <c r="U172" s="4"/>
      <c r="V172" s="4"/>
      <c r="W172" s="3" t="str">
        <f t="shared" si="35"/>
        <v/>
      </c>
    </row>
    <row r="173" spans="1:23" x14ac:dyDescent="0.25">
      <c r="A173" s="4"/>
      <c r="B173" s="4"/>
      <c r="C173" s="4"/>
      <c r="D173" s="4"/>
      <c r="E173" s="4"/>
      <c r="F173" s="4"/>
      <c r="G173" s="9"/>
      <c r="H173" s="5"/>
      <c r="I173" s="6" t="str">
        <f t="shared" si="30"/>
        <v/>
      </c>
      <c r="J173" s="5"/>
      <c r="K173" s="5"/>
      <c r="L173" s="5"/>
      <c r="M173" s="6" t="str">
        <f t="shared" si="31"/>
        <v/>
      </c>
      <c r="N173" s="6" t="str">
        <f t="shared" si="32"/>
        <v/>
      </c>
      <c r="O173" s="7" t="str">
        <f t="shared" si="33"/>
        <v/>
      </c>
      <c r="P173" s="8"/>
      <c r="Q173" s="6" t="str">
        <f t="shared" si="34"/>
        <v/>
      </c>
      <c r="R173" s="4"/>
      <c r="S173" s="4"/>
      <c r="T173" s="26"/>
      <c r="U173" s="4"/>
      <c r="V173" s="4"/>
      <c r="W173" s="3" t="str">
        <f t="shared" si="35"/>
        <v/>
      </c>
    </row>
    <row r="174" spans="1:23" x14ac:dyDescent="0.25">
      <c r="A174" s="4"/>
      <c r="B174" s="4"/>
      <c r="C174" s="4"/>
      <c r="D174" s="4"/>
      <c r="E174" s="4"/>
      <c r="F174" s="4"/>
      <c r="G174" s="9"/>
      <c r="H174" s="5"/>
      <c r="I174" s="6" t="str">
        <f t="shared" si="30"/>
        <v/>
      </c>
      <c r="J174" s="5"/>
      <c r="K174" s="5"/>
      <c r="L174" s="5"/>
      <c r="M174" s="6" t="str">
        <f t="shared" si="31"/>
        <v/>
      </c>
      <c r="N174" s="6" t="str">
        <f t="shared" si="32"/>
        <v/>
      </c>
      <c r="O174" s="7" t="str">
        <f t="shared" si="33"/>
        <v/>
      </c>
      <c r="P174" s="8"/>
      <c r="Q174" s="6" t="str">
        <f t="shared" si="34"/>
        <v/>
      </c>
      <c r="R174" s="4"/>
      <c r="S174" s="4"/>
      <c r="T174" s="26"/>
      <c r="U174" s="4"/>
      <c r="V174" s="4"/>
      <c r="W174" s="3" t="str">
        <f t="shared" si="35"/>
        <v/>
      </c>
    </row>
    <row r="175" spans="1:23" x14ac:dyDescent="0.25">
      <c r="A175" s="4"/>
      <c r="B175" s="4"/>
      <c r="C175" s="4"/>
      <c r="D175" s="4"/>
      <c r="E175" s="4"/>
      <c r="F175" s="4"/>
      <c r="G175" s="9"/>
      <c r="H175" s="5"/>
      <c r="I175" s="6" t="str">
        <f t="shared" si="30"/>
        <v/>
      </c>
      <c r="J175" s="5"/>
      <c r="K175" s="5"/>
      <c r="L175" s="5"/>
      <c r="M175" s="6" t="str">
        <f t="shared" si="31"/>
        <v/>
      </c>
      <c r="N175" s="6" t="str">
        <f t="shared" si="32"/>
        <v/>
      </c>
      <c r="O175" s="7" t="str">
        <f t="shared" si="33"/>
        <v/>
      </c>
      <c r="P175" s="8"/>
      <c r="Q175" s="6" t="str">
        <f t="shared" si="34"/>
        <v/>
      </c>
      <c r="R175" s="4"/>
      <c r="S175" s="4"/>
      <c r="T175" s="26"/>
      <c r="U175" s="4"/>
      <c r="V175" s="4"/>
      <c r="W175" s="3" t="str">
        <f t="shared" si="35"/>
        <v/>
      </c>
    </row>
    <row r="176" spans="1:23" x14ac:dyDescent="0.25">
      <c r="A176" s="4"/>
      <c r="B176" s="4"/>
      <c r="C176" s="4"/>
      <c r="D176" s="4"/>
      <c r="E176" s="4"/>
      <c r="F176" s="4"/>
      <c r="G176" s="9"/>
      <c r="H176" s="5"/>
      <c r="I176" s="6" t="str">
        <f t="shared" si="30"/>
        <v/>
      </c>
      <c r="J176" s="5"/>
      <c r="K176" s="5"/>
      <c r="L176" s="5"/>
      <c r="M176" s="6" t="str">
        <f t="shared" si="31"/>
        <v/>
      </c>
      <c r="N176" s="6" t="str">
        <f t="shared" si="32"/>
        <v/>
      </c>
      <c r="O176" s="7" t="str">
        <f t="shared" si="33"/>
        <v/>
      </c>
      <c r="P176" s="8"/>
      <c r="Q176" s="6" t="str">
        <f t="shared" si="34"/>
        <v/>
      </c>
      <c r="R176" s="4"/>
      <c r="S176" s="4"/>
      <c r="T176" s="26"/>
      <c r="U176" s="4"/>
      <c r="V176" s="4"/>
      <c r="W176" s="3" t="str">
        <f t="shared" si="35"/>
        <v/>
      </c>
    </row>
    <row r="177" spans="1:23" x14ac:dyDescent="0.25">
      <c r="A177" s="4"/>
      <c r="B177" s="4"/>
      <c r="C177" s="4"/>
      <c r="D177" s="4"/>
      <c r="E177" s="4"/>
      <c r="F177" s="4"/>
      <c r="G177" s="9"/>
      <c r="H177" s="5"/>
      <c r="I177" s="6" t="str">
        <f t="shared" si="30"/>
        <v/>
      </c>
      <c r="J177" s="5"/>
      <c r="K177" s="5"/>
      <c r="L177" s="5"/>
      <c r="M177" s="6" t="str">
        <f t="shared" si="31"/>
        <v/>
      </c>
      <c r="N177" s="6" t="str">
        <f t="shared" si="32"/>
        <v/>
      </c>
      <c r="O177" s="7" t="str">
        <f t="shared" si="33"/>
        <v/>
      </c>
      <c r="P177" s="8"/>
      <c r="Q177" s="6" t="str">
        <f t="shared" si="34"/>
        <v/>
      </c>
      <c r="R177" s="4"/>
      <c r="S177" s="4"/>
      <c r="T177" s="26"/>
      <c r="U177" s="4"/>
      <c r="V177" s="4"/>
      <c r="W177" s="3" t="str">
        <f t="shared" si="35"/>
        <v/>
      </c>
    </row>
    <row r="178" spans="1:23" x14ac:dyDescent="0.25">
      <c r="A178" s="4"/>
      <c r="B178" s="4"/>
      <c r="C178" s="4"/>
      <c r="D178" s="4"/>
      <c r="E178" s="4"/>
      <c r="F178" s="4"/>
      <c r="G178" s="9"/>
      <c r="H178" s="5"/>
      <c r="I178" s="6" t="str">
        <f t="shared" si="30"/>
        <v/>
      </c>
      <c r="J178" s="5"/>
      <c r="K178" s="5"/>
      <c r="L178" s="5"/>
      <c r="M178" s="6" t="str">
        <f t="shared" si="31"/>
        <v/>
      </c>
      <c r="N178" s="6" t="str">
        <f t="shared" si="32"/>
        <v/>
      </c>
      <c r="O178" s="7" t="str">
        <f t="shared" si="33"/>
        <v/>
      </c>
      <c r="P178" s="8"/>
      <c r="Q178" s="6" t="str">
        <f t="shared" si="34"/>
        <v/>
      </c>
      <c r="R178" s="4"/>
      <c r="S178" s="4"/>
      <c r="T178" s="26"/>
      <c r="U178" s="4"/>
      <c r="V178" s="4"/>
      <c r="W178" s="3" t="str">
        <f t="shared" si="35"/>
        <v/>
      </c>
    </row>
    <row r="179" spans="1:23" x14ac:dyDescent="0.25">
      <c r="A179" s="4"/>
      <c r="B179" s="4"/>
      <c r="C179" s="4"/>
      <c r="D179" s="4"/>
      <c r="E179" s="4"/>
      <c r="F179" s="4"/>
      <c r="G179" s="9"/>
      <c r="H179" s="5"/>
      <c r="I179" s="6" t="str">
        <f t="shared" si="30"/>
        <v/>
      </c>
      <c r="J179" s="5"/>
      <c r="K179" s="5"/>
      <c r="L179" s="5"/>
      <c r="M179" s="6" t="str">
        <f t="shared" si="31"/>
        <v/>
      </c>
      <c r="N179" s="6" t="str">
        <f t="shared" si="32"/>
        <v/>
      </c>
      <c r="O179" s="7" t="str">
        <f t="shared" si="33"/>
        <v/>
      </c>
      <c r="P179" s="8"/>
      <c r="Q179" s="6" t="str">
        <f t="shared" si="34"/>
        <v/>
      </c>
      <c r="R179" s="4"/>
      <c r="S179" s="4"/>
      <c r="T179" s="26"/>
      <c r="U179" s="4"/>
      <c r="V179" s="4"/>
      <c r="W179" s="3" t="str">
        <f t="shared" si="35"/>
        <v/>
      </c>
    </row>
    <row r="180" spans="1:23" x14ac:dyDescent="0.25">
      <c r="A180" s="4"/>
      <c r="B180" s="4"/>
      <c r="C180" s="4"/>
      <c r="D180" s="4"/>
      <c r="E180" s="4"/>
      <c r="F180" s="4"/>
      <c r="G180" s="9"/>
      <c r="H180" s="5"/>
      <c r="I180" s="6" t="str">
        <f t="shared" si="30"/>
        <v/>
      </c>
      <c r="J180" s="5"/>
      <c r="K180" s="5"/>
      <c r="L180" s="5"/>
      <c r="M180" s="6" t="str">
        <f t="shared" si="31"/>
        <v/>
      </c>
      <c r="N180" s="6" t="str">
        <f t="shared" si="32"/>
        <v/>
      </c>
      <c r="O180" s="7" t="str">
        <f t="shared" si="33"/>
        <v/>
      </c>
      <c r="P180" s="8"/>
      <c r="Q180" s="6" t="str">
        <f t="shared" si="34"/>
        <v/>
      </c>
      <c r="R180" s="4"/>
      <c r="S180" s="4"/>
      <c r="T180" s="26"/>
      <c r="U180" s="4"/>
      <c r="V180" s="4"/>
      <c r="W180" s="3" t="str">
        <f t="shared" si="35"/>
        <v/>
      </c>
    </row>
    <row r="181" spans="1:23" x14ac:dyDescent="0.25">
      <c r="A181" s="4"/>
      <c r="B181" s="4"/>
      <c r="C181" s="4"/>
      <c r="D181" s="4"/>
      <c r="E181" s="4"/>
      <c r="F181" s="4"/>
      <c r="G181" s="9"/>
      <c r="H181" s="5"/>
      <c r="I181" s="6" t="str">
        <f t="shared" si="30"/>
        <v/>
      </c>
      <c r="J181" s="5"/>
      <c r="K181" s="5"/>
      <c r="L181" s="5"/>
      <c r="M181" s="6" t="str">
        <f t="shared" si="31"/>
        <v/>
      </c>
      <c r="N181" s="6" t="str">
        <f t="shared" si="32"/>
        <v/>
      </c>
      <c r="O181" s="7" t="str">
        <f t="shared" si="33"/>
        <v/>
      </c>
      <c r="P181" s="8"/>
      <c r="Q181" s="6" t="str">
        <f t="shared" si="34"/>
        <v/>
      </c>
      <c r="R181" s="4"/>
      <c r="S181" s="4"/>
      <c r="T181" s="26"/>
      <c r="U181" s="4"/>
      <c r="V181" s="4"/>
      <c r="W181" s="3" t="str">
        <f t="shared" si="35"/>
        <v/>
      </c>
    </row>
    <row r="182" spans="1:23" x14ac:dyDescent="0.25">
      <c r="A182" s="4"/>
      <c r="B182" s="4"/>
      <c r="C182" s="4"/>
      <c r="D182" s="4"/>
      <c r="E182" s="4"/>
      <c r="F182" s="4"/>
      <c r="G182" s="9"/>
      <c r="H182" s="5"/>
      <c r="I182" s="6" t="str">
        <f t="shared" si="30"/>
        <v/>
      </c>
      <c r="J182" s="5"/>
      <c r="K182" s="5"/>
      <c r="L182" s="5"/>
      <c r="M182" s="6" t="str">
        <f t="shared" si="31"/>
        <v/>
      </c>
      <c r="N182" s="6" t="str">
        <f t="shared" si="32"/>
        <v/>
      </c>
      <c r="O182" s="7" t="str">
        <f t="shared" si="33"/>
        <v/>
      </c>
      <c r="P182" s="8"/>
      <c r="Q182" s="6" t="str">
        <f t="shared" si="34"/>
        <v/>
      </c>
      <c r="R182" s="4"/>
      <c r="S182" s="4"/>
      <c r="T182" s="26"/>
      <c r="U182" s="4"/>
      <c r="V182" s="4"/>
      <c r="W182" s="3" t="str">
        <f t="shared" si="35"/>
        <v/>
      </c>
    </row>
    <row r="183" spans="1:23" x14ac:dyDescent="0.25">
      <c r="A183" s="4"/>
      <c r="B183" s="4"/>
      <c r="C183" s="4"/>
      <c r="D183" s="4"/>
      <c r="E183" s="4"/>
      <c r="F183" s="4"/>
      <c r="G183" s="9"/>
      <c r="H183" s="5"/>
      <c r="I183" s="6" t="str">
        <f t="shared" si="30"/>
        <v/>
      </c>
      <c r="J183" s="5"/>
      <c r="K183" s="5"/>
      <c r="L183" s="5"/>
      <c r="M183" s="6" t="str">
        <f t="shared" si="31"/>
        <v/>
      </c>
      <c r="N183" s="6" t="str">
        <f t="shared" si="32"/>
        <v/>
      </c>
      <c r="O183" s="7" t="str">
        <f t="shared" si="33"/>
        <v/>
      </c>
      <c r="P183" s="8"/>
      <c r="Q183" s="6" t="str">
        <f t="shared" si="34"/>
        <v/>
      </c>
      <c r="R183" s="4"/>
      <c r="S183" s="4"/>
      <c r="T183" s="26"/>
      <c r="U183" s="4"/>
      <c r="V183" s="4"/>
      <c r="W183" s="3" t="str">
        <f t="shared" si="35"/>
        <v/>
      </c>
    </row>
    <row r="184" spans="1:23" x14ac:dyDescent="0.25">
      <c r="A184" s="4"/>
      <c r="B184" s="4"/>
      <c r="C184" s="4"/>
      <c r="D184" s="4"/>
      <c r="E184" s="4"/>
      <c r="F184" s="4"/>
      <c r="G184" s="9"/>
      <c r="H184" s="5"/>
      <c r="I184" s="6" t="str">
        <f t="shared" si="30"/>
        <v/>
      </c>
      <c r="J184" s="5"/>
      <c r="K184" s="5"/>
      <c r="L184" s="5"/>
      <c r="M184" s="6" t="str">
        <f t="shared" si="31"/>
        <v/>
      </c>
      <c r="N184" s="6" t="str">
        <f t="shared" si="32"/>
        <v/>
      </c>
      <c r="O184" s="7" t="str">
        <f t="shared" si="33"/>
        <v/>
      </c>
      <c r="P184" s="8"/>
      <c r="Q184" s="6" t="str">
        <f t="shared" si="34"/>
        <v/>
      </c>
      <c r="R184" s="4"/>
      <c r="S184" s="4"/>
      <c r="T184" s="26"/>
      <c r="U184" s="4"/>
      <c r="V184" s="4"/>
      <c r="W184" s="3" t="str">
        <f t="shared" si="35"/>
        <v/>
      </c>
    </row>
    <row r="185" spans="1:23" x14ac:dyDescent="0.25">
      <c r="A185" s="4"/>
      <c r="B185" s="4"/>
      <c r="C185" s="4"/>
      <c r="D185" s="4"/>
      <c r="E185" s="4"/>
      <c r="F185" s="4"/>
      <c r="G185" s="9"/>
      <c r="H185" s="5"/>
      <c r="I185" s="6" t="str">
        <f t="shared" si="30"/>
        <v/>
      </c>
      <c r="J185" s="5"/>
      <c r="K185" s="5"/>
      <c r="L185" s="5"/>
      <c r="M185" s="6" t="str">
        <f t="shared" si="31"/>
        <v/>
      </c>
      <c r="N185" s="6" t="str">
        <f t="shared" si="32"/>
        <v/>
      </c>
      <c r="O185" s="7" t="str">
        <f t="shared" si="33"/>
        <v/>
      </c>
      <c r="P185" s="8"/>
      <c r="Q185" s="6" t="str">
        <f t="shared" si="34"/>
        <v/>
      </c>
      <c r="R185" s="4"/>
      <c r="S185" s="4"/>
      <c r="T185" s="26"/>
      <c r="U185" s="4"/>
      <c r="V185" s="4"/>
      <c r="W185" s="3" t="str">
        <f t="shared" si="35"/>
        <v/>
      </c>
    </row>
    <row r="186" spans="1:23" x14ac:dyDescent="0.25">
      <c r="A186" s="4"/>
      <c r="B186" s="4"/>
      <c r="C186" s="4"/>
      <c r="D186" s="4"/>
      <c r="E186" s="4"/>
      <c r="F186" s="4"/>
      <c r="G186" s="9"/>
      <c r="H186" s="5"/>
      <c r="I186" s="6" t="str">
        <f t="shared" si="30"/>
        <v/>
      </c>
      <c r="J186" s="5"/>
      <c r="K186" s="5"/>
      <c r="L186" s="5"/>
      <c r="M186" s="6" t="str">
        <f t="shared" si="31"/>
        <v/>
      </c>
      <c r="N186" s="6" t="str">
        <f t="shared" si="32"/>
        <v/>
      </c>
      <c r="O186" s="7" t="str">
        <f t="shared" si="33"/>
        <v/>
      </c>
      <c r="P186" s="8"/>
      <c r="Q186" s="6" t="str">
        <f t="shared" si="34"/>
        <v/>
      </c>
      <c r="R186" s="4"/>
      <c r="S186" s="4"/>
      <c r="T186" s="26"/>
      <c r="U186" s="4"/>
      <c r="V186" s="4"/>
      <c r="W186" s="3" t="str">
        <f t="shared" si="35"/>
        <v/>
      </c>
    </row>
    <row r="187" spans="1:23" x14ac:dyDescent="0.25">
      <c r="A187" s="4"/>
      <c r="B187" s="4"/>
      <c r="C187" s="4"/>
      <c r="D187" s="4"/>
      <c r="E187" s="4"/>
      <c r="F187" s="4"/>
      <c r="G187" s="9"/>
      <c r="H187" s="5"/>
      <c r="I187" s="6" t="str">
        <f t="shared" si="30"/>
        <v/>
      </c>
      <c r="J187" s="5"/>
      <c r="K187" s="5"/>
      <c r="L187" s="5"/>
      <c r="M187" s="6" t="str">
        <f t="shared" si="31"/>
        <v/>
      </c>
      <c r="N187" s="6" t="str">
        <f t="shared" si="32"/>
        <v/>
      </c>
      <c r="O187" s="7" t="str">
        <f t="shared" si="33"/>
        <v/>
      </c>
      <c r="P187" s="8"/>
      <c r="Q187" s="6" t="str">
        <f t="shared" si="34"/>
        <v/>
      </c>
      <c r="R187" s="4"/>
      <c r="S187" s="4"/>
      <c r="T187" s="26"/>
      <c r="U187" s="4"/>
      <c r="V187" s="4"/>
      <c r="W187" s="3" t="str">
        <f t="shared" si="35"/>
        <v/>
      </c>
    </row>
    <row r="188" spans="1:23" x14ac:dyDescent="0.25">
      <c r="A188" s="4"/>
      <c r="B188" s="4"/>
      <c r="C188" s="4"/>
      <c r="D188" s="4"/>
      <c r="E188" s="4"/>
      <c r="F188" s="4"/>
      <c r="G188" s="9"/>
      <c r="H188" s="5"/>
      <c r="I188" s="6" t="str">
        <f t="shared" si="30"/>
        <v/>
      </c>
      <c r="J188" s="5"/>
      <c r="K188" s="5"/>
      <c r="L188" s="5"/>
      <c r="M188" s="6" t="str">
        <f t="shared" si="31"/>
        <v/>
      </c>
      <c r="N188" s="6" t="str">
        <f t="shared" si="32"/>
        <v/>
      </c>
      <c r="O188" s="7" t="str">
        <f t="shared" si="33"/>
        <v/>
      </c>
      <c r="P188" s="8"/>
      <c r="Q188" s="6" t="str">
        <f t="shared" si="34"/>
        <v/>
      </c>
      <c r="R188" s="4"/>
      <c r="S188" s="4"/>
      <c r="T188" s="26"/>
      <c r="U188" s="4"/>
      <c r="V188" s="4"/>
      <c r="W188" s="3" t="str">
        <f t="shared" si="35"/>
        <v/>
      </c>
    </row>
    <row r="189" spans="1:23" x14ac:dyDescent="0.25">
      <c r="A189" s="4"/>
      <c r="B189" s="4"/>
      <c r="C189" s="4"/>
      <c r="D189" s="4"/>
      <c r="E189" s="4"/>
      <c r="F189" s="4"/>
      <c r="G189" s="9"/>
      <c r="H189" s="5"/>
      <c r="I189" s="6" t="str">
        <f t="shared" si="30"/>
        <v/>
      </c>
      <c r="J189" s="5"/>
      <c r="K189" s="5"/>
      <c r="L189" s="5"/>
      <c r="M189" s="6" t="str">
        <f t="shared" si="31"/>
        <v/>
      </c>
      <c r="N189" s="6" t="str">
        <f t="shared" si="32"/>
        <v/>
      </c>
      <c r="O189" s="7" t="str">
        <f t="shared" si="33"/>
        <v/>
      </c>
      <c r="P189" s="8"/>
      <c r="Q189" s="6" t="str">
        <f t="shared" si="34"/>
        <v/>
      </c>
      <c r="R189" s="4"/>
      <c r="S189" s="4"/>
      <c r="T189" s="26"/>
      <c r="U189" s="4"/>
      <c r="V189" s="4"/>
      <c r="W189" s="3" t="str">
        <f t="shared" si="35"/>
        <v/>
      </c>
    </row>
    <row r="190" spans="1:23" x14ac:dyDescent="0.25">
      <c r="A190" s="4"/>
      <c r="B190" s="4"/>
      <c r="C190" s="4"/>
      <c r="D190" s="4"/>
      <c r="E190" s="4"/>
      <c r="F190" s="4"/>
      <c r="G190" s="9"/>
      <c r="H190" s="5"/>
      <c r="I190" s="6" t="str">
        <f t="shared" si="30"/>
        <v/>
      </c>
      <c r="J190" s="5"/>
      <c r="K190" s="5"/>
      <c r="L190" s="5"/>
      <c r="M190" s="6" t="str">
        <f t="shared" si="31"/>
        <v/>
      </c>
      <c r="N190" s="6" t="str">
        <f t="shared" si="32"/>
        <v/>
      </c>
      <c r="O190" s="7" t="str">
        <f t="shared" si="33"/>
        <v/>
      </c>
      <c r="P190" s="8"/>
      <c r="Q190" s="6" t="str">
        <f t="shared" si="34"/>
        <v/>
      </c>
      <c r="R190" s="4"/>
      <c r="S190" s="4"/>
      <c r="T190" s="26"/>
      <c r="U190" s="4"/>
      <c r="V190" s="4"/>
      <c r="W190" s="3" t="str">
        <f t="shared" si="35"/>
        <v/>
      </c>
    </row>
    <row r="191" spans="1:23" x14ac:dyDescent="0.25">
      <c r="A191" s="4"/>
      <c r="B191" s="4"/>
      <c r="C191" s="4"/>
      <c r="D191" s="4"/>
      <c r="E191" s="4"/>
      <c r="F191" s="4"/>
      <c r="G191" s="9"/>
      <c r="H191" s="5"/>
      <c r="I191" s="6" t="str">
        <f t="shared" si="30"/>
        <v/>
      </c>
      <c r="J191" s="5"/>
      <c r="K191" s="5"/>
      <c r="L191" s="5"/>
      <c r="M191" s="6" t="str">
        <f t="shared" si="31"/>
        <v/>
      </c>
      <c r="N191" s="6" t="str">
        <f t="shared" si="32"/>
        <v/>
      </c>
      <c r="O191" s="7" t="str">
        <f t="shared" si="33"/>
        <v/>
      </c>
      <c r="P191" s="8"/>
      <c r="Q191" s="6" t="str">
        <f t="shared" si="34"/>
        <v/>
      </c>
      <c r="R191" s="4"/>
      <c r="S191" s="4"/>
      <c r="T191" s="26"/>
      <c r="U191" s="4"/>
      <c r="V191" s="4"/>
      <c r="W191" s="3" t="str">
        <f t="shared" si="35"/>
        <v/>
      </c>
    </row>
    <row r="192" spans="1:23" x14ac:dyDescent="0.25">
      <c r="A192" s="4"/>
      <c r="B192" s="4"/>
      <c r="C192" s="4"/>
      <c r="D192" s="4"/>
      <c r="E192" s="4"/>
      <c r="F192" s="4"/>
      <c r="G192" s="9"/>
      <c r="H192" s="5"/>
      <c r="I192" s="6" t="str">
        <f t="shared" si="30"/>
        <v/>
      </c>
      <c r="J192" s="5"/>
      <c r="K192" s="5"/>
      <c r="L192" s="5"/>
      <c r="M192" s="6" t="str">
        <f t="shared" si="31"/>
        <v/>
      </c>
      <c r="N192" s="6" t="str">
        <f t="shared" si="32"/>
        <v/>
      </c>
      <c r="O192" s="7" t="str">
        <f t="shared" si="33"/>
        <v/>
      </c>
      <c r="P192" s="8"/>
      <c r="Q192" s="6" t="str">
        <f t="shared" si="34"/>
        <v/>
      </c>
      <c r="R192" s="4"/>
      <c r="S192" s="4"/>
      <c r="T192" s="26"/>
      <c r="U192" s="4"/>
      <c r="V192" s="4"/>
      <c r="W192" s="3" t="str">
        <f t="shared" si="35"/>
        <v/>
      </c>
    </row>
    <row r="193" spans="1:23" x14ac:dyDescent="0.25">
      <c r="A193" s="4"/>
      <c r="B193" s="4"/>
      <c r="C193" s="4"/>
      <c r="D193" s="4"/>
      <c r="E193" s="4"/>
      <c r="F193" s="4"/>
      <c r="G193" s="9"/>
      <c r="H193" s="5"/>
      <c r="I193" s="6" t="str">
        <f t="shared" si="30"/>
        <v/>
      </c>
      <c r="J193" s="5"/>
      <c r="K193" s="5"/>
      <c r="L193" s="5"/>
      <c r="M193" s="6" t="str">
        <f t="shared" si="31"/>
        <v/>
      </c>
      <c r="N193" s="6" t="str">
        <f t="shared" si="32"/>
        <v/>
      </c>
      <c r="O193" s="7" t="str">
        <f t="shared" si="33"/>
        <v/>
      </c>
      <c r="P193" s="8"/>
      <c r="Q193" s="6" t="str">
        <f t="shared" si="34"/>
        <v/>
      </c>
      <c r="R193" s="4"/>
      <c r="S193" s="4"/>
      <c r="T193" s="26"/>
      <c r="U193" s="4"/>
      <c r="V193" s="4"/>
      <c r="W193" s="3" t="str">
        <f t="shared" si="35"/>
        <v/>
      </c>
    </row>
    <row r="194" spans="1:23" x14ac:dyDescent="0.25">
      <c r="A194" s="4"/>
      <c r="B194" s="4"/>
      <c r="C194" s="4"/>
      <c r="D194" s="4"/>
      <c r="E194" s="4"/>
      <c r="F194" s="4"/>
      <c r="G194" s="9"/>
      <c r="H194" s="5"/>
      <c r="I194" s="6" t="str">
        <f t="shared" si="30"/>
        <v/>
      </c>
      <c r="J194" s="5"/>
      <c r="K194" s="5"/>
      <c r="L194" s="5"/>
      <c r="M194" s="6" t="str">
        <f t="shared" si="31"/>
        <v/>
      </c>
      <c r="N194" s="6" t="str">
        <f t="shared" si="32"/>
        <v/>
      </c>
      <c r="O194" s="7" t="str">
        <f t="shared" si="33"/>
        <v/>
      </c>
      <c r="P194" s="8"/>
      <c r="Q194" s="6" t="str">
        <f t="shared" si="34"/>
        <v/>
      </c>
      <c r="R194" s="4"/>
      <c r="S194" s="4"/>
      <c r="T194" s="26"/>
      <c r="U194" s="4"/>
      <c r="V194" s="4"/>
      <c r="W194" s="3" t="str">
        <f t="shared" si="35"/>
        <v/>
      </c>
    </row>
    <row r="195" spans="1:23" x14ac:dyDescent="0.25">
      <c r="A195" s="4"/>
      <c r="B195" s="4"/>
      <c r="C195" s="4"/>
      <c r="D195" s="4"/>
      <c r="E195" s="4"/>
      <c r="F195" s="4"/>
      <c r="G195" s="9"/>
      <c r="H195" s="5"/>
      <c r="I195" s="6" t="str">
        <f t="shared" si="30"/>
        <v/>
      </c>
      <c r="J195" s="5"/>
      <c r="K195" s="5"/>
      <c r="L195" s="5"/>
      <c r="M195" s="6" t="str">
        <f t="shared" si="31"/>
        <v/>
      </c>
      <c r="N195" s="6" t="str">
        <f t="shared" si="32"/>
        <v/>
      </c>
      <c r="O195" s="7" t="str">
        <f t="shared" si="33"/>
        <v/>
      </c>
      <c r="P195" s="8"/>
      <c r="Q195" s="6" t="str">
        <f t="shared" si="34"/>
        <v/>
      </c>
      <c r="R195" s="4"/>
      <c r="S195" s="4"/>
      <c r="T195" s="26"/>
      <c r="U195" s="4"/>
      <c r="V195" s="4"/>
      <c r="W195" s="3" t="str">
        <f t="shared" si="35"/>
        <v/>
      </c>
    </row>
    <row r="196" spans="1:23" x14ac:dyDescent="0.25">
      <c r="A196" s="4"/>
      <c r="B196" s="4"/>
      <c r="C196" s="4"/>
      <c r="D196" s="4"/>
      <c r="E196" s="4"/>
      <c r="F196" s="4"/>
      <c r="G196" s="9"/>
      <c r="H196" s="5"/>
      <c r="I196" s="6" t="str">
        <f t="shared" si="30"/>
        <v/>
      </c>
      <c r="J196" s="5"/>
      <c r="K196" s="5"/>
      <c r="L196" s="5"/>
      <c r="M196" s="6" t="str">
        <f t="shared" si="31"/>
        <v/>
      </c>
      <c r="N196" s="6" t="str">
        <f t="shared" si="32"/>
        <v/>
      </c>
      <c r="O196" s="7" t="str">
        <f t="shared" si="33"/>
        <v/>
      </c>
      <c r="P196" s="8"/>
      <c r="Q196" s="6" t="str">
        <f t="shared" si="34"/>
        <v/>
      </c>
      <c r="R196" s="4"/>
      <c r="S196" s="4"/>
      <c r="T196" s="26"/>
      <c r="U196" s="4"/>
      <c r="V196" s="4"/>
      <c r="W196" s="3" t="str">
        <f t="shared" si="35"/>
        <v/>
      </c>
    </row>
    <row r="197" spans="1:23" x14ac:dyDescent="0.25">
      <c r="A197" s="4"/>
      <c r="B197" s="4"/>
      <c r="C197" s="4"/>
      <c r="D197" s="4"/>
      <c r="E197" s="4"/>
      <c r="F197" s="4"/>
      <c r="G197" s="9"/>
      <c r="H197" s="5"/>
      <c r="I197" s="6" t="str">
        <f t="shared" si="30"/>
        <v/>
      </c>
      <c r="J197" s="5"/>
      <c r="K197" s="5"/>
      <c r="L197" s="5"/>
      <c r="M197" s="6" t="str">
        <f t="shared" si="31"/>
        <v/>
      </c>
      <c r="N197" s="6" t="str">
        <f t="shared" si="32"/>
        <v/>
      </c>
      <c r="O197" s="7" t="str">
        <f t="shared" si="33"/>
        <v/>
      </c>
      <c r="P197" s="8"/>
      <c r="Q197" s="6" t="str">
        <f t="shared" si="34"/>
        <v/>
      </c>
      <c r="R197" s="4"/>
      <c r="S197" s="4"/>
      <c r="T197" s="26"/>
      <c r="U197" s="4"/>
      <c r="V197" s="4"/>
      <c r="W197" s="3" t="str">
        <f t="shared" si="35"/>
        <v/>
      </c>
    </row>
    <row r="198" spans="1:23" x14ac:dyDescent="0.25">
      <c r="A198" s="4"/>
      <c r="B198" s="4"/>
      <c r="C198" s="4"/>
      <c r="D198" s="4"/>
      <c r="E198" s="4"/>
      <c r="F198" s="4"/>
      <c r="G198" s="9"/>
      <c r="H198" s="5"/>
      <c r="I198" s="6" t="str">
        <f t="shared" si="30"/>
        <v/>
      </c>
      <c r="J198" s="5"/>
      <c r="K198" s="5"/>
      <c r="L198" s="5"/>
      <c r="M198" s="6" t="str">
        <f t="shared" si="31"/>
        <v/>
      </c>
      <c r="N198" s="6" t="str">
        <f t="shared" si="32"/>
        <v/>
      </c>
      <c r="O198" s="7" t="str">
        <f t="shared" si="33"/>
        <v/>
      </c>
      <c r="P198" s="8"/>
      <c r="Q198" s="6" t="str">
        <f t="shared" si="34"/>
        <v/>
      </c>
      <c r="R198" s="4"/>
      <c r="S198" s="4"/>
      <c r="T198" s="26"/>
      <c r="U198" s="4"/>
      <c r="V198" s="4"/>
      <c r="W198" s="3" t="str">
        <f t="shared" si="35"/>
        <v/>
      </c>
    </row>
    <row r="199" spans="1:23" x14ac:dyDescent="0.25">
      <c r="A199" s="4"/>
      <c r="B199" s="4"/>
      <c r="C199" s="4"/>
      <c r="D199" s="4"/>
      <c r="E199" s="4"/>
      <c r="F199" s="4"/>
      <c r="G199" s="9"/>
      <c r="H199" s="5"/>
      <c r="I199" s="6" t="str">
        <f t="shared" si="30"/>
        <v/>
      </c>
      <c r="J199" s="5"/>
      <c r="K199" s="5"/>
      <c r="L199" s="5"/>
      <c r="M199" s="6" t="str">
        <f t="shared" si="31"/>
        <v/>
      </c>
      <c r="N199" s="6" t="str">
        <f t="shared" si="32"/>
        <v/>
      </c>
      <c r="O199" s="7" t="str">
        <f t="shared" si="33"/>
        <v/>
      </c>
      <c r="P199" s="8"/>
      <c r="Q199" s="6" t="str">
        <f t="shared" si="34"/>
        <v/>
      </c>
      <c r="R199" s="4"/>
      <c r="S199" s="4"/>
      <c r="T199" s="26"/>
      <c r="U199" s="4"/>
      <c r="V199" s="4"/>
      <c r="W199" s="3" t="str">
        <f t="shared" si="35"/>
        <v/>
      </c>
    </row>
    <row r="200" spans="1:23" x14ac:dyDescent="0.25">
      <c r="A200" s="4"/>
      <c r="B200" s="4"/>
      <c r="C200" s="4"/>
      <c r="D200" s="4"/>
      <c r="E200" s="4"/>
      <c r="F200" s="4"/>
      <c r="G200" s="9"/>
      <c r="H200" s="5"/>
      <c r="I200" s="6" t="str">
        <f t="shared" si="30"/>
        <v/>
      </c>
      <c r="J200" s="5"/>
      <c r="K200" s="5"/>
      <c r="L200" s="5"/>
      <c r="M200" s="6" t="str">
        <f t="shared" si="31"/>
        <v/>
      </c>
      <c r="N200" s="6" t="str">
        <f t="shared" si="32"/>
        <v/>
      </c>
      <c r="O200" s="7" t="str">
        <f t="shared" si="33"/>
        <v/>
      </c>
      <c r="P200" s="8"/>
      <c r="Q200" s="6" t="str">
        <f t="shared" si="34"/>
        <v/>
      </c>
      <c r="R200" s="4"/>
      <c r="S200" s="4"/>
      <c r="T200" s="26"/>
      <c r="U200" s="4"/>
      <c r="V200" s="4"/>
      <c r="W200" s="3" t="str">
        <f t="shared" si="35"/>
        <v/>
      </c>
    </row>
    <row r="201" spans="1:2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</sheetData>
  <mergeCells count="2">
    <mergeCell ref="A1:W1"/>
    <mergeCell ref="A2:W2"/>
  </mergeCells>
  <conditionalFormatting sqref="M4:M200">
    <cfRule type="dataBar" priority="4">
      <dataBar>
        <cfvo type="min"/>
        <cfvo type="max"/>
        <color rgb="FF8EA6B8"/>
      </dataBar>
    </cfRule>
    <cfRule type="dataBar" priority="5">
      <dataBar>
        <cfvo type="min"/>
        <cfvo type="max"/>
        <color rgb="FF8EA6B8"/>
      </dataBar>
      <extLst>
        <ext xmlns:x14="http://schemas.microsoft.com/office/spreadsheetml/2009/9/main" uri="{B025F937-C7B1-47D3-B67F-A62EFF666E3E}">
          <x14:id>{3AE1805A-EDB0-630B-D0B1-B06CB43EF695}</x14:id>
        </ext>
      </extLst>
    </cfRule>
  </conditionalFormatting>
  <conditionalFormatting sqref="N4:N200">
    <cfRule type="cellIs" dxfId="3" priority="1" operator="greaterThan">
      <formula>0</formula>
    </cfRule>
    <cfRule type="cellIs" dxfId="2" priority="2" operator="lessThan">
      <formula>0</formula>
    </cfRule>
  </conditionalFormatting>
  <conditionalFormatting sqref="O4:O200">
    <cfRule type="cellIs" dxfId="1" priority="3" operator="greaterThan">
      <formula>0.1</formula>
    </cfRule>
  </conditionalFormatting>
  <dataValidations count="4">
    <dataValidation type="list" sqref="B4:B200" xr:uid="{00000000-0002-0000-0100-000000000000}">
      <formula1>"100,200,300,400,500,600,700,800"</formula1>
    </dataValidation>
    <dataValidation type="list" sqref="F4:F200" xr:uid="{00000000-0002-0000-0100-000001000000}">
      <formula1>"Pauschal,Stück,m²,m³,lfm,kg,h"</formula1>
    </dataValidation>
    <dataValidation type="list" sqref="R4:R200" xr:uid="{00000000-0002-0000-0100-000002000000}">
      <formula1>"Geplant,Angeboten,Beauftragt,Angezahlt,Teilbezahlt,Bezahlt,Offen"</formula1>
    </dataValidation>
    <dataValidation type="list" sqref="U4:U200" xr:uid="{00000000-0002-0000-0100-000003000000}">
      <formula1>"Niedrig,Mittel,Hoch"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E1805A-EDB0-630B-D0B1-B06CB43EF695}">
            <x14:dataBar>
              <x14:cfvo type="min"/>
              <x14:cfvo type="max"/>
              <x14:negativeFillColor auto="1"/>
              <x14:axisColor auto="1"/>
            </x14:dataBar>
          </x14:cfRule>
          <xm:sqref>M4:M200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workbookViewId="0"/>
  </sheetViews>
  <sheetFormatPr baseColWidth="10" defaultColWidth="9" defaultRowHeight="15" x14ac:dyDescent="0.25"/>
  <cols>
    <col min="1" max="1" width="13" customWidth="1"/>
    <col min="2" max="3" width="16" customWidth="1"/>
    <col min="4" max="4" width="14" customWidth="1"/>
    <col min="5" max="6" width="18" customWidth="1"/>
    <col min="7" max="7" width="20" customWidth="1"/>
  </cols>
  <sheetData>
    <row r="1" spans="1:7" ht="33.950000000000003" customHeight="1" x14ac:dyDescent="0.35">
      <c r="A1" s="35" t="s">
        <v>152</v>
      </c>
      <c r="B1" s="29"/>
      <c r="C1" s="29"/>
      <c r="D1" s="29"/>
      <c r="E1" s="29"/>
      <c r="F1" s="29"/>
      <c r="G1" s="29"/>
    </row>
    <row r="2" spans="1:7" ht="24" customHeight="1" x14ac:dyDescent="0.25">
      <c r="A2" s="36" t="s">
        <v>153</v>
      </c>
      <c r="B2" s="29"/>
      <c r="C2" s="29"/>
      <c r="D2" s="29"/>
      <c r="E2" s="29"/>
      <c r="F2" s="29"/>
      <c r="G2" s="29"/>
    </row>
    <row r="3" spans="1:7" ht="30" customHeight="1" x14ac:dyDescent="0.25">
      <c r="A3" s="2" t="s">
        <v>154</v>
      </c>
      <c r="B3" s="2" t="s">
        <v>15</v>
      </c>
      <c r="C3" s="2" t="s">
        <v>16</v>
      </c>
      <c r="D3" s="2" t="s">
        <v>55</v>
      </c>
      <c r="E3" s="2" t="s">
        <v>155</v>
      </c>
      <c r="F3" s="2" t="s">
        <v>156</v>
      </c>
      <c r="G3" s="2" t="s">
        <v>157</v>
      </c>
    </row>
    <row r="4" spans="1:7" x14ac:dyDescent="0.25">
      <c r="A4" s="11">
        <v>46023</v>
      </c>
      <c r="B4" s="12">
        <f>SUMIFS(Baukosten!$J$4:$J$200,Baukosten!$T$4:$T$200,"&gt;="&amp;$A4,Baukosten!$T$4:$T$200,"&lt;"&amp;EDATE($A4,1))</f>
        <v>147900</v>
      </c>
      <c r="C4" s="12">
        <f>SUMIFS(Baukosten!$L$4:$L$200,Baukosten!$T$4:$T$200,"&gt;="&amp;$A4,Baukosten!$T$4:$T$200,"&lt;"&amp;EDATE($A4,1))</f>
        <v>147900</v>
      </c>
      <c r="D4" s="12">
        <f t="shared" ref="D4:D15" si="0">MAX(0,B4-C4)</f>
        <v>0</v>
      </c>
      <c r="E4" s="12">
        <f>SUM($B$4:B4)</f>
        <v>147900</v>
      </c>
      <c r="F4" s="12">
        <f>SUM($C$4:C4)</f>
        <v>147900</v>
      </c>
      <c r="G4" s="12">
        <f>B4*(1+'Übersicht 2026'!$C$7)</f>
        <v>147900</v>
      </c>
    </row>
    <row r="5" spans="1:7" x14ac:dyDescent="0.25">
      <c r="A5" s="11">
        <v>46054</v>
      </c>
      <c r="B5" s="12">
        <f>SUMIFS(Baukosten!$J$4:$J$200,Baukosten!$T$4:$T$200,"&gt;="&amp;$A5,Baukosten!$T$4:$T$200,"&lt;"&amp;EDATE($A5,1))</f>
        <v>9200</v>
      </c>
      <c r="C5" s="12">
        <f>SUMIFS(Baukosten!$L$4:$L$200,Baukosten!$T$4:$T$200,"&gt;="&amp;$A5,Baukosten!$T$4:$T$200,"&lt;"&amp;EDATE($A5,1))</f>
        <v>9200</v>
      </c>
      <c r="D5" s="12">
        <f t="shared" si="0"/>
        <v>0</v>
      </c>
      <c r="E5" s="12">
        <f>SUM($B$4:B5)</f>
        <v>157100</v>
      </c>
      <c r="F5" s="12">
        <f>SUM($C$4:C5)</f>
        <v>157100</v>
      </c>
      <c r="G5" s="12">
        <f>B5*(1+'Übersicht 2026'!$C$7)</f>
        <v>9200</v>
      </c>
    </row>
    <row r="6" spans="1:7" x14ac:dyDescent="0.25">
      <c r="A6" s="11">
        <v>46082</v>
      </c>
      <c r="B6" s="12">
        <f>SUMIFS(Baukosten!$J$4:$J$200,Baukosten!$T$4:$T$200,"&gt;="&amp;$A6,Baukosten!$T$4:$T$200,"&lt;"&amp;EDATE($A6,1))</f>
        <v>29700</v>
      </c>
      <c r="C6" s="12">
        <f>SUMIFS(Baukosten!$L$4:$L$200,Baukosten!$T$4:$T$200,"&gt;="&amp;$A6,Baukosten!$T$4:$T$200,"&lt;"&amp;EDATE($A6,1))</f>
        <v>21100</v>
      </c>
      <c r="D6" s="12">
        <f t="shared" si="0"/>
        <v>8600</v>
      </c>
      <c r="E6" s="12">
        <f>SUM($B$4:B6)</f>
        <v>186800</v>
      </c>
      <c r="F6" s="12">
        <f>SUM($C$4:C6)</f>
        <v>178200</v>
      </c>
      <c r="G6" s="12">
        <f>B6*(1+'Übersicht 2026'!$C$7)</f>
        <v>29700</v>
      </c>
    </row>
    <row r="7" spans="1:7" x14ac:dyDescent="0.25">
      <c r="A7" s="11">
        <v>46113</v>
      </c>
      <c r="B7" s="12">
        <f>SUMIFS(Baukosten!$J$4:$J$200,Baukosten!$T$4:$T$200,"&gt;="&amp;$A7,Baukosten!$T$4:$T$200,"&lt;"&amp;EDATE($A7,1))</f>
        <v>66600</v>
      </c>
      <c r="C7" s="12">
        <f>SUMIFS(Baukosten!$L$4:$L$200,Baukosten!$T$4:$T$200,"&gt;="&amp;$A7,Baukosten!$T$4:$T$200,"&lt;"&amp;EDATE($A7,1))</f>
        <v>38200</v>
      </c>
      <c r="D7" s="12">
        <f t="shared" si="0"/>
        <v>28400</v>
      </c>
      <c r="E7" s="12">
        <f>SUM($B$4:B7)</f>
        <v>253400</v>
      </c>
      <c r="F7" s="12">
        <f>SUM($C$4:C7)</f>
        <v>216400</v>
      </c>
      <c r="G7" s="12">
        <f>B7*(1+'Übersicht 2026'!$C$7)</f>
        <v>66600</v>
      </c>
    </row>
    <row r="8" spans="1:7" x14ac:dyDescent="0.25">
      <c r="A8" s="11">
        <v>46143</v>
      </c>
      <c r="B8" s="12">
        <f>SUMIFS(Baukosten!$J$4:$J$200,Baukosten!$T$4:$T$200,"&gt;="&amp;$A8,Baukosten!$T$4:$T$200,"&lt;"&amp;EDATE($A8,1))</f>
        <v>93150</v>
      </c>
      <c r="C8" s="12">
        <f>SUMIFS(Baukosten!$L$4:$L$200,Baukosten!$T$4:$T$200,"&gt;="&amp;$A8,Baukosten!$T$4:$T$200,"&lt;"&amp;EDATE($A8,1))</f>
        <v>23000</v>
      </c>
      <c r="D8" s="12">
        <f t="shared" si="0"/>
        <v>70150</v>
      </c>
      <c r="E8" s="12">
        <f>SUM($B$4:B8)</f>
        <v>346550</v>
      </c>
      <c r="F8" s="12">
        <f>SUM($C$4:C8)</f>
        <v>239400</v>
      </c>
      <c r="G8" s="12">
        <f>B8*(1+'Übersicht 2026'!$C$7)</f>
        <v>93150</v>
      </c>
    </row>
    <row r="9" spans="1:7" x14ac:dyDescent="0.25">
      <c r="A9" s="11">
        <v>46174</v>
      </c>
      <c r="B9" s="12">
        <f>SUMIFS(Baukosten!$J$4:$J$200,Baukosten!$T$4:$T$200,"&gt;="&amp;$A9,Baukosten!$T$4:$T$200,"&lt;"&amp;EDATE($A9,1))</f>
        <v>46200</v>
      </c>
      <c r="C9" s="12">
        <f>SUMIFS(Baukosten!$L$4:$L$200,Baukosten!$T$4:$T$200,"&gt;="&amp;$A9,Baukosten!$T$4:$T$200,"&lt;"&amp;EDATE($A9,1))</f>
        <v>0</v>
      </c>
      <c r="D9" s="12">
        <f t="shared" si="0"/>
        <v>46200</v>
      </c>
      <c r="E9" s="12">
        <f>SUM($B$4:B9)</f>
        <v>392750</v>
      </c>
      <c r="F9" s="12">
        <f>SUM($C$4:C9)</f>
        <v>239400</v>
      </c>
      <c r="G9" s="12">
        <f>B9*(1+'Übersicht 2026'!$C$7)</f>
        <v>46200</v>
      </c>
    </row>
    <row r="10" spans="1:7" x14ac:dyDescent="0.25">
      <c r="A10" s="11">
        <v>46204</v>
      </c>
      <c r="B10" s="12">
        <f>SUMIFS(Baukosten!$J$4:$J$200,Baukosten!$T$4:$T$200,"&gt;="&amp;$A10,Baukosten!$T$4:$T$200,"&lt;"&amp;EDATE($A10,1))</f>
        <v>60400</v>
      </c>
      <c r="C10" s="12">
        <f>SUMIFS(Baukosten!$L$4:$L$200,Baukosten!$T$4:$T$200,"&gt;="&amp;$A10,Baukosten!$T$4:$T$200,"&lt;"&amp;EDATE($A10,1))</f>
        <v>0</v>
      </c>
      <c r="D10" s="12">
        <f t="shared" si="0"/>
        <v>60400</v>
      </c>
      <c r="E10" s="12">
        <f>SUM($B$4:B10)</f>
        <v>453150</v>
      </c>
      <c r="F10" s="12">
        <f>SUM($C$4:C10)</f>
        <v>239400</v>
      </c>
      <c r="G10" s="12">
        <f>B10*(1+'Übersicht 2026'!$C$7)</f>
        <v>60400</v>
      </c>
    </row>
    <row r="11" spans="1:7" x14ac:dyDescent="0.25">
      <c r="A11" s="11">
        <v>46235</v>
      </c>
      <c r="B11" s="12">
        <f>SUMIFS(Baukosten!$J$4:$J$200,Baukosten!$T$4:$T$200,"&gt;="&amp;$A11,Baukosten!$T$4:$T$200,"&lt;"&amp;EDATE($A11,1))</f>
        <v>80200</v>
      </c>
      <c r="C11" s="12">
        <f>SUMIFS(Baukosten!$L$4:$L$200,Baukosten!$T$4:$T$200,"&gt;="&amp;$A11,Baukosten!$T$4:$T$200,"&lt;"&amp;EDATE($A11,1))</f>
        <v>0</v>
      </c>
      <c r="D11" s="12">
        <f t="shared" si="0"/>
        <v>80200</v>
      </c>
      <c r="E11" s="12">
        <f>SUM($B$4:B11)</f>
        <v>533350</v>
      </c>
      <c r="F11" s="12">
        <f>SUM($C$4:C11)</f>
        <v>239400</v>
      </c>
      <c r="G11" s="12">
        <f>B11*(1+'Übersicht 2026'!$C$7)</f>
        <v>80200</v>
      </c>
    </row>
    <row r="12" spans="1:7" x14ac:dyDescent="0.25">
      <c r="A12" s="11">
        <v>46266</v>
      </c>
      <c r="B12" s="12">
        <f>SUMIFS(Baukosten!$J$4:$J$200,Baukosten!$T$4:$T$200,"&gt;="&amp;$A12,Baukosten!$T$4:$T$200,"&lt;"&amp;EDATE($A12,1))</f>
        <v>38200</v>
      </c>
      <c r="C12" s="12">
        <f>SUMIFS(Baukosten!$L$4:$L$200,Baukosten!$T$4:$T$200,"&gt;="&amp;$A12,Baukosten!$T$4:$T$200,"&lt;"&amp;EDATE($A12,1))</f>
        <v>0</v>
      </c>
      <c r="D12" s="12">
        <f t="shared" si="0"/>
        <v>38200</v>
      </c>
      <c r="E12" s="12">
        <f>SUM($B$4:B12)</f>
        <v>571550</v>
      </c>
      <c r="F12" s="12">
        <f>SUM($C$4:C12)</f>
        <v>239400</v>
      </c>
      <c r="G12" s="12">
        <f>B12*(1+'Übersicht 2026'!$C$7)</f>
        <v>38200</v>
      </c>
    </row>
    <row r="13" spans="1:7" x14ac:dyDescent="0.25">
      <c r="A13" s="11">
        <v>46296</v>
      </c>
      <c r="B13" s="12">
        <f>SUMIFS(Baukosten!$J$4:$J$200,Baukosten!$T$4:$T$200,"&gt;="&amp;$A13,Baukosten!$T$4:$T$200,"&lt;"&amp;EDATE($A13,1))</f>
        <v>22200</v>
      </c>
      <c r="C13" s="12">
        <f>SUMIFS(Baukosten!$L$4:$L$200,Baukosten!$T$4:$T$200,"&gt;="&amp;$A13,Baukosten!$T$4:$T$200,"&lt;"&amp;EDATE($A13,1))</f>
        <v>0</v>
      </c>
      <c r="D13" s="12">
        <f t="shared" si="0"/>
        <v>22200</v>
      </c>
      <c r="E13" s="12">
        <f>SUM($B$4:B13)</f>
        <v>593750</v>
      </c>
      <c r="F13" s="12">
        <f>SUM($C$4:C13)</f>
        <v>239400</v>
      </c>
      <c r="G13" s="12">
        <f>B13*(1+'Übersicht 2026'!$C$7)</f>
        <v>22200</v>
      </c>
    </row>
    <row r="14" spans="1:7" x14ac:dyDescent="0.25">
      <c r="A14" s="11">
        <v>46327</v>
      </c>
      <c r="B14" s="12">
        <f>SUMIFS(Baukosten!$J$4:$J$200,Baukosten!$T$4:$T$200,"&gt;="&amp;$A14,Baukosten!$T$4:$T$200,"&lt;"&amp;EDATE($A14,1))</f>
        <v>23200</v>
      </c>
      <c r="C14" s="12">
        <f>SUMIFS(Baukosten!$L$4:$L$200,Baukosten!$T$4:$T$200,"&gt;="&amp;$A14,Baukosten!$T$4:$T$200,"&lt;"&amp;EDATE($A14,1))</f>
        <v>0</v>
      </c>
      <c r="D14" s="12">
        <f t="shared" si="0"/>
        <v>23200</v>
      </c>
      <c r="E14" s="12">
        <f>SUM($B$4:B14)</f>
        <v>616950</v>
      </c>
      <c r="F14" s="12">
        <f>SUM($C$4:C14)</f>
        <v>239400</v>
      </c>
      <c r="G14" s="12">
        <f>B14*(1+'Übersicht 2026'!$C$7)</f>
        <v>23200</v>
      </c>
    </row>
    <row r="15" spans="1:7" x14ac:dyDescent="0.25">
      <c r="A15" s="11">
        <v>46357</v>
      </c>
      <c r="B15" s="12">
        <f>SUMIFS(Baukosten!$J$4:$J$200,Baukosten!$T$4:$T$200,"&gt;="&amp;$A15,Baukosten!$T$4:$T$200,"&lt;"&amp;EDATE($A15,1))</f>
        <v>35200</v>
      </c>
      <c r="C15" s="12">
        <f>SUMIFS(Baukosten!$L$4:$L$200,Baukosten!$T$4:$T$200,"&gt;="&amp;$A15,Baukosten!$T$4:$T$200,"&lt;"&amp;EDATE($A15,1))</f>
        <v>0</v>
      </c>
      <c r="D15" s="12">
        <f t="shared" si="0"/>
        <v>35200</v>
      </c>
      <c r="E15" s="12">
        <f>SUM($B$4:B15)</f>
        <v>652150</v>
      </c>
      <c r="F15" s="12">
        <f>SUM($C$4:C15)</f>
        <v>239400</v>
      </c>
      <c r="G15" s="12">
        <f>B15*(1+'Übersicht 2026'!$C$7)</f>
        <v>35200</v>
      </c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mergeCells count="2">
    <mergeCell ref="A1:G1"/>
    <mergeCell ref="A2:G2"/>
  </mergeCells>
  <conditionalFormatting sqref="A3:G15">
    <cfRule type="expression" dxfId="0" priority="1">
      <formula>$D4&gt;0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 2026</vt:lpstr>
      <vt:lpstr>Baukosten</vt:lpstr>
      <vt:lpstr>Monatsplan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2026-06-18T06:42:34Z</dcterms:modified>
</cp:coreProperties>
</file>