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C604B18D-A39B-49B9-9BFA-6EBE7A61D304}" xr6:coauthVersionLast="47" xr6:coauthVersionMax="47" xr10:uidLastSave="{00000000-0000-0000-0000-000000000000}"/>
  <bookViews>
    <workbookView xWindow="690" yWindow="690" windowWidth="25500" windowHeight="13500" xr2:uid="{00000000-000D-0000-FFFF-FFFF00000000}"/>
  </bookViews>
  <sheets>
    <sheet name="Beförderungspapier" sheetId="1" r:id="rId1"/>
    <sheet name="ADR-Positionen" sheetId="2" r:id="rId2"/>
    <sheet name="Stammdate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2" i="2" l="1"/>
  <c r="Q32" i="2"/>
  <c r="B47" i="1" s="1"/>
  <c r="N32" i="2"/>
  <c r="O32" i="2" s="1"/>
  <c r="I32" i="2"/>
  <c r="R31" i="2"/>
  <c r="Q31" i="2"/>
  <c r="A46" i="1" s="1"/>
  <c r="N31" i="2"/>
  <c r="O31" i="2" s="1"/>
  <c r="I31" i="2"/>
  <c r="R30" i="2"/>
  <c r="Q30" i="2"/>
  <c r="B45" i="1" s="1"/>
  <c r="N30" i="2"/>
  <c r="O30" i="2" s="1"/>
  <c r="I30" i="2"/>
  <c r="R29" i="2"/>
  <c r="Q29" i="2"/>
  <c r="F44" i="1" s="1"/>
  <c r="N29" i="2"/>
  <c r="O29" i="2" s="1"/>
  <c r="I29" i="2"/>
  <c r="R28" i="2"/>
  <c r="Q28" i="2"/>
  <c r="B43" i="1" s="1"/>
  <c r="N28" i="2"/>
  <c r="O28" i="2" s="1"/>
  <c r="I28" i="2"/>
  <c r="R27" i="2"/>
  <c r="Q27" i="2"/>
  <c r="A42" i="1" s="1"/>
  <c r="N27" i="2"/>
  <c r="O27" i="2" s="1"/>
  <c r="I27" i="2"/>
  <c r="R26" i="2"/>
  <c r="Q26" i="2"/>
  <c r="B41" i="1" s="1"/>
  <c r="N26" i="2"/>
  <c r="O26" i="2" s="1"/>
  <c r="I26" i="2"/>
  <c r="R25" i="2"/>
  <c r="Q25" i="2"/>
  <c r="F40" i="1" s="1"/>
  <c r="O25" i="2"/>
  <c r="N25" i="2"/>
  <c r="I25" i="2"/>
  <c r="R24" i="2"/>
  <c r="Q24" i="2"/>
  <c r="B39" i="1" s="1"/>
  <c r="N24" i="2"/>
  <c r="O24" i="2" s="1"/>
  <c r="I24" i="2"/>
  <c r="R23" i="2"/>
  <c r="Q23" i="2"/>
  <c r="A38" i="1" s="1"/>
  <c r="N23" i="2"/>
  <c r="O23" i="2" s="1"/>
  <c r="I23" i="2"/>
  <c r="R22" i="2"/>
  <c r="Q22" i="2"/>
  <c r="B37" i="1" s="1"/>
  <c r="N22" i="2"/>
  <c r="O22" i="2" s="1"/>
  <c r="I22" i="2"/>
  <c r="R21" i="2"/>
  <c r="Q21" i="2"/>
  <c r="F36" i="1" s="1"/>
  <c r="O21" i="2"/>
  <c r="N21" i="2"/>
  <c r="I21" i="2"/>
  <c r="R20" i="2"/>
  <c r="Q20" i="2"/>
  <c r="B35" i="1" s="1"/>
  <c r="N20" i="2"/>
  <c r="O20" i="2" s="1"/>
  <c r="I20" i="2"/>
  <c r="R19" i="2"/>
  <c r="Q19" i="2"/>
  <c r="A34" i="1" s="1"/>
  <c r="N19" i="2"/>
  <c r="O19" i="2" s="1"/>
  <c r="I19" i="2"/>
  <c r="R18" i="2"/>
  <c r="Q18" i="2"/>
  <c r="B33" i="1" s="1"/>
  <c r="N18" i="2"/>
  <c r="O18" i="2" s="1"/>
  <c r="I18" i="2"/>
  <c r="R17" i="2"/>
  <c r="Q17" i="2"/>
  <c r="A32" i="1" s="1"/>
  <c r="N17" i="2"/>
  <c r="I17" i="2"/>
  <c r="H32" i="1" s="1"/>
  <c r="R16" i="2"/>
  <c r="Q16" i="2"/>
  <c r="H31" i="1" s="1"/>
  <c r="N16" i="2"/>
  <c r="O16" i="2" s="1"/>
  <c r="I31" i="1" s="1"/>
  <c r="I16" i="2"/>
  <c r="R15" i="2"/>
  <c r="N15" i="2"/>
  <c r="Q15" i="2" s="1"/>
  <c r="I15" i="2"/>
  <c r="R14" i="2"/>
  <c r="Q14" i="2"/>
  <c r="B29" i="1" s="1"/>
  <c r="N14" i="2"/>
  <c r="O14" i="2" s="1"/>
  <c r="I14" i="2"/>
  <c r="H29" i="1" s="1"/>
  <c r="R13" i="2"/>
  <c r="Q13" i="2"/>
  <c r="A28" i="1" s="1"/>
  <c r="N13" i="2"/>
  <c r="I13" i="2"/>
  <c r="H28" i="1" s="1"/>
  <c r="F9" i="2"/>
  <c r="G9" i="2" s="1"/>
  <c r="E9" i="2"/>
  <c r="B56" i="1" s="1"/>
  <c r="E8" i="2"/>
  <c r="B55" i="1" s="1"/>
  <c r="E7" i="2"/>
  <c r="B54" i="1" s="1"/>
  <c r="F6" i="2"/>
  <c r="G6" i="2" s="1"/>
  <c r="E6" i="2"/>
  <c r="B53" i="1" s="1"/>
  <c r="F5" i="2"/>
  <c r="G5" i="2" s="1"/>
  <c r="E5" i="2"/>
  <c r="B52" i="1" s="1"/>
  <c r="F4" i="2"/>
  <c r="C51" i="1" s="1"/>
  <c r="E51" i="1" s="1"/>
  <c r="E4" i="2"/>
  <c r="B51" i="1" s="1"/>
  <c r="A56" i="1"/>
  <c r="A55" i="1"/>
  <c r="A54" i="1"/>
  <c r="A53" i="1"/>
  <c r="A52" i="1"/>
  <c r="A51" i="1"/>
  <c r="J47" i="1"/>
  <c r="I47" i="1"/>
  <c r="H47" i="1"/>
  <c r="G47" i="1"/>
  <c r="F47" i="1"/>
  <c r="E47" i="1"/>
  <c r="D47" i="1"/>
  <c r="C47" i="1"/>
  <c r="J46" i="1"/>
  <c r="E46" i="1"/>
  <c r="D46" i="1"/>
  <c r="C46" i="1"/>
  <c r="B46" i="1"/>
  <c r="J45" i="1"/>
  <c r="I45" i="1"/>
  <c r="H45" i="1"/>
  <c r="G45" i="1"/>
  <c r="F45" i="1"/>
  <c r="E45" i="1"/>
  <c r="D45" i="1"/>
  <c r="C45" i="1"/>
  <c r="A45" i="1"/>
  <c r="J44" i="1"/>
  <c r="I44" i="1"/>
  <c r="H44" i="1"/>
  <c r="G44" i="1"/>
  <c r="E44" i="1"/>
  <c r="D44" i="1"/>
  <c r="C44" i="1"/>
  <c r="B44" i="1"/>
  <c r="A44" i="1"/>
  <c r="J43" i="1"/>
  <c r="I43" i="1"/>
  <c r="H43" i="1"/>
  <c r="G43" i="1"/>
  <c r="F43" i="1"/>
  <c r="E43" i="1"/>
  <c r="D43" i="1"/>
  <c r="C43" i="1"/>
  <c r="J42" i="1"/>
  <c r="E42" i="1"/>
  <c r="D42" i="1"/>
  <c r="C42" i="1"/>
  <c r="B42" i="1"/>
  <c r="J41" i="1"/>
  <c r="I41" i="1"/>
  <c r="H41" i="1"/>
  <c r="G41" i="1"/>
  <c r="F41" i="1"/>
  <c r="E41" i="1"/>
  <c r="D41" i="1"/>
  <c r="C41" i="1"/>
  <c r="A41" i="1"/>
  <c r="J40" i="1"/>
  <c r="I40" i="1"/>
  <c r="H40" i="1"/>
  <c r="G40" i="1"/>
  <c r="E40" i="1"/>
  <c r="D40" i="1"/>
  <c r="C40" i="1"/>
  <c r="B40" i="1"/>
  <c r="A40" i="1"/>
  <c r="J39" i="1"/>
  <c r="I39" i="1"/>
  <c r="H39" i="1"/>
  <c r="G39" i="1"/>
  <c r="F39" i="1"/>
  <c r="E39" i="1"/>
  <c r="D39" i="1"/>
  <c r="C39" i="1"/>
  <c r="J38" i="1"/>
  <c r="E38" i="1"/>
  <c r="D38" i="1"/>
  <c r="C38" i="1"/>
  <c r="B38" i="1"/>
  <c r="J37" i="1"/>
  <c r="I37" i="1"/>
  <c r="H37" i="1"/>
  <c r="G37" i="1"/>
  <c r="F37" i="1"/>
  <c r="E37" i="1"/>
  <c r="D37" i="1"/>
  <c r="C37" i="1"/>
  <c r="A37" i="1"/>
  <c r="J36" i="1"/>
  <c r="I36" i="1"/>
  <c r="H36" i="1"/>
  <c r="G36" i="1"/>
  <c r="E36" i="1"/>
  <c r="D36" i="1"/>
  <c r="C36" i="1"/>
  <c r="B36" i="1"/>
  <c r="A36" i="1"/>
  <c r="J35" i="1"/>
  <c r="I35" i="1"/>
  <c r="H35" i="1"/>
  <c r="G35" i="1"/>
  <c r="F35" i="1"/>
  <c r="E35" i="1"/>
  <c r="D35" i="1"/>
  <c r="C35" i="1"/>
  <c r="J34" i="1"/>
  <c r="E34" i="1"/>
  <c r="D34" i="1"/>
  <c r="C34" i="1"/>
  <c r="B34" i="1"/>
  <c r="J33" i="1"/>
  <c r="I33" i="1"/>
  <c r="H33" i="1"/>
  <c r="G33" i="1"/>
  <c r="F33" i="1"/>
  <c r="E33" i="1"/>
  <c r="D33" i="1"/>
  <c r="C33" i="1"/>
  <c r="A33" i="1"/>
  <c r="J32" i="1"/>
  <c r="G32" i="1"/>
  <c r="E32" i="1"/>
  <c r="D32" i="1"/>
  <c r="C32" i="1"/>
  <c r="B32" i="1"/>
  <c r="J31" i="1"/>
  <c r="G31" i="1"/>
  <c r="F31" i="1"/>
  <c r="E31" i="1"/>
  <c r="D31" i="1"/>
  <c r="C31" i="1"/>
  <c r="J29" i="1"/>
  <c r="G29" i="1"/>
  <c r="F29" i="1"/>
  <c r="E29" i="1"/>
  <c r="D29" i="1"/>
  <c r="C29" i="1"/>
  <c r="J28" i="1"/>
  <c r="G28" i="1"/>
  <c r="E28" i="1"/>
  <c r="D28" i="1"/>
  <c r="C28" i="1"/>
  <c r="B28" i="1"/>
  <c r="E7" i="1"/>
  <c r="D30" i="1" l="1"/>
  <c r="A30" i="1"/>
  <c r="J30" i="1"/>
  <c r="C30" i="1"/>
  <c r="H30" i="1"/>
  <c r="G30" i="1"/>
  <c r="E30" i="1"/>
  <c r="F30" i="1"/>
  <c r="B30" i="1"/>
  <c r="F7" i="2"/>
  <c r="I29" i="1"/>
  <c r="F28" i="1"/>
  <c r="F32" i="1"/>
  <c r="F34" i="1"/>
  <c r="F38" i="1"/>
  <c r="F42" i="1"/>
  <c r="F46" i="1"/>
  <c r="O13" i="2"/>
  <c r="O17" i="2"/>
  <c r="I32" i="1" s="1"/>
  <c r="G34" i="1"/>
  <c r="G38" i="1"/>
  <c r="G42" i="1"/>
  <c r="G46" i="1"/>
  <c r="C52" i="1"/>
  <c r="E52" i="1" s="1"/>
  <c r="H34" i="1"/>
  <c r="H38" i="1"/>
  <c r="H42" i="1"/>
  <c r="H46" i="1"/>
  <c r="I34" i="1"/>
  <c r="I38" i="1"/>
  <c r="I42" i="1"/>
  <c r="I46" i="1"/>
  <c r="G4" i="2"/>
  <c r="A29" i="1"/>
  <c r="A31" i="1"/>
  <c r="A35" i="1"/>
  <c r="A39" i="1"/>
  <c r="A43" i="1"/>
  <c r="A47" i="1"/>
  <c r="C53" i="1"/>
  <c r="E53" i="1" s="1"/>
  <c r="B31" i="1"/>
  <c r="O15" i="2"/>
  <c r="I30" i="1" s="1"/>
  <c r="C56" i="1"/>
  <c r="E56" i="1" s="1"/>
  <c r="G7" i="2" l="1"/>
  <c r="C54" i="1"/>
  <c r="E54" i="1" s="1"/>
  <c r="F8" i="2"/>
  <c r="A4" i="2"/>
  <c r="I28" i="1"/>
  <c r="E5" i="1" l="1"/>
  <c r="B4" i="2"/>
  <c r="E6" i="1" s="1"/>
  <c r="G8" i="2"/>
  <c r="C55" i="1"/>
  <c r="E55" i="1" s="1"/>
</calcChain>
</file>

<file path=xl/sharedStrings.xml><?xml version="1.0" encoding="utf-8"?>
<sst xmlns="http://schemas.openxmlformats.org/spreadsheetml/2006/main" count="247" uniqueCount="177">
  <si>
    <t>Vorlage mit Beispieldaten – Angaben vor Nutzung fachlich prüfen</t>
  </si>
  <si>
    <t>Dokument-Nr.</t>
  </si>
  <si>
    <t>ADR-2026-0001</t>
  </si>
  <si>
    <t>Automatische Prüfung</t>
  </si>
  <si>
    <t>Ausstellungsdatum</t>
  </si>
  <si>
    <t>17.06.2026</t>
  </si>
  <si>
    <t>Gesamtpunkte</t>
  </si>
  <si>
    <t>Beförderungsdatum</t>
  </si>
  <si>
    <t>18.06.2026</t>
  </si>
  <si>
    <t>Bewertung</t>
  </si>
  <si>
    <t>Fracht-/Lieferschein-Nr.</t>
  </si>
  <si>
    <t>LS-2026-0487</t>
  </si>
  <si>
    <t>Positionen aktiv</t>
  </si>
  <si>
    <t>Anwendung 1.1.3.6</t>
  </si>
  <si>
    <t>Ja</t>
  </si>
  <si>
    <t>Hinweis</t>
  </si>
  <si>
    <t>Nur für Versandstücke im Straßenverkehr; Sonderfälle und aktuelle Einstufung separat prüfen.</t>
  </si>
  <si>
    <t>Elektronisches Dokument</t>
  </si>
  <si>
    <t>Nein</t>
  </si>
  <si>
    <t>Sprache</t>
  </si>
  <si>
    <t>Deutsch</t>
  </si>
  <si>
    <t>Absender</t>
  </si>
  <si>
    <t>Empfänger</t>
  </si>
  <si>
    <t>Beförderer / Fahrzeug</t>
  </si>
  <si>
    <t>Name</t>
  </si>
  <si>
    <t>Muster Logistik GmbH</t>
  </si>
  <si>
    <t>Beispieltechnik AG</t>
  </si>
  <si>
    <t>Beförderer</t>
  </si>
  <si>
    <t>NordRoute Transport OHG</t>
  </si>
  <si>
    <t>Straße</t>
  </si>
  <si>
    <t>Gewerbestraße 18</t>
  </si>
  <si>
    <t>Industriestraße 42</t>
  </si>
  <si>
    <t>Fahrzeug</t>
  </si>
  <si>
    <t>Lkw 7,5 t</t>
  </si>
  <si>
    <t>PLZ / Ort</t>
  </si>
  <si>
    <t>28199 Bremen</t>
  </si>
  <si>
    <t>30179 Hannover</t>
  </si>
  <si>
    <t>Kennzeichen</t>
  </si>
  <si>
    <t>OL-AB 2026</t>
  </si>
  <si>
    <t>Land</t>
  </si>
  <si>
    <t>Deutschland</t>
  </si>
  <si>
    <t>Anhänger</t>
  </si>
  <si>
    <t>Nicht zutreffend</t>
  </si>
  <si>
    <t>Kontakt</t>
  </si>
  <si>
    <t>+49 421 000000</t>
  </si>
  <si>
    <t>+49 511 000000</t>
  </si>
  <si>
    <t>Fahrer/in</t>
  </si>
  <si>
    <t>Max Mustermann</t>
  </si>
  <si>
    <t>E-Mail</t>
  </si>
  <si>
    <t>versand@muster-logistik.example</t>
  </si>
  <si>
    <t>wareneingang@beispieltechnik.example</t>
  </si>
  <si>
    <t>Notfallkontakt</t>
  </si>
  <si>
    <t>+49 800 000000</t>
  </si>
  <si>
    <t>Route, besondere Vermerke und Verantwortlichkeiten</t>
  </si>
  <si>
    <t>Ladeort</t>
  </si>
  <si>
    <t>Bremen Lager Nord</t>
  </si>
  <si>
    <t>Entladeort</t>
  </si>
  <si>
    <t>Hannover Werk 2</t>
  </si>
  <si>
    <t>Route / Tunnel</t>
  </si>
  <si>
    <t>A27 / A7; Tunnelbeschränkungen prüfen</t>
  </si>
  <si>
    <t>Schriftliche Weisungen</t>
  </si>
  <si>
    <t>Orangefarbene Tafeln</t>
  </si>
  <si>
    <t>Nein / abhängig vom Ergebnis</t>
  </si>
  <si>
    <t>Ausrüstung</t>
  </si>
  <si>
    <t>Feuerlöscher und Grundausrüstung prüfen</t>
  </si>
  <si>
    <t>Sondervereinbarung</t>
  </si>
  <si>
    <t>Keine</t>
  </si>
  <si>
    <t>Abfalltransport</t>
  </si>
  <si>
    <t>LQ/EQ</t>
  </si>
  <si>
    <t>Erklärung</t>
  </si>
  <si>
    <t>Die Angaben wurden auf Basis der vorliegenden Sendungsdaten erstellt. Die fachliche ADR-Prüfung bleibt erforderlich.</t>
  </si>
  <si>
    <t>Gefährliche Güter / Angaben für das Beförderungspapier</t>
  </si>
  <si>
    <t>Pos.</t>
  </si>
  <si>
    <t>Beschreibung nach ADR</t>
  </si>
  <si>
    <t>Anzahl</t>
  </si>
  <si>
    <t>Verpackungsart</t>
  </si>
  <si>
    <t>Gesamtmenge</t>
  </si>
  <si>
    <t>Einheit</t>
  </si>
  <si>
    <t>Bef.-Kat.</t>
  </si>
  <si>
    <t>Faktor</t>
  </si>
  <si>
    <t>Punkte</t>
  </si>
  <si>
    <t>Prüfung</t>
  </si>
  <si>
    <t>Zusammenfassung für 1.1.3.6 je Beförderungskategorie</t>
  </si>
  <si>
    <t>Beförderungskategorie</t>
  </si>
  <si>
    <t>Berechneter Wert</t>
  </si>
  <si>
    <t>Bemerkung</t>
  </si>
  <si>
    <t>Freigabe / Unterschrift</t>
  </si>
  <si>
    <t>Erstellt von</t>
  </si>
  <si>
    <t>________________________</t>
  </si>
  <si>
    <t>Geprüft durch</t>
  </si>
  <si>
    <t>Ort / Datum</t>
  </si>
  <si>
    <t>Unterschrift Absender</t>
  </si>
  <si>
    <t>Unterschrift Fahrer/in</t>
  </si>
  <si>
    <t>Archivhinweis</t>
  </si>
  <si>
    <t>Dokument und Begleitunterlagen aufbewahren</t>
  </si>
  <si>
    <t>ADR-Positionen und 1.000-Punkte-Berechnung – 2026</t>
  </si>
  <si>
    <t>Status</t>
  </si>
  <si>
    <t>Kategorie</t>
  </si>
  <si>
    <t>Anteil an 1.000</t>
  </si>
  <si>
    <t>0</t>
  </si>
  <si>
    <t>1</t>
  </si>
  <si>
    <t>1a</t>
  </si>
  <si>
    <t>2</t>
  </si>
  <si>
    <t>3</t>
  </si>
  <si>
    <t>4</t>
  </si>
  <si>
    <t>Eingabetabelle: eigene Gefahrgutpositionen eintragen. Blaue/weiße Felder können angepasst werden; berechnete Felder aktualisieren sich automatisch.</t>
  </si>
  <si>
    <t>UN-Nr.</t>
  </si>
  <si>
    <t>Offizielle Benennung für die Beförderung</t>
  </si>
  <si>
    <t>Gefahrzettel / Klasse</t>
  </si>
  <si>
    <t>VG</t>
  </si>
  <si>
    <t>Tunnelcode</t>
  </si>
  <si>
    <t>Menge je Versandstück</t>
  </si>
  <si>
    <t>ADR-Punkte</t>
  </si>
  <si>
    <t>Sondervermerk</t>
  </si>
  <si>
    <t>Beschreibung für Beförderungspapier</t>
  </si>
  <si>
    <t>Aktiv</t>
  </si>
  <si>
    <t>UN 1263</t>
  </si>
  <si>
    <t>FARBE</t>
  </si>
  <si>
    <t>VG III</t>
  </si>
  <si>
    <t>(D/E)</t>
  </si>
  <si>
    <t>Kanister</t>
  </si>
  <si>
    <t>L</t>
  </si>
  <si>
    <t>UN 1993</t>
  </si>
  <si>
    <t>ENTZÜNDBARER FLÜSSIGER STOFF, N.A.G. (Ethanol, Ethylacetat)</t>
  </si>
  <si>
    <t>VG II</t>
  </si>
  <si>
    <t>UN 3077</t>
  </si>
  <si>
    <t>UMWELTGEFÄHRDENDER STOFF, FEST, N.A.G. (Zinkoxid)</t>
  </si>
  <si>
    <t>9</t>
  </si>
  <si>
    <t>(-)</t>
  </si>
  <si>
    <t>Sack</t>
  </si>
  <si>
    <t>kg</t>
  </si>
  <si>
    <t>UMWELTGEFÄHRDEND</t>
  </si>
  <si>
    <t>UN 1950</t>
  </si>
  <si>
    <t>DRUCKGASPACKUNGEN</t>
  </si>
  <si>
    <t>2.1</t>
  </si>
  <si>
    <t>(D)</t>
  </si>
  <si>
    <t>Karton</t>
  </si>
  <si>
    <t>UN 1202</t>
  </si>
  <si>
    <t>DIESELKRAFTSTOFF</t>
  </si>
  <si>
    <t>Stammdaten und Auswahlfelder – ADR-Beförderungspapier 2026</t>
  </si>
  <si>
    <t>Höchstmenge / Bedeutung</t>
  </si>
  <si>
    <t>Verpackungsarten</t>
  </si>
  <si>
    <t>Einheiten</t>
  </si>
  <si>
    <t>Ja/Nein</t>
  </si>
  <si>
    <t>Keine Freistellung nach 1.1.3.6 möglich; gesondert prüfen</t>
  </si>
  <si>
    <t>20 kg/L</t>
  </si>
  <si>
    <t>Hohes Gefahrenpotenzial</t>
  </si>
  <si>
    <t>Fass</t>
  </si>
  <si>
    <t>50 kg/L</t>
  </si>
  <si>
    <t>Sonderfall nach ADR-Tabelle; nur verwenden, wenn zutreffend</t>
  </si>
  <si>
    <t>Kiste</t>
  </si>
  <si>
    <t>g</t>
  </si>
  <si>
    <t>333 kg/L</t>
  </si>
  <si>
    <t>Mittleres Gefahrenpotenzial</t>
  </si>
  <si>
    <t>IBC</t>
  </si>
  <si>
    <t>Stück</t>
  </si>
  <si>
    <t>1.000 kg/L</t>
  </si>
  <si>
    <t>Geringeres Gefahrenpotenzial</t>
  </si>
  <si>
    <t>m³</t>
  </si>
  <si>
    <t>Unbegrenzt / 0 Punkte</t>
  </si>
  <si>
    <t>Für bestimmte Güter; Pflichten trotzdem prüfen</t>
  </si>
  <si>
    <t>Druckgaspackung</t>
  </si>
  <si>
    <t>Palette</t>
  </si>
  <si>
    <t>Kontrollhinweise für die Nutzung der Vorlage</t>
  </si>
  <si>
    <t>Flasche</t>
  </si>
  <si>
    <t>UN-Nummer immer mit „UN“ erfassen, z. B. UN 1263.</t>
  </si>
  <si>
    <t>Trommel</t>
  </si>
  <si>
    <t>Offizielle Benennung für die Beförderung und technische Benennung je Stoff prüfen.</t>
  </si>
  <si>
    <t>Großverpackung</t>
  </si>
  <si>
    <t>Gefahrzettel / Klasse, Verpackungsgruppe und Tunnelbeschränkungscode aus den gültigen ADR-Daten übernehmen.</t>
  </si>
  <si>
    <t>Lose Schüttung</t>
  </si>
  <si>
    <t>Bei Anwendung von 1.1.3.6: Gesamtmenge und berechneten Wert je Beförderungskategorie dokumentieren.</t>
  </si>
  <si>
    <t>5</t>
  </si>
  <si>
    <t>Die Beispieldaten sind fiktiv und dienen nur zur Erklärung der Vorlage.</t>
  </si>
  <si>
    <t>6</t>
  </si>
  <si>
    <t>Sonderfälle wie Klasse 1, Klasse 7, Tanks, lose Schüttung, Abfälle, leere ungereinigte Verpackungen oder LQ/EQ separat fachlich prüfen.</t>
  </si>
  <si>
    <t xml:space="preserve">ADR-Beförderungspapier Vorlage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</si>
</sst>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sz val="11"/>
      <color rgb="FF111827"/>
      <name val="Carlito"/>
    </font>
    <font>
      <b/>
      <sz val="11"/>
      <color rgb="FF111827"/>
      <name val="Carlito"/>
    </font>
    <font>
      <i/>
      <sz val="11"/>
      <color rgb="FF6B7280"/>
      <name val="Carlito"/>
    </font>
    <font>
      <sz val="11"/>
      <name val="Carlito"/>
    </font>
    <font>
      <b/>
      <sz val="16"/>
      <color rgb="FFFFFFFF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6B728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111827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11827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484E"/>
      </patternFill>
    </fill>
    <fill>
      <patternFill patternType="solid">
        <fgColor rgb="FFFFFFFF"/>
      </patternFill>
    </fill>
    <fill>
      <patternFill patternType="solid">
        <fgColor rgb="FFE6F3F2"/>
      </patternFill>
    </fill>
    <fill>
      <patternFill patternType="solid">
        <fgColor rgb="FFF6FBFA"/>
      </patternFill>
    </fill>
    <fill>
      <patternFill patternType="solid">
        <fgColor rgb="FFF3F4F6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vertical="top" wrapText="1"/>
    </xf>
    <xf numFmtId="0" fontId="0" fillId="0" borderId="0" xfId="1" applyFont="1" applyAlignment="1">
      <alignment wrapText="1"/>
    </xf>
    <xf numFmtId="0" fontId="4" fillId="5" borderId="0" xfId="1" applyFont="1" applyFill="1" applyAlignment="1">
      <alignment wrapText="1"/>
    </xf>
    <xf numFmtId="2" fontId="4" fillId="5" borderId="0" xfId="1" applyNumberFormat="1" applyFont="1" applyFill="1" applyAlignment="1">
      <alignment wrapText="1"/>
    </xf>
    <xf numFmtId="0" fontId="0" fillId="5" borderId="0" xfId="1" applyFont="1" applyFill="1" applyAlignment="1">
      <alignment wrapText="1"/>
    </xf>
    <xf numFmtId="2" fontId="0" fillId="5" borderId="0" xfId="1" applyNumberFormat="1" applyFont="1" applyFill="1" applyAlignment="1">
      <alignment wrapText="1"/>
    </xf>
    <xf numFmtId="9" fontId="0" fillId="5" borderId="0" xfId="1" applyNumberFormat="1" applyFont="1" applyFill="1" applyAlignment="1">
      <alignment wrapText="1"/>
    </xf>
    <xf numFmtId="1" fontId="3" fillId="3" borderId="0" xfId="1" applyNumberFormat="1" applyFont="1" applyFill="1" applyAlignment="1">
      <alignment vertical="top" wrapText="1"/>
    </xf>
    <xf numFmtId="2" fontId="3" fillId="3" borderId="0" xfId="1" applyNumberFormat="1" applyFont="1" applyFill="1" applyAlignment="1">
      <alignment vertical="top" wrapText="1"/>
    </xf>
    <xf numFmtId="0" fontId="1" fillId="2" borderId="0" xfId="1" applyFont="1" applyFill="1" applyAlignment="1">
      <alignment horizontal="center" vertical="center" wrapText="1"/>
    </xf>
    <xf numFmtId="0" fontId="4" fillId="4" borderId="0" xfId="1" applyFont="1" applyFill="1" applyAlignment="1">
      <alignment horizontal="left" vertical="center" wrapText="1"/>
    </xf>
    <xf numFmtId="0" fontId="1" fillId="2" borderId="0" xfId="1" applyFont="1" applyFill="1" applyAlignment="1">
      <alignment horizontal="center" vertical="center"/>
    </xf>
    <xf numFmtId="0" fontId="5" fillId="4" borderId="0" xfId="1" applyFont="1" applyFill="1" applyAlignment="1">
      <alignment wrapText="1"/>
    </xf>
    <xf numFmtId="0" fontId="7" fillId="2" borderId="0" xfId="1" applyFont="1" applyFill="1" applyAlignment="1">
      <alignment horizontal="center" vertical="center" wrapText="1"/>
    </xf>
    <xf numFmtId="0" fontId="8" fillId="0" borderId="0" xfId="0" applyFont="1"/>
    <xf numFmtId="0" fontId="9" fillId="4" borderId="0" xfId="1" applyFont="1" applyFill="1" applyAlignment="1">
      <alignment horizontal="center" wrapText="1"/>
    </xf>
    <xf numFmtId="0" fontId="8" fillId="0" borderId="0" xfId="1" applyFont="1" applyAlignment="1">
      <alignment wrapText="1"/>
    </xf>
    <xf numFmtId="0" fontId="10" fillId="6" borderId="0" xfId="1" applyFont="1" applyFill="1" applyAlignment="1">
      <alignment wrapText="1"/>
    </xf>
    <xf numFmtId="0" fontId="11" fillId="7" borderId="0" xfId="1" applyFont="1" applyFill="1" applyAlignment="1">
      <alignment vertical="top" wrapText="1"/>
    </xf>
    <xf numFmtId="0" fontId="12" fillId="2" borderId="0" xfId="1" applyFont="1" applyFill="1" applyAlignment="1">
      <alignment horizontal="center" vertical="center" wrapText="1"/>
    </xf>
    <xf numFmtId="2" fontId="8" fillId="5" borderId="0" xfId="1" applyNumberFormat="1" applyFont="1" applyFill="1" applyAlignment="1">
      <alignment wrapText="1"/>
    </xf>
    <xf numFmtId="0" fontId="8" fillId="5" borderId="0" xfId="1" applyFont="1" applyFill="1" applyAlignment="1">
      <alignment wrapText="1"/>
    </xf>
    <xf numFmtId="0" fontId="8" fillId="5" borderId="0" xfId="1" applyFont="1" applyFill="1" applyAlignment="1">
      <alignment wrapText="1"/>
    </xf>
    <xf numFmtId="0" fontId="13" fillId="4" borderId="0" xfId="1" applyFont="1" applyFill="1" applyAlignment="1">
      <alignment horizontal="left" vertical="center" wrapText="1"/>
    </xf>
    <xf numFmtId="0" fontId="12" fillId="2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vertical="top" wrapText="1"/>
    </xf>
    <xf numFmtId="2" fontId="11" fillId="3" borderId="0" xfId="1" applyNumberFormat="1" applyFont="1" applyFill="1" applyAlignment="1">
      <alignment vertical="top" wrapText="1"/>
    </xf>
  </cellXfs>
  <cellStyles count="2">
    <cellStyle name="Normal" xfId="1" xr:uid="{00000000-0005-0000-0000-000000000000}"/>
    <cellStyle name="Standard" xfId="0" builtinId="0"/>
  </cellStyles>
  <dxfs count="23"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b/>
        <color rgb="FF374151"/>
      </font>
      <fill>
        <patternFill patternType="solid">
          <bgColor rgb="FFE5E7EB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2400E"/>
      </font>
      <fill>
        <patternFill patternType="solid">
          <bgColor rgb="FFFFF4CE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374151"/>
      </font>
      <fill>
        <patternFill patternType="solid">
          <bgColor rgb="FFE5E7EB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2400E"/>
      </font>
      <fill>
        <patternFill patternType="solid">
          <bgColor rgb="FFFFF4CE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BefDocTabelle" displayName="BefDocTabelle" ref="A27:J47" headerRowDxfId="2" dataDxfId="0" totalsRowDxfId="1">
  <tableColumns count="10">
    <tableColumn id="1" xr3:uid="{00000000-0010-0000-0000-000001000000}" name="Pos." dataDxfId="12"/>
    <tableColumn id="2" xr3:uid="{00000000-0010-0000-0000-000002000000}" name="Beschreibung nach ADR" dataDxfId="11"/>
    <tableColumn id="3" xr3:uid="{00000000-0010-0000-0000-000003000000}" name="Anzahl" dataDxfId="10"/>
    <tableColumn id="4" xr3:uid="{00000000-0010-0000-0000-000004000000}" name="Verpackungsart" dataDxfId="9"/>
    <tableColumn id="5" xr3:uid="{00000000-0010-0000-0000-000005000000}" name="Gesamtmenge" dataDxfId="8"/>
    <tableColumn id="6" xr3:uid="{00000000-0010-0000-0000-000006000000}" name="Einheit" dataDxfId="7"/>
    <tableColumn id="7" xr3:uid="{00000000-0010-0000-0000-000007000000}" name="Bef.-Kat." dataDxfId="6"/>
    <tableColumn id="8" xr3:uid="{00000000-0010-0000-0000-000008000000}" name="Faktor" dataDxfId="5"/>
    <tableColumn id="9" xr3:uid="{00000000-0010-0000-0000-000009000000}" name="Punkte" dataDxfId="4"/>
    <tableColumn id="10" xr3:uid="{00000000-0010-0000-0000-00000A000000}" name="Prüfung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ADRPositionenTabelle" displayName="ADRPositionenTabelle" ref="A12:R32">
  <tableColumns count="18">
    <tableColumn id="1" xr3:uid="{00000000-0010-0000-0100-000001000000}" name="Status"/>
    <tableColumn id="2" xr3:uid="{00000000-0010-0000-0100-000002000000}" name="Pos."/>
    <tableColumn id="3" xr3:uid="{00000000-0010-0000-0100-000003000000}" name="UN-Nr."/>
    <tableColumn id="4" xr3:uid="{00000000-0010-0000-0100-000004000000}" name="Offizielle Benennung für die Beförderung"/>
    <tableColumn id="5" xr3:uid="{00000000-0010-0000-0100-000005000000}" name="Gefahrzettel / Klasse"/>
    <tableColumn id="6" xr3:uid="{00000000-0010-0000-0100-000006000000}" name="VG"/>
    <tableColumn id="7" xr3:uid="{00000000-0010-0000-0100-000007000000}" name="Tunnelcode"/>
    <tableColumn id="8" xr3:uid="{00000000-0010-0000-0100-000008000000}" name="Beförderungskategorie"/>
    <tableColumn id="9" xr3:uid="{00000000-0010-0000-0100-000009000000}" name="Faktor"/>
    <tableColumn id="10" xr3:uid="{00000000-0010-0000-0100-00000A000000}" name="Anzahl"/>
    <tableColumn id="11" xr3:uid="{00000000-0010-0000-0100-00000B000000}" name="Verpackungsart"/>
    <tableColumn id="12" xr3:uid="{00000000-0010-0000-0100-00000C000000}" name="Menge je Versandstück"/>
    <tableColumn id="13" xr3:uid="{00000000-0010-0000-0100-00000D000000}" name="Einheit"/>
    <tableColumn id="14" xr3:uid="{00000000-0010-0000-0100-00000E000000}" name="Gesamtmenge"/>
    <tableColumn id="15" xr3:uid="{00000000-0010-0000-0100-00000F000000}" name="ADR-Punkte"/>
    <tableColumn id="16" xr3:uid="{00000000-0010-0000-0100-000010000000}" name="Sondervermerk"/>
    <tableColumn id="17" xr3:uid="{00000000-0010-0000-0100-000011000000}" name="Beschreibung für Beförderungspapier"/>
    <tableColumn id="18" xr3:uid="{00000000-0010-0000-0100-000012000000}" name="Prüfu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workbookViewId="0">
      <selection activeCell="E10" sqref="E10"/>
    </sheetView>
  </sheetViews>
  <sheetFormatPr baseColWidth="10" defaultColWidth="9" defaultRowHeight="15" x14ac:dyDescent="0.25"/>
  <cols>
    <col min="1" max="1" width="18" style="16" customWidth="1"/>
    <col min="2" max="2" width="70" style="16" customWidth="1"/>
    <col min="3" max="3" width="10" style="16" customWidth="1"/>
    <col min="4" max="4" width="18" style="16" customWidth="1"/>
    <col min="5" max="5" width="36" style="16" customWidth="1"/>
    <col min="6" max="6" width="12" style="16" customWidth="1"/>
    <col min="7" max="7" width="22" style="16" customWidth="1"/>
    <col min="8" max="8" width="26" style="16" customWidth="1"/>
    <col min="9" max="9" width="14" style="16" customWidth="1"/>
    <col min="10" max="10" width="18" style="16" customWidth="1"/>
    <col min="11" max="16384" width="9" style="16"/>
  </cols>
  <sheetData>
    <row r="1" spans="1:10" ht="21" x14ac:dyDescent="0.25">
      <c r="A1" s="15" t="s">
        <v>176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0" ht="24" customHeight="1" x14ac:dyDescent="0.25">
      <c r="A4" s="19" t="s">
        <v>1</v>
      </c>
      <c r="B4" s="20" t="s">
        <v>2</v>
      </c>
      <c r="C4" s="18"/>
      <c r="D4" s="21" t="s">
        <v>3</v>
      </c>
      <c r="E4" s="21"/>
      <c r="F4" s="21"/>
      <c r="G4" s="21"/>
      <c r="H4" s="21"/>
      <c r="I4" s="21"/>
      <c r="J4" s="21"/>
    </row>
    <row r="5" spans="1:10" ht="24" customHeight="1" x14ac:dyDescent="0.25">
      <c r="A5" s="19" t="s">
        <v>4</v>
      </c>
      <c r="B5" s="20" t="s">
        <v>5</v>
      </c>
      <c r="C5" s="18"/>
      <c r="D5" s="19" t="s">
        <v>6</v>
      </c>
      <c r="E5" s="22">
        <f>'ADR-Positionen'!$A$4</f>
        <v>578</v>
      </c>
      <c r="F5" s="23"/>
      <c r="G5" s="23"/>
      <c r="H5" s="23"/>
      <c r="I5" s="23"/>
      <c r="J5" s="23"/>
    </row>
    <row r="6" spans="1:10" ht="24" customHeight="1" x14ac:dyDescent="0.25">
      <c r="A6" s="19" t="s">
        <v>7</v>
      </c>
      <c r="B6" s="20" t="s">
        <v>8</v>
      </c>
      <c r="C6" s="18"/>
      <c r="D6" s="19" t="s">
        <v>9</v>
      </c>
      <c r="E6" s="24" t="str">
        <f>'ADR-Positionen'!$B$4</f>
        <v>≤ 1.000 Punkte – 1.1.3.6 fachlich prüfen</v>
      </c>
      <c r="F6" s="24"/>
      <c r="G6" s="24"/>
      <c r="H6" s="24"/>
      <c r="I6" s="24"/>
      <c r="J6" s="24"/>
    </row>
    <row r="7" spans="1:10" ht="24" customHeight="1" x14ac:dyDescent="0.25">
      <c r="A7" s="19" t="s">
        <v>10</v>
      </c>
      <c r="B7" s="20" t="s">
        <v>11</v>
      </c>
      <c r="C7" s="18"/>
      <c r="D7" s="19" t="s">
        <v>12</v>
      </c>
      <c r="E7" s="23">
        <f>COUNTIF('ADR-Positionen'!$A$13:$A$32,"Aktiv")</f>
        <v>5</v>
      </c>
      <c r="F7" s="23"/>
      <c r="G7" s="23"/>
      <c r="H7" s="23"/>
      <c r="I7" s="23"/>
      <c r="J7" s="23"/>
    </row>
    <row r="8" spans="1:10" ht="24" customHeight="1" x14ac:dyDescent="0.25">
      <c r="A8" s="19" t="s">
        <v>13</v>
      </c>
      <c r="B8" s="20" t="s">
        <v>14</v>
      </c>
      <c r="C8" s="18"/>
      <c r="D8" s="19" t="s">
        <v>15</v>
      </c>
      <c r="E8" s="24" t="s">
        <v>16</v>
      </c>
      <c r="F8" s="24"/>
      <c r="G8" s="24"/>
      <c r="H8" s="24"/>
      <c r="I8" s="24"/>
      <c r="J8" s="24"/>
    </row>
    <row r="9" spans="1:10" ht="24" customHeight="1" x14ac:dyDescent="0.25">
      <c r="A9" s="19" t="s">
        <v>17</v>
      </c>
      <c r="B9" s="20" t="s">
        <v>18</v>
      </c>
      <c r="C9" s="18"/>
      <c r="D9" s="18"/>
      <c r="E9" s="18"/>
      <c r="F9" s="18"/>
      <c r="G9" s="18"/>
      <c r="H9" s="18"/>
      <c r="I9" s="18"/>
      <c r="J9" s="18"/>
    </row>
    <row r="10" spans="1:10" ht="24" customHeight="1" x14ac:dyDescent="0.25">
      <c r="A10" s="19" t="s">
        <v>19</v>
      </c>
      <c r="B10" s="20" t="s">
        <v>20</v>
      </c>
      <c r="C10" s="18"/>
      <c r="D10" s="18"/>
      <c r="E10" s="18"/>
      <c r="F10" s="18"/>
      <c r="G10" s="18"/>
      <c r="H10" s="18"/>
      <c r="I10" s="18"/>
      <c r="J10" s="18"/>
    </row>
    <row r="11" spans="1:10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spans="1:10" x14ac:dyDescent="0.25">
      <c r="A12" s="25" t="s">
        <v>21</v>
      </c>
      <c r="B12" s="25"/>
      <c r="C12" s="25"/>
      <c r="D12" s="25" t="s">
        <v>22</v>
      </c>
      <c r="E12" s="25"/>
      <c r="F12" s="25"/>
      <c r="G12" s="25" t="s">
        <v>23</v>
      </c>
      <c r="H12" s="25"/>
      <c r="I12" s="25"/>
      <c r="J12" s="25"/>
    </row>
    <row r="13" spans="1:10" ht="24" customHeight="1" x14ac:dyDescent="0.25">
      <c r="A13" s="19" t="s">
        <v>24</v>
      </c>
      <c r="B13" s="20" t="s">
        <v>25</v>
      </c>
      <c r="C13" s="20"/>
      <c r="D13" s="19" t="s">
        <v>24</v>
      </c>
      <c r="E13" s="20" t="s">
        <v>26</v>
      </c>
      <c r="F13" s="20"/>
      <c r="G13" s="19" t="s">
        <v>27</v>
      </c>
      <c r="H13" s="20" t="s">
        <v>28</v>
      </c>
      <c r="I13" s="20"/>
      <c r="J13" s="20"/>
    </row>
    <row r="14" spans="1:10" ht="24" customHeight="1" x14ac:dyDescent="0.25">
      <c r="A14" s="19" t="s">
        <v>29</v>
      </c>
      <c r="B14" s="20" t="s">
        <v>30</v>
      </c>
      <c r="C14" s="20"/>
      <c r="D14" s="19" t="s">
        <v>29</v>
      </c>
      <c r="E14" s="20" t="s">
        <v>31</v>
      </c>
      <c r="F14" s="20"/>
      <c r="G14" s="19" t="s">
        <v>32</v>
      </c>
      <c r="H14" s="20" t="s">
        <v>33</v>
      </c>
      <c r="I14" s="20"/>
      <c r="J14" s="20"/>
    </row>
    <row r="15" spans="1:10" ht="24" customHeight="1" x14ac:dyDescent="0.25">
      <c r="A15" s="19" t="s">
        <v>34</v>
      </c>
      <c r="B15" s="20" t="s">
        <v>35</v>
      </c>
      <c r="C15" s="20"/>
      <c r="D15" s="19" t="s">
        <v>34</v>
      </c>
      <c r="E15" s="20" t="s">
        <v>36</v>
      </c>
      <c r="F15" s="20"/>
      <c r="G15" s="19" t="s">
        <v>37</v>
      </c>
      <c r="H15" s="20" t="s">
        <v>38</v>
      </c>
      <c r="I15" s="20"/>
      <c r="J15" s="20"/>
    </row>
    <row r="16" spans="1:10" ht="24" customHeight="1" x14ac:dyDescent="0.25">
      <c r="A16" s="19" t="s">
        <v>39</v>
      </c>
      <c r="B16" s="20" t="s">
        <v>40</v>
      </c>
      <c r="C16" s="20"/>
      <c r="D16" s="19" t="s">
        <v>39</v>
      </c>
      <c r="E16" s="20" t="s">
        <v>40</v>
      </c>
      <c r="F16" s="20"/>
      <c r="G16" s="19" t="s">
        <v>41</v>
      </c>
      <c r="H16" s="20" t="s">
        <v>42</v>
      </c>
      <c r="I16" s="20"/>
      <c r="J16" s="20"/>
    </row>
    <row r="17" spans="1:10" ht="24" customHeight="1" x14ac:dyDescent="0.25">
      <c r="A17" s="19" t="s">
        <v>43</v>
      </c>
      <c r="B17" s="20" t="s">
        <v>44</v>
      </c>
      <c r="C17" s="20"/>
      <c r="D17" s="19" t="s">
        <v>43</v>
      </c>
      <c r="E17" s="20" t="s">
        <v>45</v>
      </c>
      <c r="F17" s="20"/>
      <c r="G17" s="19" t="s">
        <v>46</v>
      </c>
      <c r="H17" s="20" t="s">
        <v>47</v>
      </c>
      <c r="I17" s="20"/>
      <c r="J17" s="20"/>
    </row>
    <row r="18" spans="1:10" ht="24" customHeight="1" x14ac:dyDescent="0.25">
      <c r="A18" s="19" t="s">
        <v>48</v>
      </c>
      <c r="B18" s="20" t="s">
        <v>49</v>
      </c>
      <c r="C18" s="20"/>
      <c r="D18" s="19" t="s">
        <v>48</v>
      </c>
      <c r="E18" s="20" t="s">
        <v>50</v>
      </c>
      <c r="F18" s="20"/>
      <c r="G18" s="19" t="s">
        <v>51</v>
      </c>
      <c r="H18" s="20" t="s">
        <v>52</v>
      </c>
      <c r="I18" s="20"/>
      <c r="J18" s="20"/>
    </row>
    <row r="19" spans="1:10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5">
      <c r="A20" s="25" t="s">
        <v>53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ht="27.95" customHeight="1" x14ac:dyDescent="0.25">
      <c r="A21" s="19" t="s">
        <v>54</v>
      </c>
      <c r="B21" s="20" t="s">
        <v>55</v>
      </c>
      <c r="C21" s="19" t="s">
        <v>56</v>
      </c>
      <c r="D21" s="20" t="s">
        <v>57</v>
      </c>
      <c r="E21" s="19" t="s">
        <v>58</v>
      </c>
      <c r="F21" s="20" t="s">
        <v>59</v>
      </c>
      <c r="G21" s="20"/>
      <c r="H21" s="20"/>
      <c r="I21" s="20"/>
      <c r="J21" s="20"/>
    </row>
    <row r="22" spans="1:10" ht="27.95" customHeight="1" x14ac:dyDescent="0.25">
      <c r="A22" s="19" t="s">
        <v>60</v>
      </c>
      <c r="B22" s="20" t="s">
        <v>14</v>
      </c>
      <c r="C22" s="19" t="s">
        <v>61</v>
      </c>
      <c r="D22" s="20" t="s">
        <v>62</v>
      </c>
      <c r="E22" s="19" t="s">
        <v>63</v>
      </c>
      <c r="F22" s="20" t="s">
        <v>64</v>
      </c>
      <c r="G22" s="20"/>
      <c r="H22" s="20"/>
      <c r="I22" s="20"/>
      <c r="J22" s="20"/>
    </row>
    <row r="23" spans="1:10" ht="27.95" customHeight="1" x14ac:dyDescent="0.25">
      <c r="A23" s="19" t="s">
        <v>65</v>
      </c>
      <c r="B23" s="20" t="s">
        <v>66</v>
      </c>
      <c r="C23" s="19" t="s">
        <v>67</v>
      </c>
      <c r="D23" s="20" t="s">
        <v>18</v>
      </c>
      <c r="E23" s="19" t="s">
        <v>68</v>
      </c>
      <c r="F23" s="20" t="s">
        <v>18</v>
      </c>
      <c r="G23" s="20"/>
      <c r="H23" s="20"/>
      <c r="I23" s="20"/>
      <c r="J23" s="20"/>
    </row>
    <row r="24" spans="1:10" ht="42" customHeight="1" x14ac:dyDescent="0.25">
      <c r="A24" s="19" t="s">
        <v>69</v>
      </c>
      <c r="B24" s="20" t="s">
        <v>70</v>
      </c>
      <c r="C24" s="19"/>
      <c r="D24" s="20"/>
      <c r="E24" s="19"/>
      <c r="F24" s="20"/>
      <c r="G24" s="20"/>
      <c r="H24" s="20"/>
      <c r="I24" s="20"/>
      <c r="J24" s="20"/>
    </row>
    <row r="25" spans="1:10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spans="1:10" x14ac:dyDescent="0.25">
      <c r="A26" s="25" t="s">
        <v>71</v>
      </c>
      <c r="B26" s="25"/>
      <c r="C26" s="25"/>
      <c r="D26" s="25"/>
      <c r="E26" s="25"/>
      <c r="F26" s="25"/>
      <c r="G26" s="25"/>
      <c r="H26" s="25"/>
      <c r="I26" s="25"/>
      <c r="J26" s="25"/>
    </row>
    <row r="27" spans="1:10" ht="32.1" customHeight="1" x14ac:dyDescent="0.25">
      <c r="A27" s="26" t="s">
        <v>72</v>
      </c>
      <c r="B27" s="26" t="s">
        <v>73</v>
      </c>
      <c r="C27" s="26" t="s">
        <v>74</v>
      </c>
      <c r="D27" s="26" t="s">
        <v>75</v>
      </c>
      <c r="E27" s="26" t="s">
        <v>76</v>
      </c>
      <c r="F27" s="26" t="s">
        <v>77</v>
      </c>
      <c r="G27" s="26" t="s">
        <v>78</v>
      </c>
      <c r="H27" s="26" t="s">
        <v>79</v>
      </c>
      <c r="I27" s="26" t="s">
        <v>80</v>
      </c>
      <c r="J27" s="26" t="s">
        <v>81</v>
      </c>
    </row>
    <row r="28" spans="1:10" ht="36" customHeight="1" x14ac:dyDescent="0.25">
      <c r="A28" s="27">
        <f>IF('ADR-Positionen'!$Q$13="","",'ADR-Positionen'!$B$13)</f>
        <v>1</v>
      </c>
      <c r="B28" s="27" t="str">
        <f>IF('ADR-Positionen'!$Q$13="","",'ADR-Positionen'!$Q$13)</f>
        <v>UN 1263 FARBE, 3, VG III, (D/E), 12 Kanister, 120 L</v>
      </c>
      <c r="C28" s="27">
        <f>IF('ADR-Positionen'!$Q$13="","",'ADR-Positionen'!$J$13)</f>
        <v>12</v>
      </c>
      <c r="D28" s="27" t="str">
        <f>IF('ADR-Positionen'!$Q$13="","",'ADR-Positionen'!$K$13)</f>
        <v>Kanister</v>
      </c>
      <c r="E28" s="28">
        <f>IF('ADR-Positionen'!$Q$13="","",'ADR-Positionen'!$N$13)</f>
        <v>120</v>
      </c>
      <c r="F28" s="27" t="str">
        <f>IF('ADR-Positionen'!$Q$13="","",'ADR-Positionen'!$M$13)</f>
        <v>L</v>
      </c>
      <c r="G28" s="27" t="str">
        <f>IF('ADR-Positionen'!$Q$13="","",'ADR-Positionen'!$H$13)</f>
        <v>3</v>
      </c>
      <c r="H28" s="27">
        <f>IF('ADR-Positionen'!$Q$13="","",'ADR-Positionen'!$I$13)</f>
        <v>1</v>
      </c>
      <c r="I28" s="28">
        <f>IF('ADR-Positionen'!$Q$13="","",'ADR-Positionen'!$O$13)</f>
        <v>120</v>
      </c>
      <c r="J28" s="27" t="str">
        <f>IF('ADR-Positionen'!$Q$13="","",'ADR-Positionen'!$R$13)</f>
        <v>OK</v>
      </c>
    </row>
    <row r="29" spans="1:10" ht="36" customHeight="1" x14ac:dyDescent="0.25">
      <c r="A29" s="27">
        <f>IF('ADR-Positionen'!$Q$14="","",'ADR-Positionen'!$B$14)</f>
        <v>2</v>
      </c>
      <c r="B29" s="27" t="str">
        <f>IF('ADR-Positionen'!$Q$14="","",'ADR-Positionen'!$Q$14)</f>
        <v>UN 1993 ENTZÜNDBARER FLÜSSIGER STOFF, N.A.G. (Ethanol, Ethylacetat), 3, VG II, (D/E), 4 Kanister, 080 L</v>
      </c>
      <c r="C29" s="27">
        <f>IF('ADR-Positionen'!$Q$14="","",'ADR-Positionen'!$J$14)</f>
        <v>4</v>
      </c>
      <c r="D29" s="27" t="str">
        <f>IF('ADR-Positionen'!$Q$14="","",'ADR-Positionen'!$K$14)</f>
        <v>Kanister</v>
      </c>
      <c r="E29" s="28">
        <f>IF('ADR-Positionen'!$Q$14="","",'ADR-Positionen'!$N$14)</f>
        <v>80</v>
      </c>
      <c r="F29" s="27" t="str">
        <f>IF('ADR-Positionen'!$Q$14="","",'ADR-Positionen'!$M$14)</f>
        <v>L</v>
      </c>
      <c r="G29" s="27" t="str">
        <f>IF('ADR-Positionen'!$Q$14="","",'ADR-Positionen'!$H$14)</f>
        <v>2</v>
      </c>
      <c r="H29" s="27">
        <f>IF('ADR-Positionen'!$Q$14="","",'ADR-Positionen'!$I$14)</f>
        <v>3</v>
      </c>
      <c r="I29" s="28">
        <f>IF('ADR-Positionen'!$Q$14="","",'ADR-Positionen'!$O$14)</f>
        <v>240</v>
      </c>
      <c r="J29" s="27" t="str">
        <f>IF('ADR-Positionen'!$Q$14="","",'ADR-Positionen'!$R$14)</f>
        <v>OK</v>
      </c>
    </row>
    <row r="30" spans="1:10" ht="36" customHeight="1" x14ac:dyDescent="0.25">
      <c r="A30" s="27">
        <f>IF('ADR-Positionen'!$Q$15="","",'ADR-Positionen'!$B$15)</f>
        <v>3</v>
      </c>
      <c r="B30" s="27" t="str">
        <f>IF('ADR-Positionen'!$Q$15="","",'ADR-Positionen'!$Q$15)</f>
        <v>UN 3077 UMWELTGEFÄHRDENDER STOFF, FEST, N.A.G. (Zinkoxid), 9, VG III, (-), 2 Sack, 050 kg, UMWELTGEFÄHRDEND</v>
      </c>
      <c r="C30" s="27">
        <f>IF('ADR-Positionen'!$Q$15="","",'ADR-Positionen'!$J$15)</f>
        <v>2</v>
      </c>
      <c r="D30" s="27" t="str">
        <f>IF('ADR-Positionen'!$Q$15="","",'ADR-Positionen'!$K$15)</f>
        <v>Sack</v>
      </c>
      <c r="E30" s="28">
        <f>IF('ADR-Positionen'!$Q$15="","",'ADR-Positionen'!$N$15)</f>
        <v>50</v>
      </c>
      <c r="F30" s="27" t="str">
        <f>IF('ADR-Positionen'!$Q$15="","",'ADR-Positionen'!$M$15)</f>
        <v>kg</v>
      </c>
      <c r="G30" s="27" t="str">
        <f>IF('ADR-Positionen'!$Q$15="","",'ADR-Positionen'!$H$15)</f>
        <v>3</v>
      </c>
      <c r="H30" s="27">
        <f>IF('ADR-Positionen'!$Q$15="","",'ADR-Positionen'!$I$15)</f>
        <v>1</v>
      </c>
      <c r="I30" s="28">
        <f>IF('ADR-Positionen'!$Q$15="","",'ADR-Positionen'!$O$15)</f>
        <v>50</v>
      </c>
      <c r="J30" s="27" t="str">
        <f>IF('ADR-Positionen'!$Q$15="","",'ADR-Positionen'!$R$15)</f>
        <v>OK</v>
      </c>
    </row>
    <row r="31" spans="1:10" ht="36" customHeight="1" x14ac:dyDescent="0.25">
      <c r="A31" s="27">
        <f>IF('ADR-Positionen'!$Q$16="","",'ADR-Positionen'!$B$16)</f>
        <v>4</v>
      </c>
      <c r="B31" s="27" t="str">
        <f>IF('ADR-Positionen'!$Q$16="","",'ADR-Positionen'!$Q$16)</f>
        <v>UN 1950 DRUCKGASPACKUNGEN, 2.1, (D), 3 Karton, 036 kg</v>
      </c>
      <c r="C31" s="27">
        <f>IF('ADR-Positionen'!$Q$16="","",'ADR-Positionen'!$J$16)</f>
        <v>3</v>
      </c>
      <c r="D31" s="27" t="str">
        <f>IF('ADR-Positionen'!$Q$16="","",'ADR-Positionen'!$K$16)</f>
        <v>Karton</v>
      </c>
      <c r="E31" s="28">
        <f>IF('ADR-Positionen'!$Q$16="","",'ADR-Positionen'!$N$16)</f>
        <v>36</v>
      </c>
      <c r="F31" s="27" t="str">
        <f>IF('ADR-Positionen'!$Q$16="","",'ADR-Positionen'!$M$16)</f>
        <v>kg</v>
      </c>
      <c r="G31" s="27" t="str">
        <f>IF('ADR-Positionen'!$Q$16="","",'ADR-Positionen'!$H$16)</f>
        <v>2</v>
      </c>
      <c r="H31" s="27">
        <f>IF('ADR-Positionen'!$Q$16="","",'ADR-Positionen'!$I$16)</f>
        <v>3</v>
      </c>
      <c r="I31" s="28">
        <f>IF('ADR-Positionen'!$Q$16="","",'ADR-Positionen'!$O$16)</f>
        <v>108</v>
      </c>
      <c r="J31" s="27" t="str">
        <f>IF('ADR-Positionen'!$Q$16="","",'ADR-Positionen'!$R$16)</f>
        <v>OK</v>
      </c>
    </row>
    <row r="32" spans="1:10" ht="36" customHeight="1" x14ac:dyDescent="0.25">
      <c r="A32" s="27">
        <f>IF('ADR-Positionen'!$Q$17="","",'ADR-Positionen'!$B$17)</f>
        <v>5</v>
      </c>
      <c r="B32" s="27" t="str">
        <f>IF('ADR-Positionen'!$Q$17="","",'ADR-Positionen'!$Q$17)</f>
        <v>UN 1202 DIESELKRAFTSTOFF, 3, VG III, (D/E), 3 Kanister, 060 L</v>
      </c>
      <c r="C32" s="27">
        <f>IF('ADR-Positionen'!$Q$17="","",'ADR-Positionen'!$J$17)</f>
        <v>3</v>
      </c>
      <c r="D32" s="27" t="str">
        <f>IF('ADR-Positionen'!$Q$17="","",'ADR-Positionen'!$K$17)</f>
        <v>Kanister</v>
      </c>
      <c r="E32" s="28">
        <f>IF('ADR-Positionen'!$Q$17="","",'ADR-Positionen'!$N$17)</f>
        <v>60</v>
      </c>
      <c r="F32" s="27" t="str">
        <f>IF('ADR-Positionen'!$Q$17="","",'ADR-Positionen'!$M$17)</f>
        <v>L</v>
      </c>
      <c r="G32" s="27" t="str">
        <f>IF('ADR-Positionen'!$Q$17="","",'ADR-Positionen'!$H$17)</f>
        <v>3</v>
      </c>
      <c r="H32" s="27">
        <f>IF('ADR-Positionen'!$Q$17="","",'ADR-Positionen'!$I$17)</f>
        <v>1</v>
      </c>
      <c r="I32" s="28">
        <f>IF('ADR-Positionen'!$Q$17="","",'ADR-Positionen'!$O$17)</f>
        <v>60</v>
      </c>
      <c r="J32" s="27" t="str">
        <f>IF('ADR-Positionen'!$Q$17="","",'ADR-Positionen'!$R$17)</f>
        <v>OK</v>
      </c>
    </row>
    <row r="33" spans="1:10" ht="36" customHeight="1" x14ac:dyDescent="0.25">
      <c r="A33" s="27" t="str">
        <f>IF('ADR-Positionen'!$Q$18="","",'ADR-Positionen'!$B$18)</f>
        <v/>
      </c>
      <c r="B33" s="27" t="str">
        <f>IF('ADR-Positionen'!$Q$18="","",'ADR-Positionen'!$Q$18)</f>
        <v/>
      </c>
      <c r="C33" s="27" t="str">
        <f>IF('ADR-Positionen'!$Q$18="","",'ADR-Positionen'!$J$18)</f>
        <v/>
      </c>
      <c r="D33" s="27" t="str">
        <f>IF('ADR-Positionen'!$Q$18="","",'ADR-Positionen'!$K$18)</f>
        <v/>
      </c>
      <c r="E33" s="28" t="str">
        <f>IF('ADR-Positionen'!$Q$18="","",'ADR-Positionen'!$N$18)</f>
        <v/>
      </c>
      <c r="F33" s="27" t="str">
        <f>IF('ADR-Positionen'!$Q$18="","",'ADR-Positionen'!$M$18)</f>
        <v/>
      </c>
      <c r="G33" s="27" t="str">
        <f>IF('ADR-Positionen'!$Q$18="","",'ADR-Positionen'!$H$18)</f>
        <v/>
      </c>
      <c r="H33" s="27" t="str">
        <f>IF('ADR-Positionen'!$Q$18="","",'ADR-Positionen'!$I$18)</f>
        <v/>
      </c>
      <c r="I33" s="28" t="str">
        <f>IF('ADR-Positionen'!$Q$18="","",'ADR-Positionen'!$O$18)</f>
        <v/>
      </c>
      <c r="J33" s="27" t="str">
        <f>IF('ADR-Positionen'!$Q$18="","",'ADR-Positionen'!$R$18)</f>
        <v/>
      </c>
    </row>
    <row r="34" spans="1:10" ht="36" customHeight="1" x14ac:dyDescent="0.25">
      <c r="A34" s="27" t="str">
        <f>IF('ADR-Positionen'!$Q$19="","",'ADR-Positionen'!$B$19)</f>
        <v/>
      </c>
      <c r="B34" s="27" t="str">
        <f>IF('ADR-Positionen'!$Q$19="","",'ADR-Positionen'!$Q$19)</f>
        <v/>
      </c>
      <c r="C34" s="27" t="str">
        <f>IF('ADR-Positionen'!$Q$19="","",'ADR-Positionen'!$J$19)</f>
        <v/>
      </c>
      <c r="D34" s="27" t="str">
        <f>IF('ADR-Positionen'!$Q$19="","",'ADR-Positionen'!$K$19)</f>
        <v/>
      </c>
      <c r="E34" s="28" t="str">
        <f>IF('ADR-Positionen'!$Q$19="","",'ADR-Positionen'!$N$19)</f>
        <v/>
      </c>
      <c r="F34" s="27" t="str">
        <f>IF('ADR-Positionen'!$Q$19="","",'ADR-Positionen'!$M$19)</f>
        <v/>
      </c>
      <c r="G34" s="27" t="str">
        <f>IF('ADR-Positionen'!$Q$19="","",'ADR-Positionen'!$H$19)</f>
        <v/>
      </c>
      <c r="H34" s="27" t="str">
        <f>IF('ADR-Positionen'!$Q$19="","",'ADR-Positionen'!$I$19)</f>
        <v/>
      </c>
      <c r="I34" s="28" t="str">
        <f>IF('ADR-Positionen'!$Q$19="","",'ADR-Positionen'!$O$19)</f>
        <v/>
      </c>
      <c r="J34" s="27" t="str">
        <f>IF('ADR-Positionen'!$Q$19="","",'ADR-Positionen'!$R$19)</f>
        <v/>
      </c>
    </row>
    <row r="35" spans="1:10" ht="36" customHeight="1" x14ac:dyDescent="0.25">
      <c r="A35" s="27" t="str">
        <f>IF('ADR-Positionen'!$Q$20="","",'ADR-Positionen'!$B$20)</f>
        <v/>
      </c>
      <c r="B35" s="27" t="str">
        <f>IF('ADR-Positionen'!$Q$20="","",'ADR-Positionen'!$Q$20)</f>
        <v/>
      </c>
      <c r="C35" s="27" t="str">
        <f>IF('ADR-Positionen'!$Q$20="","",'ADR-Positionen'!$J$20)</f>
        <v/>
      </c>
      <c r="D35" s="27" t="str">
        <f>IF('ADR-Positionen'!$Q$20="","",'ADR-Positionen'!$K$20)</f>
        <v/>
      </c>
      <c r="E35" s="28" t="str">
        <f>IF('ADR-Positionen'!$Q$20="","",'ADR-Positionen'!$N$20)</f>
        <v/>
      </c>
      <c r="F35" s="27" t="str">
        <f>IF('ADR-Positionen'!$Q$20="","",'ADR-Positionen'!$M$20)</f>
        <v/>
      </c>
      <c r="G35" s="27" t="str">
        <f>IF('ADR-Positionen'!$Q$20="","",'ADR-Positionen'!$H$20)</f>
        <v/>
      </c>
      <c r="H35" s="27" t="str">
        <f>IF('ADR-Positionen'!$Q$20="","",'ADR-Positionen'!$I$20)</f>
        <v/>
      </c>
      <c r="I35" s="28" t="str">
        <f>IF('ADR-Positionen'!$Q$20="","",'ADR-Positionen'!$O$20)</f>
        <v/>
      </c>
      <c r="J35" s="27" t="str">
        <f>IF('ADR-Positionen'!$Q$20="","",'ADR-Positionen'!$R$20)</f>
        <v/>
      </c>
    </row>
    <row r="36" spans="1:10" ht="36" customHeight="1" x14ac:dyDescent="0.25">
      <c r="A36" s="27" t="str">
        <f>IF('ADR-Positionen'!$Q$21="","",'ADR-Positionen'!$B$21)</f>
        <v/>
      </c>
      <c r="B36" s="27" t="str">
        <f>IF('ADR-Positionen'!$Q$21="","",'ADR-Positionen'!$Q$21)</f>
        <v/>
      </c>
      <c r="C36" s="27" t="str">
        <f>IF('ADR-Positionen'!$Q$21="","",'ADR-Positionen'!$J$21)</f>
        <v/>
      </c>
      <c r="D36" s="27" t="str">
        <f>IF('ADR-Positionen'!$Q$21="","",'ADR-Positionen'!$K$21)</f>
        <v/>
      </c>
      <c r="E36" s="28" t="str">
        <f>IF('ADR-Positionen'!$Q$21="","",'ADR-Positionen'!$N$21)</f>
        <v/>
      </c>
      <c r="F36" s="27" t="str">
        <f>IF('ADR-Positionen'!$Q$21="","",'ADR-Positionen'!$M$21)</f>
        <v/>
      </c>
      <c r="G36" s="27" t="str">
        <f>IF('ADR-Positionen'!$Q$21="","",'ADR-Positionen'!$H$21)</f>
        <v/>
      </c>
      <c r="H36" s="27" t="str">
        <f>IF('ADR-Positionen'!$Q$21="","",'ADR-Positionen'!$I$21)</f>
        <v/>
      </c>
      <c r="I36" s="28" t="str">
        <f>IF('ADR-Positionen'!$Q$21="","",'ADR-Positionen'!$O$21)</f>
        <v/>
      </c>
      <c r="J36" s="27" t="str">
        <f>IF('ADR-Positionen'!$Q$21="","",'ADR-Positionen'!$R$21)</f>
        <v/>
      </c>
    </row>
    <row r="37" spans="1:10" ht="36" customHeight="1" x14ac:dyDescent="0.25">
      <c r="A37" s="27" t="str">
        <f>IF('ADR-Positionen'!$Q$22="","",'ADR-Positionen'!$B$22)</f>
        <v/>
      </c>
      <c r="B37" s="27" t="str">
        <f>IF('ADR-Positionen'!$Q$22="","",'ADR-Positionen'!$Q$22)</f>
        <v/>
      </c>
      <c r="C37" s="27" t="str">
        <f>IF('ADR-Positionen'!$Q$22="","",'ADR-Positionen'!$J$22)</f>
        <v/>
      </c>
      <c r="D37" s="27" t="str">
        <f>IF('ADR-Positionen'!$Q$22="","",'ADR-Positionen'!$K$22)</f>
        <v/>
      </c>
      <c r="E37" s="28" t="str">
        <f>IF('ADR-Positionen'!$Q$22="","",'ADR-Positionen'!$N$22)</f>
        <v/>
      </c>
      <c r="F37" s="27" t="str">
        <f>IF('ADR-Positionen'!$Q$22="","",'ADR-Positionen'!$M$22)</f>
        <v/>
      </c>
      <c r="G37" s="27" t="str">
        <f>IF('ADR-Positionen'!$Q$22="","",'ADR-Positionen'!$H$22)</f>
        <v/>
      </c>
      <c r="H37" s="27" t="str">
        <f>IF('ADR-Positionen'!$Q$22="","",'ADR-Positionen'!$I$22)</f>
        <v/>
      </c>
      <c r="I37" s="28" t="str">
        <f>IF('ADR-Positionen'!$Q$22="","",'ADR-Positionen'!$O$22)</f>
        <v/>
      </c>
      <c r="J37" s="27" t="str">
        <f>IF('ADR-Positionen'!$Q$22="","",'ADR-Positionen'!$R$22)</f>
        <v/>
      </c>
    </row>
    <row r="38" spans="1:10" ht="36" customHeight="1" x14ac:dyDescent="0.25">
      <c r="A38" s="27" t="str">
        <f>IF('ADR-Positionen'!$Q$23="","",'ADR-Positionen'!$B$23)</f>
        <v/>
      </c>
      <c r="B38" s="27" t="str">
        <f>IF('ADR-Positionen'!$Q$23="","",'ADR-Positionen'!$Q$23)</f>
        <v/>
      </c>
      <c r="C38" s="27" t="str">
        <f>IF('ADR-Positionen'!$Q$23="","",'ADR-Positionen'!$J$23)</f>
        <v/>
      </c>
      <c r="D38" s="27" t="str">
        <f>IF('ADR-Positionen'!$Q$23="","",'ADR-Positionen'!$K$23)</f>
        <v/>
      </c>
      <c r="E38" s="28" t="str">
        <f>IF('ADR-Positionen'!$Q$23="","",'ADR-Positionen'!$N$23)</f>
        <v/>
      </c>
      <c r="F38" s="27" t="str">
        <f>IF('ADR-Positionen'!$Q$23="","",'ADR-Positionen'!$M$23)</f>
        <v/>
      </c>
      <c r="G38" s="27" t="str">
        <f>IF('ADR-Positionen'!$Q$23="","",'ADR-Positionen'!$H$23)</f>
        <v/>
      </c>
      <c r="H38" s="27" t="str">
        <f>IF('ADR-Positionen'!$Q$23="","",'ADR-Positionen'!$I$23)</f>
        <v/>
      </c>
      <c r="I38" s="28" t="str">
        <f>IF('ADR-Positionen'!$Q$23="","",'ADR-Positionen'!$O$23)</f>
        <v/>
      </c>
      <c r="J38" s="27" t="str">
        <f>IF('ADR-Positionen'!$Q$23="","",'ADR-Positionen'!$R$23)</f>
        <v/>
      </c>
    </row>
    <row r="39" spans="1:10" ht="36" customHeight="1" x14ac:dyDescent="0.25">
      <c r="A39" s="27" t="str">
        <f>IF('ADR-Positionen'!$Q$24="","",'ADR-Positionen'!$B$24)</f>
        <v/>
      </c>
      <c r="B39" s="27" t="str">
        <f>IF('ADR-Positionen'!$Q$24="","",'ADR-Positionen'!$Q$24)</f>
        <v/>
      </c>
      <c r="C39" s="27" t="str">
        <f>IF('ADR-Positionen'!$Q$24="","",'ADR-Positionen'!$J$24)</f>
        <v/>
      </c>
      <c r="D39" s="27" t="str">
        <f>IF('ADR-Positionen'!$Q$24="","",'ADR-Positionen'!$K$24)</f>
        <v/>
      </c>
      <c r="E39" s="28" t="str">
        <f>IF('ADR-Positionen'!$Q$24="","",'ADR-Positionen'!$N$24)</f>
        <v/>
      </c>
      <c r="F39" s="27" t="str">
        <f>IF('ADR-Positionen'!$Q$24="","",'ADR-Positionen'!$M$24)</f>
        <v/>
      </c>
      <c r="G39" s="27" t="str">
        <f>IF('ADR-Positionen'!$Q$24="","",'ADR-Positionen'!$H$24)</f>
        <v/>
      </c>
      <c r="H39" s="27" t="str">
        <f>IF('ADR-Positionen'!$Q$24="","",'ADR-Positionen'!$I$24)</f>
        <v/>
      </c>
      <c r="I39" s="28" t="str">
        <f>IF('ADR-Positionen'!$Q$24="","",'ADR-Positionen'!$O$24)</f>
        <v/>
      </c>
      <c r="J39" s="27" t="str">
        <f>IF('ADR-Positionen'!$Q$24="","",'ADR-Positionen'!$R$24)</f>
        <v/>
      </c>
    </row>
    <row r="40" spans="1:10" ht="36" customHeight="1" x14ac:dyDescent="0.25">
      <c r="A40" s="27" t="str">
        <f>IF('ADR-Positionen'!$Q$25="","",'ADR-Positionen'!$B$25)</f>
        <v/>
      </c>
      <c r="B40" s="27" t="str">
        <f>IF('ADR-Positionen'!$Q$25="","",'ADR-Positionen'!$Q$25)</f>
        <v/>
      </c>
      <c r="C40" s="27" t="str">
        <f>IF('ADR-Positionen'!$Q$25="","",'ADR-Positionen'!$J$25)</f>
        <v/>
      </c>
      <c r="D40" s="27" t="str">
        <f>IF('ADR-Positionen'!$Q$25="","",'ADR-Positionen'!$K$25)</f>
        <v/>
      </c>
      <c r="E40" s="28" t="str">
        <f>IF('ADR-Positionen'!$Q$25="","",'ADR-Positionen'!$N$25)</f>
        <v/>
      </c>
      <c r="F40" s="27" t="str">
        <f>IF('ADR-Positionen'!$Q$25="","",'ADR-Positionen'!$M$25)</f>
        <v/>
      </c>
      <c r="G40" s="27" t="str">
        <f>IF('ADR-Positionen'!$Q$25="","",'ADR-Positionen'!$H$25)</f>
        <v/>
      </c>
      <c r="H40" s="27" t="str">
        <f>IF('ADR-Positionen'!$Q$25="","",'ADR-Positionen'!$I$25)</f>
        <v/>
      </c>
      <c r="I40" s="28" t="str">
        <f>IF('ADR-Positionen'!$Q$25="","",'ADR-Positionen'!$O$25)</f>
        <v/>
      </c>
      <c r="J40" s="27" t="str">
        <f>IF('ADR-Positionen'!$Q$25="","",'ADR-Positionen'!$R$25)</f>
        <v/>
      </c>
    </row>
    <row r="41" spans="1:10" ht="36" customHeight="1" x14ac:dyDescent="0.25">
      <c r="A41" s="27" t="str">
        <f>IF('ADR-Positionen'!$Q$26="","",'ADR-Positionen'!$B$26)</f>
        <v/>
      </c>
      <c r="B41" s="27" t="str">
        <f>IF('ADR-Positionen'!$Q$26="","",'ADR-Positionen'!$Q$26)</f>
        <v/>
      </c>
      <c r="C41" s="27" t="str">
        <f>IF('ADR-Positionen'!$Q$26="","",'ADR-Positionen'!$J$26)</f>
        <v/>
      </c>
      <c r="D41" s="27" t="str">
        <f>IF('ADR-Positionen'!$Q$26="","",'ADR-Positionen'!$K$26)</f>
        <v/>
      </c>
      <c r="E41" s="28" t="str">
        <f>IF('ADR-Positionen'!$Q$26="","",'ADR-Positionen'!$N$26)</f>
        <v/>
      </c>
      <c r="F41" s="27" t="str">
        <f>IF('ADR-Positionen'!$Q$26="","",'ADR-Positionen'!$M$26)</f>
        <v/>
      </c>
      <c r="G41" s="27" t="str">
        <f>IF('ADR-Positionen'!$Q$26="","",'ADR-Positionen'!$H$26)</f>
        <v/>
      </c>
      <c r="H41" s="27" t="str">
        <f>IF('ADR-Positionen'!$Q$26="","",'ADR-Positionen'!$I$26)</f>
        <v/>
      </c>
      <c r="I41" s="28" t="str">
        <f>IF('ADR-Positionen'!$Q$26="","",'ADR-Positionen'!$O$26)</f>
        <v/>
      </c>
      <c r="J41" s="27" t="str">
        <f>IF('ADR-Positionen'!$Q$26="","",'ADR-Positionen'!$R$26)</f>
        <v/>
      </c>
    </row>
    <row r="42" spans="1:10" ht="36" customHeight="1" x14ac:dyDescent="0.25">
      <c r="A42" s="27" t="str">
        <f>IF('ADR-Positionen'!$Q$27="","",'ADR-Positionen'!$B$27)</f>
        <v/>
      </c>
      <c r="B42" s="27" t="str">
        <f>IF('ADR-Positionen'!$Q$27="","",'ADR-Positionen'!$Q$27)</f>
        <v/>
      </c>
      <c r="C42" s="27" t="str">
        <f>IF('ADR-Positionen'!$Q$27="","",'ADR-Positionen'!$J$27)</f>
        <v/>
      </c>
      <c r="D42" s="27" t="str">
        <f>IF('ADR-Positionen'!$Q$27="","",'ADR-Positionen'!$K$27)</f>
        <v/>
      </c>
      <c r="E42" s="28" t="str">
        <f>IF('ADR-Positionen'!$Q$27="","",'ADR-Positionen'!$N$27)</f>
        <v/>
      </c>
      <c r="F42" s="27" t="str">
        <f>IF('ADR-Positionen'!$Q$27="","",'ADR-Positionen'!$M$27)</f>
        <v/>
      </c>
      <c r="G42" s="27" t="str">
        <f>IF('ADR-Positionen'!$Q$27="","",'ADR-Positionen'!$H$27)</f>
        <v/>
      </c>
      <c r="H42" s="27" t="str">
        <f>IF('ADR-Positionen'!$Q$27="","",'ADR-Positionen'!$I$27)</f>
        <v/>
      </c>
      <c r="I42" s="28" t="str">
        <f>IF('ADR-Positionen'!$Q$27="","",'ADR-Positionen'!$O$27)</f>
        <v/>
      </c>
      <c r="J42" s="27" t="str">
        <f>IF('ADR-Positionen'!$Q$27="","",'ADR-Positionen'!$R$27)</f>
        <v/>
      </c>
    </row>
    <row r="43" spans="1:10" ht="36" customHeight="1" x14ac:dyDescent="0.25">
      <c r="A43" s="27" t="str">
        <f>IF('ADR-Positionen'!$Q$28="","",'ADR-Positionen'!$B$28)</f>
        <v/>
      </c>
      <c r="B43" s="27" t="str">
        <f>IF('ADR-Positionen'!$Q$28="","",'ADR-Positionen'!$Q$28)</f>
        <v/>
      </c>
      <c r="C43" s="27" t="str">
        <f>IF('ADR-Positionen'!$Q$28="","",'ADR-Positionen'!$J$28)</f>
        <v/>
      </c>
      <c r="D43" s="27" t="str">
        <f>IF('ADR-Positionen'!$Q$28="","",'ADR-Positionen'!$K$28)</f>
        <v/>
      </c>
      <c r="E43" s="28" t="str">
        <f>IF('ADR-Positionen'!$Q$28="","",'ADR-Positionen'!$N$28)</f>
        <v/>
      </c>
      <c r="F43" s="27" t="str">
        <f>IF('ADR-Positionen'!$Q$28="","",'ADR-Positionen'!$M$28)</f>
        <v/>
      </c>
      <c r="G43" s="27" t="str">
        <f>IF('ADR-Positionen'!$Q$28="","",'ADR-Positionen'!$H$28)</f>
        <v/>
      </c>
      <c r="H43" s="27" t="str">
        <f>IF('ADR-Positionen'!$Q$28="","",'ADR-Positionen'!$I$28)</f>
        <v/>
      </c>
      <c r="I43" s="28" t="str">
        <f>IF('ADR-Positionen'!$Q$28="","",'ADR-Positionen'!$O$28)</f>
        <v/>
      </c>
      <c r="J43" s="27" t="str">
        <f>IF('ADR-Positionen'!$Q$28="","",'ADR-Positionen'!$R$28)</f>
        <v/>
      </c>
    </row>
    <row r="44" spans="1:10" ht="36" customHeight="1" x14ac:dyDescent="0.25">
      <c r="A44" s="27" t="str">
        <f>IF('ADR-Positionen'!$Q$29="","",'ADR-Positionen'!$B$29)</f>
        <v/>
      </c>
      <c r="B44" s="27" t="str">
        <f>IF('ADR-Positionen'!$Q$29="","",'ADR-Positionen'!$Q$29)</f>
        <v/>
      </c>
      <c r="C44" s="27" t="str">
        <f>IF('ADR-Positionen'!$Q$29="","",'ADR-Positionen'!$J$29)</f>
        <v/>
      </c>
      <c r="D44" s="27" t="str">
        <f>IF('ADR-Positionen'!$Q$29="","",'ADR-Positionen'!$K$29)</f>
        <v/>
      </c>
      <c r="E44" s="28" t="str">
        <f>IF('ADR-Positionen'!$Q$29="","",'ADR-Positionen'!$N$29)</f>
        <v/>
      </c>
      <c r="F44" s="27" t="str">
        <f>IF('ADR-Positionen'!$Q$29="","",'ADR-Positionen'!$M$29)</f>
        <v/>
      </c>
      <c r="G44" s="27" t="str">
        <f>IF('ADR-Positionen'!$Q$29="","",'ADR-Positionen'!$H$29)</f>
        <v/>
      </c>
      <c r="H44" s="27" t="str">
        <f>IF('ADR-Positionen'!$Q$29="","",'ADR-Positionen'!$I$29)</f>
        <v/>
      </c>
      <c r="I44" s="28" t="str">
        <f>IF('ADR-Positionen'!$Q$29="","",'ADR-Positionen'!$O$29)</f>
        <v/>
      </c>
      <c r="J44" s="27" t="str">
        <f>IF('ADR-Positionen'!$Q$29="","",'ADR-Positionen'!$R$29)</f>
        <v/>
      </c>
    </row>
    <row r="45" spans="1:10" ht="36" customHeight="1" x14ac:dyDescent="0.25">
      <c r="A45" s="27" t="str">
        <f>IF('ADR-Positionen'!$Q$30="","",'ADR-Positionen'!$B$30)</f>
        <v/>
      </c>
      <c r="B45" s="27" t="str">
        <f>IF('ADR-Positionen'!$Q$30="","",'ADR-Positionen'!$Q$30)</f>
        <v/>
      </c>
      <c r="C45" s="27" t="str">
        <f>IF('ADR-Positionen'!$Q$30="","",'ADR-Positionen'!$J$30)</f>
        <v/>
      </c>
      <c r="D45" s="27" t="str">
        <f>IF('ADR-Positionen'!$Q$30="","",'ADR-Positionen'!$K$30)</f>
        <v/>
      </c>
      <c r="E45" s="28" t="str">
        <f>IF('ADR-Positionen'!$Q$30="","",'ADR-Positionen'!$N$30)</f>
        <v/>
      </c>
      <c r="F45" s="27" t="str">
        <f>IF('ADR-Positionen'!$Q$30="","",'ADR-Positionen'!$M$30)</f>
        <v/>
      </c>
      <c r="G45" s="27" t="str">
        <f>IF('ADR-Positionen'!$Q$30="","",'ADR-Positionen'!$H$30)</f>
        <v/>
      </c>
      <c r="H45" s="27" t="str">
        <f>IF('ADR-Positionen'!$Q$30="","",'ADR-Positionen'!$I$30)</f>
        <v/>
      </c>
      <c r="I45" s="28" t="str">
        <f>IF('ADR-Positionen'!$Q$30="","",'ADR-Positionen'!$O$30)</f>
        <v/>
      </c>
      <c r="J45" s="27" t="str">
        <f>IF('ADR-Positionen'!$Q$30="","",'ADR-Positionen'!$R$30)</f>
        <v/>
      </c>
    </row>
    <row r="46" spans="1:10" ht="36" customHeight="1" x14ac:dyDescent="0.25">
      <c r="A46" s="27" t="str">
        <f>IF('ADR-Positionen'!$Q$31="","",'ADR-Positionen'!$B$31)</f>
        <v/>
      </c>
      <c r="B46" s="27" t="str">
        <f>IF('ADR-Positionen'!$Q$31="","",'ADR-Positionen'!$Q$31)</f>
        <v/>
      </c>
      <c r="C46" s="27" t="str">
        <f>IF('ADR-Positionen'!$Q$31="","",'ADR-Positionen'!$J$31)</f>
        <v/>
      </c>
      <c r="D46" s="27" t="str">
        <f>IF('ADR-Positionen'!$Q$31="","",'ADR-Positionen'!$K$31)</f>
        <v/>
      </c>
      <c r="E46" s="28" t="str">
        <f>IF('ADR-Positionen'!$Q$31="","",'ADR-Positionen'!$N$31)</f>
        <v/>
      </c>
      <c r="F46" s="27" t="str">
        <f>IF('ADR-Positionen'!$Q$31="","",'ADR-Positionen'!$M$31)</f>
        <v/>
      </c>
      <c r="G46" s="27" t="str">
        <f>IF('ADR-Positionen'!$Q$31="","",'ADR-Positionen'!$H$31)</f>
        <v/>
      </c>
      <c r="H46" s="27" t="str">
        <f>IF('ADR-Positionen'!$Q$31="","",'ADR-Positionen'!$I$31)</f>
        <v/>
      </c>
      <c r="I46" s="28" t="str">
        <f>IF('ADR-Positionen'!$Q$31="","",'ADR-Positionen'!$O$31)</f>
        <v/>
      </c>
      <c r="J46" s="27" t="str">
        <f>IF('ADR-Positionen'!$Q$31="","",'ADR-Positionen'!$R$31)</f>
        <v/>
      </c>
    </row>
    <row r="47" spans="1:10" ht="36" customHeight="1" x14ac:dyDescent="0.25">
      <c r="A47" s="27" t="str">
        <f>IF('ADR-Positionen'!$Q$32="","",'ADR-Positionen'!$B$32)</f>
        <v/>
      </c>
      <c r="B47" s="27" t="str">
        <f>IF('ADR-Positionen'!$Q$32="","",'ADR-Positionen'!$Q$32)</f>
        <v/>
      </c>
      <c r="C47" s="27" t="str">
        <f>IF('ADR-Positionen'!$Q$32="","",'ADR-Positionen'!$J$32)</f>
        <v/>
      </c>
      <c r="D47" s="27" t="str">
        <f>IF('ADR-Positionen'!$Q$32="","",'ADR-Positionen'!$K$32)</f>
        <v/>
      </c>
      <c r="E47" s="28" t="str">
        <f>IF('ADR-Positionen'!$Q$32="","",'ADR-Positionen'!$N$32)</f>
        <v/>
      </c>
      <c r="F47" s="27" t="str">
        <f>IF('ADR-Positionen'!$Q$32="","",'ADR-Positionen'!$M$32)</f>
        <v/>
      </c>
      <c r="G47" s="27" t="str">
        <f>IF('ADR-Positionen'!$Q$32="","",'ADR-Positionen'!$H$32)</f>
        <v/>
      </c>
      <c r="H47" s="27" t="str">
        <f>IF('ADR-Positionen'!$Q$32="","",'ADR-Positionen'!$I$32)</f>
        <v/>
      </c>
      <c r="I47" s="28" t="str">
        <f>IF('ADR-Positionen'!$Q$32="","",'ADR-Positionen'!$O$32)</f>
        <v/>
      </c>
      <c r="J47" s="27" t="str">
        <f>IF('ADR-Positionen'!$Q$32="","",'ADR-Positionen'!$R$32)</f>
        <v/>
      </c>
    </row>
    <row r="48" spans="1:10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</row>
    <row r="49" spans="1:10" x14ac:dyDescent="0.25">
      <c r="A49" s="25" t="s">
        <v>82</v>
      </c>
      <c r="B49" s="25"/>
      <c r="C49" s="25"/>
      <c r="D49" s="25"/>
      <c r="E49" s="25"/>
      <c r="F49" s="25"/>
      <c r="G49" s="25"/>
      <c r="H49" s="25"/>
      <c r="I49" s="25"/>
      <c r="J49" s="25"/>
    </row>
    <row r="50" spans="1:10" ht="30" x14ac:dyDescent="0.25">
      <c r="A50" s="26" t="s">
        <v>83</v>
      </c>
      <c r="B50" s="26" t="s">
        <v>76</v>
      </c>
      <c r="C50" s="26" t="s">
        <v>84</v>
      </c>
      <c r="D50" s="26"/>
      <c r="E50" s="26" t="s">
        <v>85</v>
      </c>
      <c r="F50" s="21" t="s">
        <v>86</v>
      </c>
      <c r="G50" s="21"/>
      <c r="H50" s="21"/>
      <c r="I50" s="21"/>
      <c r="J50" s="21"/>
    </row>
    <row r="51" spans="1:10" ht="27.95" customHeight="1" x14ac:dyDescent="0.25">
      <c r="A51" s="27" t="str">
        <f>'ADR-Positionen'!$D$4</f>
        <v>0</v>
      </c>
      <c r="B51" s="28">
        <f>'ADR-Positionen'!$E$4</f>
        <v>0</v>
      </c>
      <c r="C51" s="28">
        <f>'ADR-Positionen'!$F$4</f>
        <v>0</v>
      </c>
      <c r="D51" s="27"/>
      <c r="E51" s="27" t="str">
        <f t="shared" ref="E51:E56" si="0">IF(C51=0,"Keine Position / 0 Punkte","Im Beförderungspapier angeben, wenn 1.1.3.6 genutzt wird")</f>
        <v>Keine Position / 0 Punkte</v>
      </c>
      <c r="F51" s="19" t="s">
        <v>87</v>
      </c>
      <c r="G51" s="27" t="s">
        <v>88</v>
      </c>
      <c r="H51" s="27"/>
      <c r="I51" s="27"/>
      <c r="J51" s="27"/>
    </row>
    <row r="52" spans="1:10" ht="27.95" customHeight="1" x14ac:dyDescent="0.25">
      <c r="A52" s="27" t="str">
        <f>'ADR-Positionen'!$D$5</f>
        <v>1</v>
      </c>
      <c r="B52" s="28">
        <f>'ADR-Positionen'!$E$5</f>
        <v>0</v>
      </c>
      <c r="C52" s="28">
        <f>'ADR-Positionen'!$F$5</f>
        <v>0</v>
      </c>
      <c r="D52" s="27"/>
      <c r="E52" s="27" t="str">
        <f t="shared" si="0"/>
        <v>Keine Position / 0 Punkte</v>
      </c>
      <c r="F52" s="19" t="s">
        <v>89</v>
      </c>
      <c r="G52" s="27" t="s">
        <v>88</v>
      </c>
      <c r="H52" s="27"/>
      <c r="I52" s="27"/>
      <c r="J52" s="27"/>
    </row>
    <row r="53" spans="1:10" ht="27.95" customHeight="1" x14ac:dyDescent="0.25">
      <c r="A53" s="27" t="str">
        <f>'ADR-Positionen'!$D$6</f>
        <v>1a</v>
      </c>
      <c r="B53" s="28">
        <f>'ADR-Positionen'!$E$6</f>
        <v>0</v>
      </c>
      <c r="C53" s="28">
        <f>'ADR-Positionen'!$F$6</f>
        <v>0</v>
      </c>
      <c r="D53" s="27"/>
      <c r="E53" s="27" t="str">
        <f t="shared" si="0"/>
        <v>Keine Position / 0 Punkte</v>
      </c>
      <c r="F53" s="19" t="s">
        <v>90</v>
      </c>
      <c r="G53" s="27" t="s">
        <v>88</v>
      </c>
      <c r="H53" s="27"/>
      <c r="I53" s="27"/>
      <c r="J53" s="27"/>
    </row>
    <row r="54" spans="1:10" ht="27.95" customHeight="1" x14ac:dyDescent="0.25">
      <c r="A54" s="27" t="str">
        <f>'ADR-Positionen'!$D$7</f>
        <v>2</v>
      </c>
      <c r="B54" s="28">
        <f>'ADR-Positionen'!$E$7</f>
        <v>116</v>
      </c>
      <c r="C54" s="28">
        <f>'ADR-Positionen'!$F$7</f>
        <v>348</v>
      </c>
      <c r="D54" s="27"/>
      <c r="E54" s="27" t="str">
        <f t="shared" si="0"/>
        <v>Im Beförderungspapier angeben, wenn 1.1.3.6 genutzt wird</v>
      </c>
      <c r="F54" s="19" t="s">
        <v>91</v>
      </c>
      <c r="G54" s="27" t="s">
        <v>88</v>
      </c>
      <c r="H54" s="27"/>
      <c r="I54" s="27"/>
      <c r="J54" s="27"/>
    </row>
    <row r="55" spans="1:10" ht="27.95" customHeight="1" x14ac:dyDescent="0.25">
      <c r="A55" s="27" t="str">
        <f>'ADR-Positionen'!$D$8</f>
        <v>3</v>
      </c>
      <c r="B55" s="28">
        <f>'ADR-Positionen'!$E$8</f>
        <v>230</v>
      </c>
      <c r="C55" s="28">
        <f>'ADR-Positionen'!$F$8</f>
        <v>230</v>
      </c>
      <c r="D55" s="27"/>
      <c r="E55" s="27" t="str">
        <f t="shared" si="0"/>
        <v>Im Beförderungspapier angeben, wenn 1.1.3.6 genutzt wird</v>
      </c>
      <c r="F55" s="19" t="s">
        <v>92</v>
      </c>
      <c r="G55" s="27" t="s">
        <v>88</v>
      </c>
      <c r="H55" s="27"/>
      <c r="I55" s="27"/>
      <c r="J55" s="27"/>
    </row>
    <row r="56" spans="1:10" ht="27.95" customHeight="1" x14ac:dyDescent="0.25">
      <c r="A56" s="27" t="str">
        <f>'ADR-Positionen'!$D$9</f>
        <v>4</v>
      </c>
      <c r="B56" s="28">
        <f>'ADR-Positionen'!$E$9</f>
        <v>0</v>
      </c>
      <c r="C56" s="28">
        <f>'ADR-Positionen'!$F$9</f>
        <v>0</v>
      </c>
      <c r="D56" s="27"/>
      <c r="E56" s="27" t="str">
        <f t="shared" si="0"/>
        <v>Keine Position / 0 Punkte</v>
      </c>
      <c r="F56" s="19" t="s">
        <v>93</v>
      </c>
      <c r="G56" s="27" t="s">
        <v>94</v>
      </c>
      <c r="H56" s="27"/>
      <c r="I56" s="27"/>
      <c r="J56" s="27"/>
    </row>
  </sheetData>
  <mergeCells count="12">
    <mergeCell ref="A49:J49"/>
    <mergeCell ref="F50:J50"/>
    <mergeCell ref="A12:C12"/>
    <mergeCell ref="D12:F12"/>
    <mergeCell ref="G12:J12"/>
    <mergeCell ref="A20:J20"/>
    <mergeCell ref="A26:J26"/>
    <mergeCell ref="A1:J1"/>
    <mergeCell ref="A2:J2"/>
    <mergeCell ref="D4:J4"/>
    <mergeCell ref="E8:J8"/>
    <mergeCell ref="E6:J6"/>
  </mergeCells>
  <conditionalFormatting sqref="E6:J6">
    <cfRule type="expression" dxfId="22" priority="1">
      <formula>$E$5&gt;1000</formula>
    </cfRule>
    <cfRule type="expression" dxfId="21" priority="2">
      <formula>$E$5&lt;=1000</formula>
    </cfRule>
  </conditionalFormatting>
  <conditionalFormatting sqref="J28:J47">
    <cfRule type="expression" dxfId="20" priority="3">
      <formula>$J28="Pflichtfeld prüfen"</formula>
    </cfRule>
    <cfRule type="expression" dxfId="19" priority="4">
      <formula>$J28="OK"</formula>
    </cfRule>
    <cfRule type="expression" dxfId="18" priority="5">
      <formula>$J28="Nicht geladen"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000-000000000000}">
          <x14:formula1>
            <xm:f>Stammdaten!$H$4:$H$6</xm:f>
          </x14:formula1>
          <xm:sqref>B8:B9 F23 D22:D23 B22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2"/>
  <sheetViews>
    <sheetView workbookViewId="0"/>
  </sheetViews>
  <sheetFormatPr baseColWidth="10" defaultColWidth="9" defaultRowHeight="15" x14ac:dyDescent="0.25"/>
  <cols>
    <col min="1" max="1" width="12" customWidth="1"/>
    <col min="2" max="2" width="6" customWidth="1"/>
    <col min="3" max="3" width="12" customWidth="1"/>
    <col min="4" max="4" width="42" customWidth="1"/>
    <col min="5" max="5" width="15" customWidth="1"/>
    <col min="6" max="6" width="10" customWidth="1"/>
    <col min="7" max="7" width="12" customWidth="1"/>
    <col min="8" max="8" width="17" customWidth="1"/>
    <col min="9" max="9" width="8" customWidth="1"/>
    <col min="10" max="10" width="9" customWidth="1"/>
    <col min="11" max="12" width="16" customWidth="1"/>
    <col min="13" max="13" width="10" customWidth="1"/>
    <col min="14" max="14" width="13" customWidth="1"/>
    <col min="15" max="15" width="12" customWidth="1"/>
    <col min="16" max="16" width="24" customWidth="1"/>
    <col min="17" max="17" width="62" customWidth="1"/>
    <col min="18" max="18" width="18" customWidth="1"/>
  </cols>
  <sheetData>
    <row r="1" spans="1:18" ht="21" x14ac:dyDescent="0.25">
      <c r="A1" s="13" t="s">
        <v>95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3" spans="1:18" ht="30" x14ac:dyDescent="0.25">
      <c r="A3" s="1" t="s">
        <v>6</v>
      </c>
      <c r="B3" s="1" t="s">
        <v>96</v>
      </c>
      <c r="D3" s="1" t="s">
        <v>97</v>
      </c>
      <c r="E3" s="1" t="s">
        <v>76</v>
      </c>
      <c r="F3" s="1" t="s">
        <v>80</v>
      </c>
      <c r="G3" s="1" t="s">
        <v>98</v>
      </c>
    </row>
    <row r="4" spans="1:18" ht="150" x14ac:dyDescent="0.25">
      <c r="A4" s="5">
        <f>SUM($O$13:$O$32)</f>
        <v>578</v>
      </c>
      <c r="B4" s="4" t="str">
        <f>IF($A$4&gt;1000,"Über 1.000 Punkte – ADR-Vollanforderungen prüfen","≤ 1.000 Punkte – 1.1.3.6 fachlich prüfen")</f>
        <v>≤ 1.000 Punkte – 1.1.3.6 fachlich prüfen</v>
      </c>
      <c r="D4" s="6" t="s">
        <v>99</v>
      </c>
      <c r="E4" s="7">
        <f t="shared" ref="E4:E9" si="0">SUMIF($H$13:$H$32,D4,$N$13:$N$32)</f>
        <v>0</v>
      </c>
      <c r="F4" s="7">
        <f t="shared" ref="F4:F9" si="1">SUMIF($H$13:$H$32,D4,$O$13:$O$32)</f>
        <v>0</v>
      </c>
      <c r="G4" s="8">
        <f t="shared" ref="G4:G9" si="2">IFERROR(F4/1000,0)</f>
        <v>0</v>
      </c>
    </row>
    <row r="5" spans="1:18" x14ac:dyDescent="0.25">
      <c r="D5" s="6" t="s">
        <v>100</v>
      </c>
      <c r="E5" s="7">
        <f t="shared" si="0"/>
        <v>0</v>
      </c>
      <c r="F5" s="7">
        <f t="shared" si="1"/>
        <v>0</v>
      </c>
      <c r="G5" s="8">
        <f t="shared" si="2"/>
        <v>0</v>
      </c>
    </row>
    <row r="6" spans="1:18" x14ac:dyDescent="0.25">
      <c r="D6" s="6" t="s">
        <v>101</v>
      </c>
      <c r="E6" s="7">
        <f t="shared" si="0"/>
        <v>0</v>
      </c>
      <c r="F6" s="7">
        <f t="shared" si="1"/>
        <v>0</v>
      </c>
      <c r="G6" s="8">
        <f t="shared" si="2"/>
        <v>0</v>
      </c>
    </row>
    <row r="7" spans="1:18" x14ac:dyDescent="0.25">
      <c r="D7" s="6" t="s">
        <v>102</v>
      </c>
      <c r="E7" s="7">
        <f t="shared" si="0"/>
        <v>116</v>
      </c>
      <c r="F7" s="7">
        <f t="shared" si="1"/>
        <v>348</v>
      </c>
      <c r="G7" s="8">
        <f t="shared" si="2"/>
        <v>0.34799999999999998</v>
      </c>
    </row>
    <row r="8" spans="1:18" x14ac:dyDescent="0.25">
      <c r="D8" s="6" t="s">
        <v>103</v>
      </c>
      <c r="E8" s="7">
        <f t="shared" si="0"/>
        <v>230</v>
      </c>
      <c r="F8" s="7">
        <f t="shared" si="1"/>
        <v>230</v>
      </c>
      <c r="G8" s="8">
        <f t="shared" si="2"/>
        <v>0.23</v>
      </c>
    </row>
    <row r="9" spans="1:18" x14ac:dyDescent="0.25">
      <c r="D9" s="6" t="s">
        <v>104</v>
      </c>
      <c r="E9" s="7">
        <f t="shared" si="0"/>
        <v>0</v>
      </c>
      <c r="F9" s="7">
        <f t="shared" si="1"/>
        <v>0</v>
      </c>
      <c r="G9" s="8">
        <f t="shared" si="2"/>
        <v>0</v>
      </c>
    </row>
    <row r="11" spans="1:18" x14ac:dyDescent="0.25">
      <c r="A11" s="14" t="s">
        <v>105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8" ht="36" customHeight="1" x14ac:dyDescent="0.25">
      <c r="A12" s="1" t="s">
        <v>96</v>
      </c>
      <c r="B12" s="1" t="s">
        <v>72</v>
      </c>
      <c r="C12" s="1" t="s">
        <v>106</v>
      </c>
      <c r="D12" s="1" t="s">
        <v>107</v>
      </c>
      <c r="E12" s="1" t="s">
        <v>108</v>
      </c>
      <c r="F12" s="1" t="s">
        <v>109</v>
      </c>
      <c r="G12" s="1" t="s">
        <v>110</v>
      </c>
      <c r="H12" s="1" t="s">
        <v>83</v>
      </c>
      <c r="I12" s="1" t="s">
        <v>79</v>
      </c>
      <c r="J12" s="1" t="s">
        <v>74</v>
      </c>
      <c r="K12" s="1" t="s">
        <v>75</v>
      </c>
      <c r="L12" s="1" t="s">
        <v>111</v>
      </c>
      <c r="M12" s="1" t="s">
        <v>77</v>
      </c>
      <c r="N12" s="1" t="s">
        <v>76</v>
      </c>
      <c r="O12" s="1" t="s">
        <v>112</v>
      </c>
      <c r="P12" s="1" t="s">
        <v>113</v>
      </c>
      <c r="Q12" s="1" t="s">
        <v>114</v>
      </c>
      <c r="R12" s="1" t="s">
        <v>81</v>
      </c>
    </row>
    <row r="13" spans="1:18" ht="33.950000000000003" customHeight="1" x14ac:dyDescent="0.25">
      <c r="A13" s="2" t="s">
        <v>115</v>
      </c>
      <c r="B13" s="2">
        <v>1</v>
      </c>
      <c r="C13" s="2" t="s">
        <v>116</v>
      </c>
      <c r="D13" s="2" t="s">
        <v>117</v>
      </c>
      <c r="E13" s="2" t="s">
        <v>103</v>
      </c>
      <c r="F13" s="2" t="s">
        <v>118</v>
      </c>
      <c r="G13" s="2" t="s">
        <v>119</v>
      </c>
      <c r="H13" s="2" t="s">
        <v>103</v>
      </c>
      <c r="I13" s="2">
        <f>IF($H13="","",IFERROR(VLOOKUP($H13,Stammdaten!$A$4:$B$9,2,FALSE),"Prüfen"))</f>
        <v>1</v>
      </c>
      <c r="J13" s="9">
        <v>12</v>
      </c>
      <c r="K13" s="2" t="s">
        <v>120</v>
      </c>
      <c r="L13" s="10">
        <v>10</v>
      </c>
      <c r="M13" s="2" t="s">
        <v>121</v>
      </c>
      <c r="N13" s="10">
        <f t="shared" ref="N13:N32" si="3">IF(OR($A13&lt;&gt;"Aktiv",$J13="",$L13=""),"",$J13*$L13)</f>
        <v>120</v>
      </c>
      <c r="O13" s="10">
        <f t="shared" ref="O13:O32" si="4">IF(OR($A13&lt;&gt;"Aktiv",$N13="",$I13="Prüfen"),"",$N13*$I13)</f>
        <v>120</v>
      </c>
      <c r="P13" s="2"/>
      <c r="Q13" s="2" t="str">
        <f t="shared" ref="Q13:Q32" si="5">IF(OR($A13&lt;&gt;"Aktiv",$C13=""),"",$C13&amp;" "&amp;$D13&amp;", "&amp;$E13&amp;IF($F13&lt;&gt;"",", "&amp;$F13,"")&amp;IF($G13&lt;&gt;"",", "&amp;$G13,"")&amp;", "&amp;$J13&amp;" "&amp;$K13&amp;", "&amp;TEXT($N13,"0.00")&amp;" "&amp;$M13&amp;IF($P13&lt;&gt;"",", "&amp;$P13,""))</f>
        <v>UN 1263 FARBE, 3, VG III, (D/E), 12 Kanister, 120 L</v>
      </c>
      <c r="R13" s="2" t="str">
        <f t="shared" ref="R13:R32" si="6">IF($C13="","",IF($A13&lt;&gt;"Aktiv","Nicht geladen",IF(OR($D13="",$E13="",$H13="",$J13="",$K13="",$L13="",$M13=""),"Pflichtfeld prüfen","OK")))</f>
        <v>OK</v>
      </c>
    </row>
    <row r="14" spans="1:18" ht="33.950000000000003" customHeight="1" x14ac:dyDescent="0.25">
      <c r="A14" s="2" t="s">
        <v>115</v>
      </c>
      <c r="B14" s="2">
        <v>2</v>
      </c>
      <c r="C14" s="2" t="s">
        <v>122</v>
      </c>
      <c r="D14" s="2" t="s">
        <v>123</v>
      </c>
      <c r="E14" s="2" t="s">
        <v>103</v>
      </c>
      <c r="F14" s="2" t="s">
        <v>124</v>
      </c>
      <c r="G14" s="2" t="s">
        <v>119</v>
      </c>
      <c r="H14" s="2" t="s">
        <v>102</v>
      </c>
      <c r="I14" s="2">
        <f>IF($H14="","",IFERROR(VLOOKUP($H14,Stammdaten!$A$4:$B$9,2,FALSE),"Prüfen"))</f>
        <v>3</v>
      </c>
      <c r="J14" s="9">
        <v>4</v>
      </c>
      <c r="K14" s="2" t="s">
        <v>120</v>
      </c>
      <c r="L14" s="10">
        <v>20</v>
      </c>
      <c r="M14" s="2" t="s">
        <v>121</v>
      </c>
      <c r="N14" s="10">
        <f t="shared" si="3"/>
        <v>80</v>
      </c>
      <c r="O14" s="10">
        <f t="shared" si="4"/>
        <v>240</v>
      </c>
      <c r="P14" s="2"/>
      <c r="Q14" s="2" t="str">
        <f t="shared" si="5"/>
        <v>UN 1993 ENTZÜNDBARER FLÜSSIGER STOFF, N.A.G. (Ethanol, Ethylacetat), 3, VG II, (D/E), 4 Kanister, 080 L</v>
      </c>
      <c r="R14" s="2" t="str">
        <f t="shared" si="6"/>
        <v>OK</v>
      </c>
    </row>
    <row r="15" spans="1:18" ht="33.950000000000003" customHeight="1" x14ac:dyDescent="0.25">
      <c r="A15" s="2" t="s">
        <v>115</v>
      </c>
      <c r="B15" s="2">
        <v>3</v>
      </c>
      <c r="C15" s="2" t="s">
        <v>125</v>
      </c>
      <c r="D15" s="2" t="s">
        <v>126</v>
      </c>
      <c r="E15" s="2" t="s">
        <v>127</v>
      </c>
      <c r="F15" s="2" t="s">
        <v>118</v>
      </c>
      <c r="G15" s="2" t="s">
        <v>128</v>
      </c>
      <c r="H15" s="2" t="s">
        <v>103</v>
      </c>
      <c r="I15" s="2">
        <f>IF($H15="","",IFERROR(VLOOKUP($H15,Stammdaten!$A$4:$B$9,2,FALSE),"Prüfen"))</f>
        <v>1</v>
      </c>
      <c r="J15" s="9">
        <v>2</v>
      </c>
      <c r="K15" s="2" t="s">
        <v>129</v>
      </c>
      <c r="L15" s="10">
        <v>25</v>
      </c>
      <c r="M15" s="2" t="s">
        <v>130</v>
      </c>
      <c r="N15" s="10">
        <f t="shared" si="3"/>
        <v>50</v>
      </c>
      <c r="O15" s="10">
        <f t="shared" si="4"/>
        <v>50</v>
      </c>
      <c r="P15" s="2" t="s">
        <v>131</v>
      </c>
      <c r="Q15" s="2" t="str">
        <f t="shared" si="5"/>
        <v>UN 3077 UMWELTGEFÄHRDENDER STOFF, FEST, N.A.G. (Zinkoxid), 9, VG III, (-), 2 Sack, 050 kg, UMWELTGEFÄHRDEND</v>
      </c>
      <c r="R15" s="2" t="str">
        <f t="shared" si="6"/>
        <v>OK</v>
      </c>
    </row>
    <row r="16" spans="1:18" ht="33.950000000000003" customHeight="1" x14ac:dyDescent="0.25">
      <c r="A16" s="2" t="s">
        <v>115</v>
      </c>
      <c r="B16" s="2">
        <v>4</v>
      </c>
      <c r="C16" s="2" t="s">
        <v>132</v>
      </c>
      <c r="D16" s="2" t="s">
        <v>133</v>
      </c>
      <c r="E16" s="2" t="s">
        <v>134</v>
      </c>
      <c r="F16" s="2"/>
      <c r="G16" s="2" t="s">
        <v>135</v>
      </c>
      <c r="H16" s="2" t="s">
        <v>102</v>
      </c>
      <c r="I16" s="2">
        <f>IF($H16="","",IFERROR(VLOOKUP($H16,Stammdaten!$A$4:$B$9,2,FALSE),"Prüfen"))</f>
        <v>3</v>
      </c>
      <c r="J16" s="9">
        <v>3</v>
      </c>
      <c r="K16" s="2" t="s">
        <v>136</v>
      </c>
      <c r="L16" s="10">
        <v>12</v>
      </c>
      <c r="M16" s="2" t="s">
        <v>130</v>
      </c>
      <c r="N16" s="10">
        <f t="shared" si="3"/>
        <v>36</v>
      </c>
      <c r="O16" s="10">
        <f t="shared" si="4"/>
        <v>108</v>
      </c>
      <c r="P16" s="2"/>
      <c r="Q16" s="2" t="str">
        <f t="shared" si="5"/>
        <v>UN 1950 DRUCKGASPACKUNGEN, 2.1, (D), 3 Karton, 036 kg</v>
      </c>
      <c r="R16" s="2" t="str">
        <f t="shared" si="6"/>
        <v>OK</v>
      </c>
    </row>
    <row r="17" spans="1:18" ht="33.950000000000003" customHeight="1" x14ac:dyDescent="0.25">
      <c r="A17" s="2" t="s">
        <v>115</v>
      </c>
      <c r="B17" s="2">
        <v>5</v>
      </c>
      <c r="C17" s="2" t="s">
        <v>137</v>
      </c>
      <c r="D17" s="2" t="s">
        <v>138</v>
      </c>
      <c r="E17" s="2" t="s">
        <v>103</v>
      </c>
      <c r="F17" s="2" t="s">
        <v>118</v>
      </c>
      <c r="G17" s="2" t="s">
        <v>119</v>
      </c>
      <c r="H17" s="2" t="s">
        <v>103</v>
      </c>
      <c r="I17" s="2">
        <f>IF($H17="","",IFERROR(VLOOKUP($H17,Stammdaten!$A$4:$B$9,2,FALSE),"Prüfen"))</f>
        <v>1</v>
      </c>
      <c r="J17" s="9">
        <v>3</v>
      </c>
      <c r="K17" s="2" t="s">
        <v>120</v>
      </c>
      <c r="L17" s="10">
        <v>20</v>
      </c>
      <c r="M17" s="2" t="s">
        <v>121</v>
      </c>
      <c r="N17" s="10">
        <f t="shared" si="3"/>
        <v>60</v>
      </c>
      <c r="O17" s="10">
        <f t="shared" si="4"/>
        <v>60</v>
      </c>
      <c r="P17" s="2"/>
      <c r="Q17" s="2" t="str">
        <f t="shared" si="5"/>
        <v>UN 1202 DIESELKRAFTSTOFF, 3, VG III, (D/E), 3 Kanister, 060 L</v>
      </c>
      <c r="R17" s="2" t="str">
        <f t="shared" si="6"/>
        <v>OK</v>
      </c>
    </row>
    <row r="18" spans="1:18" ht="33.950000000000003" customHeight="1" x14ac:dyDescent="0.25">
      <c r="A18" s="2"/>
      <c r="B18" s="2">
        <v>6</v>
      </c>
      <c r="C18" s="2"/>
      <c r="D18" s="2"/>
      <c r="E18" s="2"/>
      <c r="F18" s="2"/>
      <c r="G18" s="2"/>
      <c r="H18" s="2"/>
      <c r="I18" s="2" t="str">
        <f>IF($H18="","",IFERROR(VLOOKUP($H18,Stammdaten!$A$4:$B$9,2,FALSE),"Prüfen"))</f>
        <v/>
      </c>
      <c r="J18" s="9"/>
      <c r="K18" s="2"/>
      <c r="L18" s="10"/>
      <c r="M18" s="2"/>
      <c r="N18" s="10" t="str">
        <f t="shared" si="3"/>
        <v/>
      </c>
      <c r="O18" s="10" t="str">
        <f t="shared" si="4"/>
        <v/>
      </c>
      <c r="P18" s="2"/>
      <c r="Q18" s="2" t="str">
        <f t="shared" si="5"/>
        <v/>
      </c>
      <c r="R18" s="2" t="str">
        <f t="shared" si="6"/>
        <v/>
      </c>
    </row>
    <row r="19" spans="1:18" ht="33.950000000000003" customHeight="1" x14ac:dyDescent="0.25">
      <c r="A19" s="2"/>
      <c r="B19" s="2">
        <v>7</v>
      </c>
      <c r="C19" s="2"/>
      <c r="D19" s="2"/>
      <c r="E19" s="2"/>
      <c r="F19" s="2"/>
      <c r="G19" s="2"/>
      <c r="H19" s="2"/>
      <c r="I19" s="2" t="str">
        <f>IF($H19="","",IFERROR(VLOOKUP($H19,Stammdaten!$A$4:$B$9,2,FALSE),"Prüfen"))</f>
        <v/>
      </c>
      <c r="J19" s="9"/>
      <c r="K19" s="2"/>
      <c r="L19" s="10"/>
      <c r="M19" s="2"/>
      <c r="N19" s="10" t="str">
        <f t="shared" si="3"/>
        <v/>
      </c>
      <c r="O19" s="10" t="str">
        <f t="shared" si="4"/>
        <v/>
      </c>
      <c r="P19" s="2"/>
      <c r="Q19" s="2" t="str">
        <f t="shared" si="5"/>
        <v/>
      </c>
      <c r="R19" s="2" t="str">
        <f t="shared" si="6"/>
        <v/>
      </c>
    </row>
    <row r="20" spans="1:18" ht="33.950000000000003" customHeight="1" x14ac:dyDescent="0.25">
      <c r="A20" s="2"/>
      <c r="B20" s="2">
        <v>8</v>
      </c>
      <c r="C20" s="2"/>
      <c r="D20" s="2"/>
      <c r="E20" s="2"/>
      <c r="F20" s="2"/>
      <c r="G20" s="2"/>
      <c r="H20" s="2"/>
      <c r="I20" s="2" t="str">
        <f>IF($H20="","",IFERROR(VLOOKUP($H20,Stammdaten!$A$4:$B$9,2,FALSE),"Prüfen"))</f>
        <v/>
      </c>
      <c r="J20" s="9"/>
      <c r="K20" s="2"/>
      <c r="L20" s="10"/>
      <c r="M20" s="2"/>
      <c r="N20" s="10" t="str">
        <f t="shared" si="3"/>
        <v/>
      </c>
      <c r="O20" s="10" t="str">
        <f t="shared" si="4"/>
        <v/>
      </c>
      <c r="P20" s="2"/>
      <c r="Q20" s="2" t="str">
        <f t="shared" si="5"/>
        <v/>
      </c>
      <c r="R20" s="2" t="str">
        <f t="shared" si="6"/>
        <v/>
      </c>
    </row>
    <row r="21" spans="1:18" ht="33.950000000000003" customHeight="1" x14ac:dyDescent="0.25">
      <c r="A21" s="2"/>
      <c r="B21" s="2">
        <v>9</v>
      </c>
      <c r="C21" s="2"/>
      <c r="D21" s="2"/>
      <c r="E21" s="2"/>
      <c r="F21" s="2"/>
      <c r="G21" s="2"/>
      <c r="H21" s="2"/>
      <c r="I21" s="2" t="str">
        <f>IF($H21="","",IFERROR(VLOOKUP($H21,Stammdaten!$A$4:$B$9,2,FALSE),"Prüfen"))</f>
        <v/>
      </c>
      <c r="J21" s="9"/>
      <c r="K21" s="2"/>
      <c r="L21" s="10"/>
      <c r="M21" s="2"/>
      <c r="N21" s="10" t="str">
        <f t="shared" si="3"/>
        <v/>
      </c>
      <c r="O21" s="10" t="str">
        <f t="shared" si="4"/>
        <v/>
      </c>
      <c r="P21" s="2"/>
      <c r="Q21" s="2" t="str">
        <f t="shared" si="5"/>
        <v/>
      </c>
      <c r="R21" s="2" t="str">
        <f t="shared" si="6"/>
        <v/>
      </c>
    </row>
    <row r="22" spans="1:18" ht="33.950000000000003" customHeight="1" x14ac:dyDescent="0.25">
      <c r="A22" s="2"/>
      <c r="B22" s="2">
        <v>10</v>
      </c>
      <c r="C22" s="2"/>
      <c r="D22" s="2"/>
      <c r="E22" s="2"/>
      <c r="F22" s="2"/>
      <c r="G22" s="2"/>
      <c r="H22" s="2"/>
      <c r="I22" s="2" t="str">
        <f>IF($H22="","",IFERROR(VLOOKUP($H22,Stammdaten!$A$4:$B$9,2,FALSE),"Prüfen"))</f>
        <v/>
      </c>
      <c r="J22" s="9"/>
      <c r="K22" s="2"/>
      <c r="L22" s="10"/>
      <c r="M22" s="2"/>
      <c r="N22" s="10" t="str">
        <f t="shared" si="3"/>
        <v/>
      </c>
      <c r="O22" s="10" t="str">
        <f t="shared" si="4"/>
        <v/>
      </c>
      <c r="P22" s="2"/>
      <c r="Q22" s="2" t="str">
        <f t="shared" si="5"/>
        <v/>
      </c>
      <c r="R22" s="2" t="str">
        <f t="shared" si="6"/>
        <v/>
      </c>
    </row>
    <row r="23" spans="1:18" ht="33.950000000000003" customHeight="1" x14ac:dyDescent="0.25">
      <c r="A23" s="2"/>
      <c r="B23" s="2">
        <v>11</v>
      </c>
      <c r="C23" s="2"/>
      <c r="D23" s="2"/>
      <c r="E23" s="2"/>
      <c r="F23" s="2"/>
      <c r="G23" s="2"/>
      <c r="H23" s="2"/>
      <c r="I23" s="2" t="str">
        <f>IF($H23="","",IFERROR(VLOOKUP($H23,Stammdaten!$A$4:$B$9,2,FALSE),"Prüfen"))</f>
        <v/>
      </c>
      <c r="J23" s="9"/>
      <c r="K23" s="2"/>
      <c r="L23" s="10"/>
      <c r="M23" s="2"/>
      <c r="N23" s="10" t="str">
        <f t="shared" si="3"/>
        <v/>
      </c>
      <c r="O23" s="10" t="str">
        <f t="shared" si="4"/>
        <v/>
      </c>
      <c r="P23" s="2"/>
      <c r="Q23" s="2" t="str">
        <f t="shared" si="5"/>
        <v/>
      </c>
      <c r="R23" s="2" t="str">
        <f t="shared" si="6"/>
        <v/>
      </c>
    </row>
    <row r="24" spans="1:18" ht="33.950000000000003" customHeight="1" x14ac:dyDescent="0.25">
      <c r="A24" s="2"/>
      <c r="B24" s="2">
        <v>12</v>
      </c>
      <c r="C24" s="2"/>
      <c r="D24" s="2"/>
      <c r="E24" s="2"/>
      <c r="F24" s="2"/>
      <c r="G24" s="2"/>
      <c r="H24" s="2"/>
      <c r="I24" s="2" t="str">
        <f>IF($H24="","",IFERROR(VLOOKUP($H24,Stammdaten!$A$4:$B$9,2,FALSE),"Prüfen"))</f>
        <v/>
      </c>
      <c r="J24" s="9"/>
      <c r="K24" s="2"/>
      <c r="L24" s="10"/>
      <c r="M24" s="2"/>
      <c r="N24" s="10" t="str">
        <f t="shared" si="3"/>
        <v/>
      </c>
      <c r="O24" s="10" t="str">
        <f t="shared" si="4"/>
        <v/>
      </c>
      <c r="P24" s="2"/>
      <c r="Q24" s="2" t="str">
        <f t="shared" si="5"/>
        <v/>
      </c>
      <c r="R24" s="2" t="str">
        <f t="shared" si="6"/>
        <v/>
      </c>
    </row>
    <row r="25" spans="1:18" ht="33.950000000000003" customHeight="1" x14ac:dyDescent="0.25">
      <c r="A25" s="2"/>
      <c r="B25" s="2">
        <v>13</v>
      </c>
      <c r="C25" s="2"/>
      <c r="D25" s="2"/>
      <c r="E25" s="2"/>
      <c r="F25" s="2"/>
      <c r="G25" s="2"/>
      <c r="H25" s="2"/>
      <c r="I25" s="2" t="str">
        <f>IF($H25="","",IFERROR(VLOOKUP($H25,Stammdaten!$A$4:$B$9,2,FALSE),"Prüfen"))</f>
        <v/>
      </c>
      <c r="J25" s="9"/>
      <c r="K25" s="2"/>
      <c r="L25" s="10"/>
      <c r="M25" s="2"/>
      <c r="N25" s="10" t="str">
        <f t="shared" si="3"/>
        <v/>
      </c>
      <c r="O25" s="10" t="str">
        <f t="shared" si="4"/>
        <v/>
      </c>
      <c r="P25" s="2"/>
      <c r="Q25" s="2" t="str">
        <f t="shared" si="5"/>
        <v/>
      </c>
      <c r="R25" s="2" t="str">
        <f t="shared" si="6"/>
        <v/>
      </c>
    </row>
    <row r="26" spans="1:18" ht="33.950000000000003" customHeight="1" x14ac:dyDescent="0.25">
      <c r="A26" s="2"/>
      <c r="B26" s="2">
        <v>14</v>
      </c>
      <c r="C26" s="2"/>
      <c r="D26" s="2"/>
      <c r="E26" s="2"/>
      <c r="F26" s="2"/>
      <c r="G26" s="2"/>
      <c r="H26" s="2"/>
      <c r="I26" s="2" t="str">
        <f>IF($H26="","",IFERROR(VLOOKUP($H26,Stammdaten!$A$4:$B$9,2,FALSE),"Prüfen"))</f>
        <v/>
      </c>
      <c r="J26" s="9"/>
      <c r="K26" s="2"/>
      <c r="L26" s="10"/>
      <c r="M26" s="2"/>
      <c r="N26" s="10" t="str">
        <f t="shared" si="3"/>
        <v/>
      </c>
      <c r="O26" s="10" t="str">
        <f t="shared" si="4"/>
        <v/>
      </c>
      <c r="P26" s="2"/>
      <c r="Q26" s="2" t="str">
        <f t="shared" si="5"/>
        <v/>
      </c>
      <c r="R26" s="2" t="str">
        <f t="shared" si="6"/>
        <v/>
      </c>
    </row>
    <row r="27" spans="1:18" ht="33.950000000000003" customHeight="1" x14ac:dyDescent="0.25">
      <c r="A27" s="2"/>
      <c r="B27" s="2">
        <v>15</v>
      </c>
      <c r="C27" s="2"/>
      <c r="D27" s="2"/>
      <c r="E27" s="2"/>
      <c r="F27" s="2"/>
      <c r="G27" s="2"/>
      <c r="H27" s="2"/>
      <c r="I27" s="2" t="str">
        <f>IF($H27="","",IFERROR(VLOOKUP($H27,Stammdaten!$A$4:$B$9,2,FALSE),"Prüfen"))</f>
        <v/>
      </c>
      <c r="J27" s="9"/>
      <c r="K27" s="2"/>
      <c r="L27" s="10"/>
      <c r="M27" s="2"/>
      <c r="N27" s="10" t="str">
        <f t="shared" si="3"/>
        <v/>
      </c>
      <c r="O27" s="10" t="str">
        <f t="shared" si="4"/>
        <v/>
      </c>
      <c r="P27" s="2"/>
      <c r="Q27" s="2" t="str">
        <f t="shared" si="5"/>
        <v/>
      </c>
      <c r="R27" s="2" t="str">
        <f t="shared" si="6"/>
        <v/>
      </c>
    </row>
    <row r="28" spans="1:18" ht="33.950000000000003" customHeight="1" x14ac:dyDescent="0.25">
      <c r="A28" s="2"/>
      <c r="B28" s="2">
        <v>16</v>
      </c>
      <c r="C28" s="2"/>
      <c r="D28" s="2"/>
      <c r="E28" s="2"/>
      <c r="F28" s="2"/>
      <c r="G28" s="2"/>
      <c r="H28" s="2"/>
      <c r="I28" s="2" t="str">
        <f>IF($H28="","",IFERROR(VLOOKUP($H28,Stammdaten!$A$4:$B$9,2,FALSE),"Prüfen"))</f>
        <v/>
      </c>
      <c r="J28" s="9"/>
      <c r="K28" s="2"/>
      <c r="L28" s="10"/>
      <c r="M28" s="2"/>
      <c r="N28" s="10" t="str">
        <f t="shared" si="3"/>
        <v/>
      </c>
      <c r="O28" s="10" t="str">
        <f t="shared" si="4"/>
        <v/>
      </c>
      <c r="P28" s="2"/>
      <c r="Q28" s="2" t="str">
        <f t="shared" si="5"/>
        <v/>
      </c>
      <c r="R28" s="2" t="str">
        <f t="shared" si="6"/>
        <v/>
      </c>
    </row>
    <row r="29" spans="1:18" ht="33.950000000000003" customHeight="1" x14ac:dyDescent="0.25">
      <c r="A29" s="2"/>
      <c r="B29" s="2">
        <v>17</v>
      </c>
      <c r="C29" s="2"/>
      <c r="D29" s="2"/>
      <c r="E29" s="2"/>
      <c r="F29" s="2"/>
      <c r="G29" s="2"/>
      <c r="H29" s="2"/>
      <c r="I29" s="2" t="str">
        <f>IF($H29="","",IFERROR(VLOOKUP($H29,Stammdaten!$A$4:$B$9,2,FALSE),"Prüfen"))</f>
        <v/>
      </c>
      <c r="J29" s="9"/>
      <c r="K29" s="2"/>
      <c r="L29" s="10"/>
      <c r="M29" s="2"/>
      <c r="N29" s="10" t="str">
        <f t="shared" si="3"/>
        <v/>
      </c>
      <c r="O29" s="10" t="str">
        <f t="shared" si="4"/>
        <v/>
      </c>
      <c r="P29" s="2"/>
      <c r="Q29" s="2" t="str">
        <f t="shared" si="5"/>
        <v/>
      </c>
      <c r="R29" s="2" t="str">
        <f t="shared" si="6"/>
        <v/>
      </c>
    </row>
    <row r="30" spans="1:18" ht="33.950000000000003" customHeight="1" x14ac:dyDescent="0.25">
      <c r="A30" s="2"/>
      <c r="B30" s="2">
        <v>18</v>
      </c>
      <c r="C30" s="2"/>
      <c r="D30" s="2"/>
      <c r="E30" s="2"/>
      <c r="F30" s="2"/>
      <c r="G30" s="2"/>
      <c r="H30" s="2"/>
      <c r="I30" s="2" t="str">
        <f>IF($H30="","",IFERROR(VLOOKUP($H30,Stammdaten!$A$4:$B$9,2,FALSE),"Prüfen"))</f>
        <v/>
      </c>
      <c r="J30" s="9"/>
      <c r="K30" s="2"/>
      <c r="L30" s="10"/>
      <c r="M30" s="2"/>
      <c r="N30" s="10" t="str">
        <f t="shared" si="3"/>
        <v/>
      </c>
      <c r="O30" s="10" t="str">
        <f t="shared" si="4"/>
        <v/>
      </c>
      <c r="P30" s="2"/>
      <c r="Q30" s="2" t="str">
        <f t="shared" si="5"/>
        <v/>
      </c>
      <c r="R30" s="2" t="str">
        <f t="shared" si="6"/>
        <v/>
      </c>
    </row>
    <row r="31" spans="1:18" ht="33.950000000000003" customHeight="1" x14ac:dyDescent="0.25">
      <c r="A31" s="2"/>
      <c r="B31" s="2">
        <v>19</v>
      </c>
      <c r="C31" s="2"/>
      <c r="D31" s="2"/>
      <c r="E31" s="2"/>
      <c r="F31" s="2"/>
      <c r="G31" s="2"/>
      <c r="H31" s="2"/>
      <c r="I31" s="2" t="str">
        <f>IF($H31="","",IFERROR(VLOOKUP($H31,Stammdaten!$A$4:$B$9,2,FALSE),"Prüfen"))</f>
        <v/>
      </c>
      <c r="J31" s="9"/>
      <c r="K31" s="2"/>
      <c r="L31" s="10"/>
      <c r="M31" s="2"/>
      <c r="N31" s="10" t="str">
        <f t="shared" si="3"/>
        <v/>
      </c>
      <c r="O31" s="10" t="str">
        <f t="shared" si="4"/>
        <v/>
      </c>
      <c r="P31" s="2"/>
      <c r="Q31" s="2" t="str">
        <f t="shared" si="5"/>
        <v/>
      </c>
      <c r="R31" s="2" t="str">
        <f t="shared" si="6"/>
        <v/>
      </c>
    </row>
    <row r="32" spans="1:18" ht="33.950000000000003" customHeight="1" x14ac:dyDescent="0.25">
      <c r="A32" s="2"/>
      <c r="B32" s="2">
        <v>20</v>
      </c>
      <c r="C32" s="2"/>
      <c r="D32" s="2"/>
      <c r="E32" s="2"/>
      <c r="F32" s="2"/>
      <c r="G32" s="2"/>
      <c r="H32" s="2"/>
      <c r="I32" s="2" t="str">
        <f>IF($H32="","",IFERROR(VLOOKUP($H32,Stammdaten!$A$4:$B$9,2,FALSE),"Prüfen"))</f>
        <v/>
      </c>
      <c r="J32" s="9"/>
      <c r="K32" s="2"/>
      <c r="L32" s="10"/>
      <c r="M32" s="2"/>
      <c r="N32" s="10" t="str">
        <f t="shared" si="3"/>
        <v/>
      </c>
      <c r="O32" s="10" t="str">
        <f t="shared" si="4"/>
        <v/>
      </c>
      <c r="P32" s="2"/>
      <c r="Q32" s="2" t="str">
        <f t="shared" si="5"/>
        <v/>
      </c>
      <c r="R32" s="2" t="str">
        <f t="shared" si="6"/>
        <v/>
      </c>
    </row>
  </sheetData>
  <mergeCells count="2">
    <mergeCell ref="A1:R1"/>
    <mergeCell ref="A11:R11"/>
  </mergeCells>
  <conditionalFormatting sqref="B4">
    <cfRule type="expression" dxfId="17" priority="1">
      <formula>$A$4&gt;1000</formula>
    </cfRule>
    <cfRule type="expression" dxfId="16" priority="2">
      <formula>$A$4&lt;=1000</formula>
    </cfRule>
  </conditionalFormatting>
  <conditionalFormatting sqref="O13:O32">
    <cfRule type="dataBar" priority="6">
      <dataBar>
        <cfvo type="min"/>
        <cfvo type="max"/>
        <color rgb="FF0F766E"/>
      </dataBar>
    </cfRule>
    <cfRule type="dataBar" priority="7">
      <dataBar>
        <cfvo type="min"/>
        <cfvo type="max"/>
        <color rgb="FF0F766E"/>
      </dataBar>
      <extLst>
        <ext xmlns:x14="http://schemas.microsoft.com/office/spreadsheetml/2009/9/main" uri="{B025F937-C7B1-47D3-B67F-A62EFF666E3E}">
          <x14:id>{3CF50BB7-86BC-F258-D782-054C91DF9A39}</x14:id>
        </ext>
      </extLst>
    </cfRule>
  </conditionalFormatting>
  <conditionalFormatting sqref="R13:R32">
    <cfRule type="expression" dxfId="15" priority="3">
      <formula>$R13="Pflichtfeld prüfen"</formula>
    </cfRule>
    <cfRule type="expression" dxfId="14" priority="4">
      <formula>$R13="OK"</formula>
    </cfRule>
    <cfRule type="expression" dxfId="13" priority="5">
      <formula>$R13="Nicht geladen"</formula>
    </cfRule>
  </conditionalFormatting>
  <dataValidations count="1">
    <dataValidation type="list" sqref="A13:A32" xr:uid="{00000000-0002-0000-0100-000000000000}">
      <formula1>"Aktiv,Entwurf,Nicht laden"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CF50BB7-86BC-F258-D782-054C91DF9A39}">
            <x14:dataBar>
              <x14:cfvo type="min"/>
              <x14:cfvo type="max"/>
              <x14:negativeFillColor auto="1"/>
              <x14:axisColor auto="1"/>
            </x14:dataBar>
          </x14:cfRule>
          <xm:sqref>O13:O32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100-000001000000}">
          <x14:formula1>
            <xm:f>Stammdaten!$A$4:$A$9</xm:f>
          </x14:formula1>
          <xm:sqref>H13:H32</xm:sqref>
        </x14:dataValidation>
        <x14:dataValidation type="list" xr:uid="{00000000-0002-0000-0100-000002000000}">
          <x14:formula1>
            <xm:f>Stammdaten!$F$4:$F$15</xm:f>
          </x14:formula1>
          <xm:sqref>K13:K32</xm:sqref>
        </x14:dataValidation>
        <x14:dataValidation type="list" xr:uid="{00000000-0002-0000-0100-000003000000}">
          <x14:formula1>
            <xm:f>Stammdaten!$G$4:$G$8</xm:f>
          </x14:formula1>
          <xm:sqref>M13:M32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/>
  </sheetViews>
  <sheetFormatPr baseColWidth="10" defaultColWidth="9" defaultRowHeight="15" x14ac:dyDescent="0.25"/>
  <cols>
    <col min="1" max="1" width="22" customWidth="1"/>
    <col min="2" max="2" width="60" customWidth="1"/>
    <col min="3" max="3" width="24" customWidth="1"/>
    <col min="4" max="4" width="45" customWidth="1"/>
    <col min="6" max="8" width="18" customWidth="1"/>
  </cols>
  <sheetData>
    <row r="1" spans="1:8" ht="21" x14ac:dyDescent="0.25">
      <c r="A1" s="11" t="s">
        <v>139</v>
      </c>
      <c r="B1" s="11"/>
      <c r="C1" s="11"/>
      <c r="D1" s="11"/>
      <c r="E1" s="11"/>
      <c r="F1" s="11"/>
      <c r="G1" s="11"/>
      <c r="H1" s="11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1" t="s">
        <v>83</v>
      </c>
      <c r="B3" s="1" t="s">
        <v>79</v>
      </c>
      <c r="C3" s="1" t="s">
        <v>140</v>
      </c>
      <c r="D3" s="1" t="s">
        <v>15</v>
      </c>
      <c r="E3" s="3"/>
      <c r="F3" s="1" t="s">
        <v>141</v>
      </c>
      <c r="G3" s="1" t="s">
        <v>142</v>
      </c>
      <c r="H3" s="1" t="s">
        <v>143</v>
      </c>
    </row>
    <row r="4" spans="1:8" x14ac:dyDescent="0.25">
      <c r="A4" s="2" t="s">
        <v>99</v>
      </c>
      <c r="B4" s="2">
        <v>0</v>
      </c>
      <c r="C4" s="2" t="s">
        <v>99</v>
      </c>
      <c r="D4" s="2" t="s">
        <v>144</v>
      </c>
      <c r="E4" s="3"/>
      <c r="F4" s="2" t="s">
        <v>120</v>
      </c>
      <c r="G4" s="2" t="s">
        <v>121</v>
      </c>
      <c r="H4" s="2" t="s">
        <v>14</v>
      </c>
    </row>
    <row r="5" spans="1:8" x14ac:dyDescent="0.25">
      <c r="A5" s="2" t="s">
        <v>100</v>
      </c>
      <c r="B5" s="2">
        <v>50</v>
      </c>
      <c r="C5" s="2" t="s">
        <v>145</v>
      </c>
      <c r="D5" s="2" t="s">
        <v>146</v>
      </c>
      <c r="E5" s="3"/>
      <c r="F5" s="2" t="s">
        <v>147</v>
      </c>
      <c r="G5" s="2" t="s">
        <v>130</v>
      </c>
      <c r="H5" s="2" t="s">
        <v>18</v>
      </c>
    </row>
    <row r="6" spans="1:8" ht="30" x14ac:dyDescent="0.25">
      <c r="A6" s="2" t="s">
        <v>101</v>
      </c>
      <c r="B6" s="2">
        <v>20</v>
      </c>
      <c r="C6" s="2" t="s">
        <v>148</v>
      </c>
      <c r="D6" s="2" t="s">
        <v>149</v>
      </c>
      <c r="E6" s="3"/>
      <c r="F6" s="2" t="s">
        <v>150</v>
      </c>
      <c r="G6" s="2" t="s">
        <v>151</v>
      </c>
      <c r="H6" s="2" t="s">
        <v>42</v>
      </c>
    </row>
    <row r="7" spans="1:8" x14ac:dyDescent="0.25">
      <c r="A7" s="2" t="s">
        <v>102</v>
      </c>
      <c r="B7" s="2">
        <v>3</v>
      </c>
      <c r="C7" s="2" t="s">
        <v>152</v>
      </c>
      <c r="D7" s="2" t="s">
        <v>153</v>
      </c>
      <c r="E7" s="3"/>
      <c r="F7" s="2" t="s">
        <v>154</v>
      </c>
      <c r="G7" s="2" t="s">
        <v>155</v>
      </c>
      <c r="H7" s="2"/>
    </row>
    <row r="8" spans="1:8" x14ac:dyDescent="0.25">
      <c r="A8" s="2" t="s">
        <v>103</v>
      </c>
      <c r="B8" s="2">
        <v>1</v>
      </c>
      <c r="C8" s="2" t="s">
        <v>156</v>
      </c>
      <c r="D8" s="2" t="s">
        <v>157</v>
      </c>
      <c r="E8" s="3"/>
      <c r="F8" s="2" t="s">
        <v>129</v>
      </c>
      <c r="G8" s="2" t="s">
        <v>158</v>
      </c>
      <c r="H8" s="2"/>
    </row>
    <row r="9" spans="1:8" x14ac:dyDescent="0.25">
      <c r="A9" s="2" t="s">
        <v>104</v>
      </c>
      <c r="B9" s="2">
        <v>0</v>
      </c>
      <c r="C9" s="2" t="s">
        <v>159</v>
      </c>
      <c r="D9" s="2" t="s">
        <v>160</v>
      </c>
      <c r="E9" s="3"/>
      <c r="F9" s="2" t="s">
        <v>161</v>
      </c>
      <c r="G9" s="2"/>
      <c r="H9" s="2"/>
    </row>
    <row r="10" spans="1:8" x14ac:dyDescent="0.25">
      <c r="A10" s="3"/>
      <c r="B10" s="3"/>
      <c r="C10" s="3"/>
      <c r="D10" s="3"/>
      <c r="E10" s="3"/>
      <c r="F10" s="2" t="s">
        <v>136</v>
      </c>
      <c r="G10" s="2"/>
      <c r="H10" s="2"/>
    </row>
    <row r="11" spans="1:8" x14ac:dyDescent="0.25">
      <c r="A11" s="3"/>
      <c r="B11" s="3"/>
      <c r="C11" s="3"/>
      <c r="D11" s="3"/>
      <c r="E11" s="3"/>
      <c r="F11" s="2" t="s">
        <v>162</v>
      </c>
      <c r="G11" s="2"/>
      <c r="H11" s="2"/>
    </row>
    <row r="12" spans="1:8" x14ac:dyDescent="0.25">
      <c r="A12" s="12" t="s">
        <v>163</v>
      </c>
      <c r="B12" s="12"/>
      <c r="C12" s="12"/>
      <c r="D12" s="12"/>
      <c r="E12" s="12"/>
      <c r="F12" s="12" t="s">
        <v>164</v>
      </c>
      <c r="G12" s="12"/>
      <c r="H12" s="12"/>
    </row>
    <row r="13" spans="1:8" x14ac:dyDescent="0.25">
      <c r="A13" s="2" t="s">
        <v>100</v>
      </c>
      <c r="B13" s="2" t="s">
        <v>165</v>
      </c>
      <c r="C13" s="3"/>
      <c r="D13" s="3"/>
      <c r="E13" s="3"/>
      <c r="F13" s="2" t="s">
        <v>166</v>
      </c>
      <c r="G13" s="2"/>
      <c r="H13" s="2"/>
    </row>
    <row r="14" spans="1:8" ht="30" x14ac:dyDescent="0.25">
      <c r="A14" s="2" t="s">
        <v>102</v>
      </c>
      <c r="B14" s="2" t="s">
        <v>167</v>
      </c>
      <c r="C14" s="3"/>
      <c r="D14" s="3"/>
      <c r="E14" s="3"/>
      <c r="F14" s="2" t="s">
        <v>168</v>
      </c>
      <c r="G14" s="2"/>
      <c r="H14" s="2"/>
    </row>
    <row r="15" spans="1:8" ht="30" x14ac:dyDescent="0.25">
      <c r="A15" s="2" t="s">
        <v>103</v>
      </c>
      <c r="B15" s="2" t="s">
        <v>169</v>
      </c>
      <c r="C15" s="3"/>
      <c r="D15" s="3"/>
      <c r="E15" s="3"/>
      <c r="F15" s="2" t="s">
        <v>170</v>
      </c>
      <c r="G15" s="2"/>
      <c r="H15" s="2"/>
    </row>
    <row r="16" spans="1:8" ht="30" x14ac:dyDescent="0.25">
      <c r="A16" s="2" t="s">
        <v>104</v>
      </c>
      <c r="B16" s="2" t="s">
        <v>171</v>
      </c>
      <c r="C16" s="3"/>
      <c r="D16" s="3"/>
      <c r="E16" s="3"/>
      <c r="F16" s="3"/>
      <c r="G16" s="3"/>
      <c r="H16" s="3"/>
    </row>
    <row r="17" spans="1:8" x14ac:dyDescent="0.25">
      <c r="A17" s="2" t="s">
        <v>172</v>
      </c>
      <c r="B17" s="2" t="s">
        <v>173</v>
      </c>
      <c r="C17" s="3"/>
      <c r="D17" s="3"/>
      <c r="E17" s="3"/>
      <c r="F17" s="3"/>
      <c r="G17" s="3"/>
      <c r="H17" s="3"/>
    </row>
    <row r="18" spans="1:8" ht="30" x14ac:dyDescent="0.25">
      <c r="A18" s="2" t="s">
        <v>174</v>
      </c>
      <c r="B18" s="2" t="s">
        <v>175</v>
      </c>
      <c r="C18" s="3"/>
      <c r="D18" s="3"/>
      <c r="E18" s="3"/>
      <c r="F18" s="3"/>
      <c r="G18" s="3"/>
      <c r="H18" s="3"/>
    </row>
  </sheetData>
  <mergeCells count="2">
    <mergeCell ref="A1:H1"/>
    <mergeCell ref="A12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Beförderungspapier</vt:lpstr>
      <vt:lpstr>ADR-Positionen</vt:lpstr>
      <vt:lpstr>Stammdaten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Jiménez Canales</cp:lastModifiedBy>
  <dcterms:modified xsi:type="dcterms:W3CDTF">2026-06-17T08:00:39Z</dcterms:modified>
</cp:coreProperties>
</file>