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581B2DE8-6FD7-4EC7-87C8-92CE20083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hrpark" sheetId="1" r:id="rId1"/>
    <sheet name="Kosten &amp; Termin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0" i="2" l="1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A5" i="2" s="1"/>
  <c r="I11" i="2"/>
  <c r="I10" i="2"/>
  <c r="I9" i="2"/>
  <c r="I8" i="2"/>
  <c r="D5" i="2"/>
  <c r="C5" i="2"/>
  <c r="B5" i="2"/>
  <c r="T28" i="1"/>
  <c r="S28" i="1"/>
  <c r="R28" i="1"/>
  <c r="Q28" i="1"/>
  <c r="T27" i="1"/>
  <c r="S27" i="1"/>
  <c r="R27" i="1"/>
  <c r="Q27" i="1"/>
  <c r="T26" i="1"/>
  <c r="S26" i="1"/>
  <c r="R26" i="1"/>
  <c r="Q26" i="1"/>
  <c r="T25" i="1"/>
  <c r="S25" i="1"/>
  <c r="R25" i="1"/>
  <c r="Q25" i="1"/>
  <c r="T24" i="1"/>
  <c r="S24" i="1"/>
  <c r="R24" i="1"/>
  <c r="Q24" i="1"/>
  <c r="T23" i="1"/>
  <c r="S23" i="1"/>
  <c r="R23" i="1"/>
  <c r="Q23" i="1"/>
  <c r="T22" i="1"/>
  <c r="S22" i="1"/>
  <c r="R22" i="1"/>
  <c r="Q22" i="1"/>
  <c r="T21" i="1"/>
  <c r="S21" i="1"/>
  <c r="R21" i="1"/>
  <c r="Q21" i="1"/>
  <c r="T20" i="1"/>
  <c r="S20" i="1"/>
  <c r="R20" i="1"/>
  <c r="Q20" i="1"/>
  <c r="T19" i="1"/>
  <c r="S19" i="1"/>
  <c r="R19" i="1"/>
  <c r="Q19" i="1"/>
  <c r="T18" i="1"/>
  <c r="S18" i="1"/>
  <c r="R18" i="1"/>
  <c r="Q18" i="1"/>
  <c r="T17" i="1"/>
  <c r="S17" i="1"/>
  <c r="R17" i="1"/>
  <c r="Q17" i="1"/>
  <c r="T16" i="1"/>
  <c r="Q16" i="1"/>
  <c r="R16" i="1" s="1"/>
  <c r="S16" i="1" s="1"/>
  <c r="T15" i="1"/>
  <c r="Q15" i="1"/>
  <c r="R15" i="1" s="1"/>
  <c r="S15" i="1" s="1"/>
  <c r="T14" i="1"/>
  <c r="R14" i="1"/>
  <c r="S14" i="1" s="1"/>
  <c r="Q14" i="1"/>
  <c r="T13" i="1"/>
  <c r="R13" i="1"/>
  <c r="S13" i="1" s="1"/>
  <c r="Q13" i="1"/>
  <c r="T12" i="1"/>
  <c r="Q12" i="1"/>
  <c r="R12" i="1" s="1"/>
  <c r="S12" i="1" s="1"/>
  <c r="T11" i="1"/>
  <c r="R11" i="1"/>
  <c r="S11" i="1" s="1"/>
  <c r="Q11" i="1"/>
  <c r="T10" i="1"/>
  <c r="Q10" i="1"/>
  <c r="R10" i="1" s="1"/>
  <c r="S10" i="1" s="1"/>
  <c r="T9" i="1"/>
  <c r="F5" i="1" s="1"/>
  <c r="R9" i="1"/>
  <c r="S9" i="1" s="1"/>
  <c r="Q9" i="1"/>
  <c r="E5" i="1"/>
  <c r="D5" i="1"/>
  <c r="G5" i="1" l="1"/>
</calcChain>
</file>

<file path=xl/sharedStrings.xml><?xml version="1.0" encoding="utf-8"?>
<sst xmlns="http://schemas.openxmlformats.org/spreadsheetml/2006/main" count="236" uniqueCount="159">
  <si>
    <t>Fuhrparkverwaltung Excel Vorlage 2026</t>
  </si>
  <si>
    <t>Schlichte Vorlage für Fahrzeugdaten, Kosten, Termine und Wartungsstatus – mit Beispieldaten zur einfachen Anpassung.</t>
  </si>
  <si>
    <t>Unternehmen</t>
  </si>
  <si>
    <t>Musterbetrieb 2026</t>
  </si>
  <si>
    <t>Fahrzeuge gesamt</t>
  </si>
  <si>
    <t>Aktiv</t>
  </si>
  <si>
    <t>Kosten 2026</t>
  </si>
  <si>
    <t>Fällig / überfällig</t>
  </si>
  <si>
    <t>Hinweis: Tragen Sie Fahrzeuge in der Tabelle ein. Kosten und Termine werden im Blatt „Kosten &amp; Termine“ gepflegt. Status, Rest-km und Kosten je Fahrzeug werden automatisch berechnet.</t>
  </si>
  <si>
    <t>Verantwortlich</t>
  </si>
  <si>
    <t>Fuhrparkkoordination</t>
  </si>
  <si>
    <t>Stand</t>
  </si>
  <si>
    <t>17.06.2026</t>
  </si>
  <si>
    <t>Währung</t>
  </si>
  <si>
    <t>EUR</t>
  </si>
  <si>
    <t>Fahrzeug-ID</t>
  </si>
  <si>
    <t>Kennzeichen</t>
  </si>
  <si>
    <t>Kategorie</t>
  </si>
  <si>
    <t>Marke / Modell</t>
  </si>
  <si>
    <t>Antrieb</t>
  </si>
  <si>
    <t>Baujahr</t>
  </si>
  <si>
    <t>Fahrer / Team</t>
  </si>
  <si>
    <t>Standort</t>
  </si>
  <si>
    <t>Status</t>
  </si>
  <si>
    <t>km-Stand</t>
  </si>
  <si>
    <t>Nutzung</t>
  </si>
  <si>
    <t>Vertragsende</t>
  </si>
  <si>
    <t>HU bis</t>
  </si>
  <si>
    <t>Versicherung bis</t>
  </si>
  <si>
    <t>Letzter Service km</t>
  </si>
  <si>
    <t>Intervall km</t>
  </si>
  <si>
    <t>Nächster Service km</t>
  </si>
  <si>
    <t>Rest-km</t>
  </si>
  <si>
    <t>Service-Status</t>
  </si>
  <si>
    <t>Notiz</t>
  </si>
  <si>
    <t>F-001</t>
  </si>
  <si>
    <t>OL-FP 2601</t>
  </si>
  <si>
    <t>PKW</t>
  </si>
  <si>
    <t>Kombi Modell A</t>
  </si>
  <si>
    <t>Diesel</t>
  </si>
  <si>
    <t>Team Vertrieb</t>
  </si>
  <si>
    <t>Oldenburg</t>
  </si>
  <si>
    <t>Leasing</t>
  </si>
  <si>
    <t>30.11.2026</t>
  </si>
  <si>
    <t>30.09.2026</t>
  </si>
  <si>
    <t>31.10.2026</t>
  </si>
  <si>
    <t>Winterreifen eingelagert</t>
  </si>
  <si>
    <t>F-002</t>
  </si>
  <si>
    <t>HB-FP 2602</t>
  </si>
  <si>
    <t>Transporter</t>
  </si>
  <si>
    <t>Kastenwagen Modell B</t>
  </si>
  <si>
    <t>Team Service</t>
  </si>
  <si>
    <t>Bremen</t>
  </si>
  <si>
    <t>Eigentum</t>
  </si>
  <si>
    <t>31.07.2026</t>
  </si>
  <si>
    <t>30.06.2026</t>
  </si>
  <si>
    <t>Ladeboden prüfen</t>
  </si>
  <si>
    <t>F-003</t>
  </si>
  <si>
    <t>HH-FP 2603</t>
  </si>
  <si>
    <t>Kleinwagen Modell C</t>
  </si>
  <si>
    <t>Benzin</t>
  </si>
  <si>
    <t>Poolfahrzeug</t>
  </si>
  <si>
    <t>Hamburg</t>
  </si>
  <si>
    <t>28.02.2027</t>
  </si>
  <si>
    <t>31.12.2026</t>
  </si>
  <si>
    <t>Für Kurzstrecken</t>
  </si>
  <si>
    <t>F-004</t>
  </si>
  <si>
    <t>H-FP 2604</t>
  </si>
  <si>
    <t>Van</t>
  </si>
  <si>
    <t>Van Modell D</t>
  </si>
  <si>
    <t>Hybrid</t>
  </si>
  <si>
    <t>Team Projekt</t>
  </si>
  <si>
    <t>Hannover</t>
  </si>
  <si>
    <t>31.05.2027</t>
  </si>
  <si>
    <t>Serviceangebot anfragen</t>
  </si>
  <si>
    <t>F-005</t>
  </si>
  <si>
    <t>B-FP 2605</t>
  </si>
  <si>
    <t>Pritsche Modell E</t>
  </si>
  <si>
    <t>Team Lager</t>
  </si>
  <si>
    <t>Berlin</t>
  </si>
  <si>
    <t>Werkstatt</t>
  </si>
  <si>
    <t>31.05.2026</t>
  </si>
  <si>
    <t>31.08.2026</t>
  </si>
  <si>
    <t>Reparatur geplant</t>
  </si>
  <si>
    <t>F-006</t>
  </si>
  <si>
    <t>K-FP 2606</t>
  </si>
  <si>
    <t>Limousine Modell F</t>
  </si>
  <si>
    <t>Elektro</t>
  </si>
  <si>
    <t>Geschäftsleitung</t>
  </si>
  <si>
    <t>Köln</t>
  </si>
  <si>
    <t>31.03.2028</t>
  </si>
  <si>
    <t>31.01.2027</t>
  </si>
  <si>
    <t>Ladekarte aktiv</t>
  </si>
  <si>
    <t>F-007</t>
  </si>
  <si>
    <t>M-FP 2607</t>
  </si>
  <si>
    <t>SUV Modell G</t>
  </si>
  <si>
    <t>Team Außendienst</t>
  </si>
  <si>
    <t>München</t>
  </si>
  <si>
    <t>Rückgabe vorbereiten</t>
  </si>
  <si>
    <t>F-008</t>
  </si>
  <si>
    <t>S-FP 2608</t>
  </si>
  <si>
    <t>Kastenwagen Modell H</t>
  </si>
  <si>
    <t>Team Montage</t>
  </si>
  <si>
    <t>Stuttgart</t>
  </si>
  <si>
    <t>Hohe Laufleistung</t>
  </si>
  <si>
    <t>Kosten &amp; Termine 2026</t>
  </si>
  <si>
    <t>Erfassen Sie hier Ausgaben, Wartungen, Versicherungen, HU-Termine und sonstige Fuhrparkereignisse. Bruttobetrag und offene Punkte werden automatisch berechnet.</t>
  </si>
  <si>
    <t>Summe Kosten 2026</t>
  </si>
  <si>
    <t>Offene Einträge</t>
  </si>
  <si>
    <t>Wartung/Reparatur</t>
  </si>
  <si>
    <t>Kraftstoff</t>
  </si>
  <si>
    <t>Datum</t>
  </si>
  <si>
    <t>Art</t>
  </si>
  <si>
    <t>Beschreibung</t>
  </si>
  <si>
    <t>Anbieter / Werkstatt</t>
  </si>
  <si>
    <t>Netto</t>
  </si>
  <si>
    <t>MwSt.</t>
  </si>
  <si>
    <t>Brutto</t>
  </si>
  <si>
    <t>12.01.2026</t>
  </si>
  <si>
    <t>Monatliche Tankabrechnung</t>
  </si>
  <si>
    <t>Kartenabrechnung</t>
  </si>
  <si>
    <t>Erledigt</t>
  </si>
  <si>
    <t>20.01.2026</t>
  </si>
  <si>
    <t>Wartung</t>
  </si>
  <si>
    <t>Inspektion nach Checkliste</t>
  </si>
  <si>
    <t>Freie Werkstatt</t>
  </si>
  <si>
    <t>04.02.2026</t>
  </si>
  <si>
    <t>Versicherung</t>
  </si>
  <si>
    <t>Jahresbeitrag 2026</t>
  </si>
  <si>
    <t>Versicherer</t>
  </si>
  <si>
    <t>16.02.2026</t>
  </si>
  <si>
    <t>Reifen</t>
  </si>
  <si>
    <t>Sommerreifen montieren</t>
  </si>
  <si>
    <t>Reifenservice</t>
  </si>
  <si>
    <t>08.03.2026</t>
  </si>
  <si>
    <t>Reparatur</t>
  </si>
  <si>
    <t>Bremsen prüfen und Teile tauschen</t>
  </si>
  <si>
    <t>Offen</t>
  </si>
  <si>
    <t>21.03.2026</t>
  </si>
  <si>
    <t>Ladekosten</t>
  </si>
  <si>
    <t>Ladekarte Abrechnung</t>
  </si>
  <si>
    <t>Energieanbieter</t>
  </si>
  <si>
    <t>02.04.2026</t>
  </si>
  <si>
    <t>Monatsrate April</t>
  </si>
  <si>
    <t>Leasinggeber</t>
  </si>
  <si>
    <t>12.04.2026</t>
  </si>
  <si>
    <t>Ölwechsel und Sichtprüfung</t>
  </si>
  <si>
    <t>06.05.2026</t>
  </si>
  <si>
    <t>HU</t>
  </si>
  <si>
    <t>HU/AU Termin</t>
  </si>
  <si>
    <t>Prüfstelle</t>
  </si>
  <si>
    <t>Geplant</t>
  </si>
  <si>
    <t>18.05.2026</t>
  </si>
  <si>
    <t>Prämienanpassung</t>
  </si>
  <si>
    <t>03.06.2026</t>
  </si>
  <si>
    <t>Reifenwechsel und Einlagerung</t>
  </si>
  <si>
    <t>15.06.2026</t>
  </si>
  <si>
    <t>Tankabrechnung Juni</t>
  </si>
  <si>
    <t>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</si>
</sst>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\€"/>
    <numFmt numFmtId="166" formatCode="#,##0\ &quot;km&quot;"/>
  </numFmts>
  <fonts count="11" x14ac:knownFonts="1">
    <font>
      <sz val="11"/>
      <name val="Carlito"/>
    </font>
    <font>
      <sz val="10"/>
      <name val="Calibri"/>
    </font>
    <font>
      <b/>
      <sz val="18"/>
      <color rgb="FF111827"/>
      <name val="Calibri"/>
    </font>
    <font>
      <sz val="10"/>
      <color rgb="FF4B5563"/>
      <name val="Calibri"/>
    </font>
    <font>
      <b/>
      <sz val="10"/>
      <color rgb="FF374151"/>
      <name val="Calibri"/>
    </font>
    <font>
      <sz val="10"/>
      <color rgb="FF111827"/>
      <name val="Calibri"/>
    </font>
    <font>
      <b/>
      <sz val="10"/>
      <color rgb="FFFFFFFF"/>
      <name val="Calibri"/>
    </font>
    <font>
      <b/>
      <sz val="13"/>
      <color rgb="FF111827"/>
      <name val="Calibri"/>
    </font>
    <font>
      <sz val="10"/>
      <color rgb="FF374151"/>
      <name val="Calibri"/>
    </font>
    <font>
      <b/>
      <sz val="12"/>
      <name val="Calibri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F3F4F6"/>
      </patternFill>
    </fill>
    <fill>
      <patternFill patternType="solid">
        <fgColor rgb="FF374151"/>
      </patternFill>
    </fill>
    <fill>
      <patternFill patternType="solid">
        <fgColor rgb="FFF9FAFB"/>
      </patternFill>
    </fill>
    <fill>
      <patternFill patternType="solid">
        <fgColor rgb="FFF8FAFC"/>
      </patternFill>
    </fill>
    <fill>
      <patternFill patternType="solid">
        <fgColor rgb="FF111827"/>
      </patternFill>
    </fill>
    <fill>
      <patternFill patternType="solid">
        <fgColor rgb="FFFFFFFF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25">
    <xf numFmtId="0" fontId="0" fillId="0" borderId="0" xfId="0"/>
    <xf numFmtId="0" fontId="1" fillId="0" borderId="0" xfId="1" applyFont="1"/>
    <xf numFmtId="0" fontId="4" fillId="2" borderId="0" xfId="1" applyFont="1" applyFill="1"/>
    <xf numFmtId="0" fontId="5" fillId="0" borderId="0" xfId="1" applyFont="1"/>
    <xf numFmtId="0" fontId="6" fillId="3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165" fontId="7" fillId="4" borderId="0" xfId="1" applyNumberFormat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 wrapText="1"/>
    </xf>
    <xf numFmtId="0" fontId="5" fillId="7" borderId="0" xfId="1" applyFont="1" applyFill="1" applyAlignment="1">
      <alignment vertical="center" wrapText="1"/>
    </xf>
    <xf numFmtId="1" fontId="5" fillId="7" borderId="0" xfId="1" applyNumberFormat="1" applyFont="1" applyFill="1" applyAlignment="1">
      <alignment vertical="center" wrapText="1"/>
    </xf>
    <xf numFmtId="166" fontId="5" fillId="7" borderId="0" xfId="1" applyNumberFormat="1" applyFont="1" applyFill="1" applyAlignment="1">
      <alignment vertical="center" wrapText="1"/>
    </xf>
    <xf numFmtId="165" fontId="5" fillId="7" borderId="0" xfId="1" applyNumberFormat="1" applyFont="1" applyFill="1" applyAlignment="1">
      <alignment vertical="center" wrapText="1"/>
    </xf>
    <xf numFmtId="165" fontId="9" fillId="4" borderId="0" xfId="1" applyNumberFormat="1" applyFont="1" applyFill="1" applyAlignment="1">
      <alignment horizontal="center"/>
    </xf>
    <xf numFmtId="1" fontId="9" fillId="4" borderId="0" xfId="1" applyNumberFormat="1" applyFont="1" applyFill="1" applyAlignment="1">
      <alignment horizontal="center"/>
    </xf>
    <xf numFmtId="9" fontId="5" fillId="7" borderId="0" xfId="1" applyNumberFormat="1" applyFont="1" applyFill="1" applyAlignment="1">
      <alignment vertical="center" wrapText="1"/>
    </xf>
    <xf numFmtId="49" fontId="5" fillId="0" borderId="0" xfId="1" applyNumberFormat="1" applyFont="1"/>
    <xf numFmtId="49" fontId="5" fillId="7" borderId="0" xfId="1" applyNumberFormat="1" applyFont="1" applyFill="1" applyAlignment="1">
      <alignment vertical="center" wrapText="1"/>
    </xf>
    <xf numFmtId="0" fontId="1" fillId="0" borderId="0" xfId="1" applyFont="1"/>
    <xf numFmtId="0" fontId="3" fillId="0" borderId="0" xfId="1" applyFont="1"/>
    <xf numFmtId="0" fontId="8" fillId="5" borderId="0" xfId="1" applyFont="1" applyFill="1" applyAlignment="1">
      <alignment vertical="center" wrapText="1"/>
    </xf>
    <xf numFmtId="0" fontId="2" fillId="0" borderId="0" xfId="1" applyFont="1"/>
    <xf numFmtId="0" fontId="3" fillId="0" borderId="0" xfId="1" applyFont="1" applyAlignment="1">
      <alignment wrapText="1"/>
    </xf>
    <xf numFmtId="0" fontId="2" fillId="8" borderId="0" xfId="1" applyFont="1" applyFill="1" applyAlignment="1">
      <alignment horizontal="left" vertical="center"/>
    </xf>
    <xf numFmtId="0" fontId="1" fillId="8" borderId="0" xfId="1" applyFont="1" applyFill="1"/>
  </cellXfs>
  <cellStyles count="2">
    <cellStyle name="Normal" xfId="1" xr:uid="{00000000-0005-0000-0000-000000000000}"/>
    <cellStyle name="Standard" xfId="0" builtinId="0"/>
  </cellStyles>
  <dxfs count="8"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6B7280"/>
      </font>
      <fill>
        <patternFill patternType="solid">
          <bgColor rgb="FFE5E7EB"/>
        </patternFill>
      </fill>
    </dxf>
    <dxf>
      <font>
        <b/>
        <color rgb="FF374151"/>
      </font>
      <fill>
        <patternFill patternType="solid">
          <bgColor rgb="FFF3F4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uhrparkTabelle" displayName="FuhrparkTabelle" ref="A8:U28">
  <tableColumns count="21">
    <tableColumn id="1" xr3:uid="{00000000-0010-0000-0000-000001000000}" name="Fahrzeug-ID"/>
    <tableColumn id="2" xr3:uid="{00000000-0010-0000-0000-000002000000}" name="Kennzeichen"/>
    <tableColumn id="3" xr3:uid="{00000000-0010-0000-0000-000003000000}" name="Kategorie"/>
    <tableColumn id="4" xr3:uid="{00000000-0010-0000-0000-000004000000}" name="Marke / Modell"/>
    <tableColumn id="5" xr3:uid="{00000000-0010-0000-0000-000005000000}" name="Antrieb"/>
    <tableColumn id="6" xr3:uid="{00000000-0010-0000-0000-000006000000}" name="Baujahr"/>
    <tableColumn id="7" xr3:uid="{00000000-0010-0000-0000-000007000000}" name="Fahrer / Team"/>
    <tableColumn id="8" xr3:uid="{00000000-0010-0000-0000-000008000000}" name="Standort"/>
    <tableColumn id="9" xr3:uid="{00000000-0010-0000-0000-000009000000}" name="Status"/>
    <tableColumn id="10" xr3:uid="{00000000-0010-0000-0000-00000A000000}" name="km-Stand"/>
    <tableColumn id="11" xr3:uid="{00000000-0010-0000-0000-00000B000000}" name="Nutzung"/>
    <tableColumn id="12" xr3:uid="{00000000-0010-0000-0000-00000C000000}" name="Vertragsende"/>
    <tableColumn id="13" xr3:uid="{00000000-0010-0000-0000-00000D000000}" name="HU bis"/>
    <tableColumn id="14" xr3:uid="{00000000-0010-0000-0000-00000E000000}" name="Versicherung bis"/>
    <tableColumn id="15" xr3:uid="{00000000-0010-0000-0000-00000F000000}" name="Letzter Service km"/>
    <tableColumn id="16" xr3:uid="{00000000-0010-0000-0000-000010000000}" name="Intervall km"/>
    <tableColumn id="17" xr3:uid="{00000000-0010-0000-0000-000011000000}" name="Nächster Service km"/>
    <tableColumn id="18" xr3:uid="{00000000-0010-0000-0000-000012000000}" name="Rest-km"/>
    <tableColumn id="19" xr3:uid="{00000000-0010-0000-0000-000013000000}" name="Service-Status"/>
    <tableColumn id="20" xr3:uid="{00000000-0010-0000-0000-000014000000}" name="Kosten 2026"/>
    <tableColumn id="21" xr3:uid="{00000000-0010-0000-0000-000015000000}" name="Notiz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KostenTermineTabelle" displayName="KostenTermineTabelle" ref="A7:J200">
  <tableColumns count="10">
    <tableColumn id="1" xr3:uid="{00000000-0010-0000-0100-000001000000}" name="Datum"/>
    <tableColumn id="2" xr3:uid="{00000000-0010-0000-0100-000002000000}" name="Fahrzeug-ID"/>
    <tableColumn id="3" xr3:uid="{00000000-0010-0000-0100-000003000000}" name="Kennzeichen"/>
    <tableColumn id="4" xr3:uid="{00000000-0010-0000-0100-000004000000}" name="Art"/>
    <tableColumn id="5" xr3:uid="{00000000-0010-0000-0100-000005000000}" name="Beschreibung"/>
    <tableColumn id="6" xr3:uid="{00000000-0010-0000-0100-000006000000}" name="Anbieter / Werkstatt"/>
    <tableColumn id="7" xr3:uid="{00000000-0010-0000-0100-000007000000}" name="Netto"/>
    <tableColumn id="8" xr3:uid="{00000000-0010-0000-0100-000008000000}" name="MwSt."/>
    <tableColumn id="9" xr3:uid="{00000000-0010-0000-0100-000009000000}" name="Brutto"/>
    <tableColumn id="10" xr3:uid="{00000000-0010-0000-0100-00000A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tabSelected="1" workbookViewId="0">
      <selection sqref="A1:U1"/>
    </sheetView>
  </sheetViews>
  <sheetFormatPr baseColWidth="10" defaultColWidth="9" defaultRowHeight="15" x14ac:dyDescent="0.25"/>
  <cols>
    <col min="1" max="1" width="11.25" bestFit="1" customWidth="1"/>
    <col min="2" max="2" width="16.25" bestFit="1" customWidth="1"/>
    <col min="3" max="3" width="9" bestFit="1" customWidth="1"/>
    <col min="4" max="4" width="16.625" bestFit="1" customWidth="1"/>
    <col min="5" max="5" width="6.125" bestFit="1" customWidth="1"/>
    <col min="6" max="6" width="10.625" bestFit="1" customWidth="1"/>
    <col min="7" max="7" width="13.375" bestFit="1" customWidth="1"/>
    <col min="8" max="8" width="8.125" bestFit="1" customWidth="1"/>
    <col min="9" max="9" width="7.875" bestFit="1" customWidth="1"/>
    <col min="10" max="10" width="8.875" bestFit="1" customWidth="1"/>
    <col min="11" max="11" width="7.125" bestFit="1" customWidth="1"/>
    <col min="12" max="12" width="10.25" bestFit="1" customWidth="1"/>
    <col min="13" max="13" width="8.625" bestFit="1" customWidth="1"/>
    <col min="14" max="14" width="12.125" bestFit="1" customWidth="1"/>
    <col min="15" max="15" width="13.625" bestFit="1" customWidth="1"/>
    <col min="16" max="16" width="9" bestFit="1" customWidth="1"/>
    <col min="17" max="17" width="14.75" bestFit="1" customWidth="1"/>
    <col min="18" max="18" width="8" bestFit="1" customWidth="1"/>
    <col min="19" max="19" width="10.5" bestFit="1" customWidth="1"/>
    <col min="20" max="20" width="9.5" bestFit="1" customWidth="1"/>
    <col min="21" max="21" width="17.875" bestFit="1" customWidth="1"/>
  </cols>
  <sheetData>
    <row r="1" spans="1:21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21.95" customHeight="1" x14ac:dyDescent="0.25">
      <c r="A2" s="19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2" t="s">
        <v>2</v>
      </c>
      <c r="B4" s="3" t="s">
        <v>3</v>
      </c>
      <c r="C4" s="1"/>
      <c r="D4" s="5" t="s">
        <v>4</v>
      </c>
      <c r="E4" s="5" t="s">
        <v>5</v>
      </c>
      <c r="F4" s="5" t="s">
        <v>158</v>
      </c>
      <c r="G4" s="5" t="s">
        <v>7</v>
      </c>
      <c r="H4" s="1"/>
      <c r="I4" s="20" t="s">
        <v>8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26.1" customHeight="1" x14ac:dyDescent="0.25">
      <c r="A5" s="2" t="s">
        <v>9</v>
      </c>
      <c r="B5" s="3" t="s">
        <v>10</v>
      </c>
      <c r="C5" s="1"/>
      <c r="D5" s="6">
        <f>COUNTA(A9:A28)</f>
        <v>8</v>
      </c>
      <c r="E5" s="6">
        <f>COUNTIF(I9:I28,"Aktiv")</f>
        <v>7</v>
      </c>
      <c r="F5" s="7">
        <f>SUM(T9:T28)</f>
        <v>5311.5054999999993</v>
      </c>
      <c r="G5" s="6">
        <f ca="1">COUNTIF(S9:S28,"Bald fällig")+COUNTIF(S9:S28,"Überfällig")</f>
        <v>3</v>
      </c>
      <c r="H5" s="1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x14ac:dyDescent="0.25">
      <c r="A6" s="2" t="s">
        <v>11</v>
      </c>
      <c r="B6" s="16" t="s">
        <v>12</v>
      </c>
      <c r="C6" s="1"/>
      <c r="D6" s="1"/>
      <c r="E6" s="1"/>
      <c r="F6" s="1"/>
      <c r="G6" s="1"/>
      <c r="H6" s="1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x14ac:dyDescent="0.25">
      <c r="A7" s="2" t="s">
        <v>13</v>
      </c>
      <c r="B7" s="3" t="s">
        <v>14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2.1" customHeight="1" x14ac:dyDescent="0.25">
      <c r="A8" s="8" t="s">
        <v>15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  <c r="J8" s="8" t="s">
        <v>24</v>
      </c>
      <c r="K8" s="8" t="s">
        <v>25</v>
      </c>
      <c r="L8" s="8" t="s">
        <v>26</v>
      </c>
      <c r="M8" s="8" t="s">
        <v>27</v>
      </c>
      <c r="N8" s="8" t="s">
        <v>28</v>
      </c>
      <c r="O8" s="8" t="s">
        <v>29</v>
      </c>
      <c r="P8" s="8" t="s">
        <v>30</v>
      </c>
      <c r="Q8" s="8" t="s">
        <v>31</v>
      </c>
      <c r="R8" s="8" t="s">
        <v>32</v>
      </c>
      <c r="S8" s="8" t="s">
        <v>33</v>
      </c>
      <c r="T8" s="8" t="s">
        <v>6</v>
      </c>
      <c r="U8" s="8" t="s">
        <v>34</v>
      </c>
    </row>
    <row r="9" spans="1:21" x14ac:dyDescent="0.25">
      <c r="A9" s="9" t="s">
        <v>35</v>
      </c>
      <c r="B9" s="9" t="s">
        <v>36</v>
      </c>
      <c r="C9" s="9" t="s">
        <v>37</v>
      </c>
      <c r="D9" s="9" t="s">
        <v>38</v>
      </c>
      <c r="E9" s="9" t="s">
        <v>39</v>
      </c>
      <c r="F9" s="10">
        <v>2022</v>
      </c>
      <c r="G9" s="9" t="s">
        <v>40</v>
      </c>
      <c r="H9" s="9" t="s">
        <v>41</v>
      </c>
      <c r="I9" s="9" t="s">
        <v>5</v>
      </c>
      <c r="J9" s="11">
        <v>48200</v>
      </c>
      <c r="K9" s="9" t="s">
        <v>42</v>
      </c>
      <c r="L9" s="17" t="s">
        <v>43</v>
      </c>
      <c r="M9" s="17" t="s">
        <v>44</v>
      </c>
      <c r="N9" s="17" t="s">
        <v>45</v>
      </c>
      <c r="O9" s="11">
        <v>45000</v>
      </c>
      <c r="P9" s="11">
        <v>30000</v>
      </c>
      <c r="Q9" s="11">
        <f t="shared" ref="Q9:Q28" si="0">IF(A9="","",O9+P9)</f>
        <v>75000</v>
      </c>
      <c r="R9" s="11">
        <f t="shared" ref="R9:R28" si="1">IF(A9="","",Q9-J9)</f>
        <v>26800</v>
      </c>
      <c r="S9" s="9" t="str">
        <f t="shared" ref="S9:S28" ca="1" si="2">IF(A9="","",IF(I9="Außer Betrieb","-",IF(OR(R9&lt;=0,IFERROR(DATE(VALUE(RIGHT(M9,4)),VALUE(MID(M9,4,2)),VALUE(LEFT(M9,2)))&lt;TODAY(),FALSE),IFERROR(DATE(VALUE(RIGHT(N9,4)),VALUE(MID(N9,4,2)),VALUE(LEFT(N9,2)))&lt;TODAY(),FALSE)),"Überfällig",IF(OR(R9&lt;=1000,IFERROR(DATE(VALUE(RIGHT(M9,4)),VALUE(MID(M9,4,2)),VALUE(LEFT(M9,2)))&lt;=TODAY()+30,FALSE),IFERROR(DATE(VALUE(RIGHT(N9,4)),VALUE(MID(N9,4,2)),VALUE(LEFT(N9,2)))&lt;=TODAY()+30,FALSE)),"Bald fällig","OK"))))</f>
        <v>OK</v>
      </c>
      <c r="T9" s="12">
        <f>IF(A9="","",SUMIFS('Kosten &amp; Termine'!$I$8:$I$200,'Kosten &amp; Termine'!$B$8:$B$200,A9))</f>
        <v>406.32549999999998</v>
      </c>
      <c r="U9" s="9" t="s">
        <v>46</v>
      </c>
    </row>
    <row r="10" spans="1:21" x14ac:dyDescent="0.25">
      <c r="A10" s="9" t="s">
        <v>47</v>
      </c>
      <c r="B10" s="9" t="s">
        <v>48</v>
      </c>
      <c r="C10" s="9" t="s">
        <v>49</v>
      </c>
      <c r="D10" s="9" t="s">
        <v>50</v>
      </c>
      <c r="E10" s="9" t="s">
        <v>39</v>
      </c>
      <c r="F10" s="10">
        <v>2021</v>
      </c>
      <c r="G10" s="9" t="s">
        <v>51</v>
      </c>
      <c r="H10" s="9" t="s">
        <v>52</v>
      </c>
      <c r="I10" s="9" t="s">
        <v>5</v>
      </c>
      <c r="J10" s="11">
        <v>89350</v>
      </c>
      <c r="K10" s="9" t="s">
        <v>53</v>
      </c>
      <c r="L10" s="17"/>
      <c r="M10" s="17" t="s">
        <v>54</v>
      </c>
      <c r="N10" s="17" t="s">
        <v>55</v>
      </c>
      <c r="O10" s="11">
        <v>72000</v>
      </c>
      <c r="P10" s="11">
        <v>30000</v>
      </c>
      <c r="Q10" s="11">
        <f t="shared" si="0"/>
        <v>102000</v>
      </c>
      <c r="R10" s="11">
        <f t="shared" si="1"/>
        <v>12650</v>
      </c>
      <c r="S10" s="9" t="str">
        <f t="shared" ca="1" si="2"/>
        <v>Bald fällig</v>
      </c>
      <c r="T10" s="12">
        <f>IF(A10="","",SUMIFS('Kosten &amp; Termine'!$I$8:$I$200,'Kosten &amp; Termine'!$B$8:$B$200,A10))</f>
        <v>771.11999999999989</v>
      </c>
      <c r="U10" s="9" t="s">
        <v>56</v>
      </c>
    </row>
    <row r="11" spans="1:21" x14ac:dyDescent="0.25">
      <c r="A11" s="9" t="s">
        <v>57</v>
      </c>
      <c r="B11" s="9" t="s">
        <v>58</v>
      </c>
      <c r="C11" s="9" t="s">
        <v>37</v>
      </c>
      <c r="D11" s="9" t="s">
        <v>59</v>
      </c>
      <c r="E11" s="9" t="s">
        <v>60</v>
      </c>
      <c r="F11" s="10">
        <v>2020</v>
      </c>
      <c r="G11" s="9" t="s">
        <v>61</v>
      </c>
      <c r="H11" s="9" t="s">
        <v>62</v>
      </c>
      <c r="I11" s="9" t="s">
        <v>5</v>
      </c>
      <c r="J11" s="11">
        <v>35120</v>
      </c>
      <c r="K11" s="9" t="s">
        <v>53</v>
      </c>
      <c r="L11" s="17"/>
      <c r="M11" s="17" t="s">
        <v>63</v>
      </c>
      <c r="N11" s="17" t="s">
        <v>64</v>
      </c>
      <c r="O11" s="11">
        <v>30000</v>
      </c>
      <c r="P11" s="11">
        <v>20000</v>
      </c>
      <c r="Q11" s="11">
        <f t="shared" si="0"/>
        <v>50000</v>
      </c>
      <c r="R11" s="11">
        <f t="shared" si="1"/>
        <v>14880</v>
      </c>
      <c r="S11" s="9" t="str">
        <f t="shared" ca="1" si="2"/>
        <v>OK</v>
      </c>
      <c r="T11" s="12">
        <f>IF(A11="","",SUMIFS('Kosten &amp; Termine'!$I$8:$I$200,'Kosten &amp; Termine'!$B$8:$B$200,A11))</f>
        <v>880.59999999999991</v>
      </c>
      <c r="U11" s="9" t="s">
        <v>65</v>
      </c>
    </row>
    <row r="12" spans="1:21" x14ac:dyDescent="0.25">
      <c r="A12" s="9" t="s">
        <v>66</v>
      </c>
      <c r="B12" s="9" t="s">
        <v>67</v>
      </c>
      <c r="C12" s="9" t="s">
        <v>68</v>
      </c>
      <c r="D12" s="9" t="s">
        <v>69</v>
      </c>
      <c r="E12" s="9" t="s">
        <v>70</v>
      </c>
      <c r="F12" s="10">
        <v>2023</v>
      </c>
      <c r="G12" s="9" t="s">
        <v>71</v>
      </c>
      <c r="H12" s="9" t="s">
        <v>72</v>
      </c>
      <c r="I12" s="9" t="s">
        <v>5</v>
      </c>
      <c r="J12" s="11">
        <v>22640</v>
      </c>
      <c r="K12" s="9" t="s">
        <v>42</v>
      </c>
      <c r="L12" s="17" t="s">
        <v>73</v>
      </c>
      <c r="M12" s="17" t="s">
        <v>43</v>
      </c>
      <c r="N12" s="17" t="s">
        <v>44</v>
      </c>
      <c r="O12" s="11">
        <v>15000</v>
      </c>
      <c r="P12" s="11">
        <v>25000</v>
      </c>
      <c r="Q12" s="11">
        <f t="shared" si="0"/>
        <v>40000</v>
      </c>
      <c r="R12" s="11">
        <f t="shared" si="1"/>
        <v>17360</v>
      </c>
      <c r="S12" s="9" t="str">
        <f t="shared" ca="1" si="2"/>
        <v>OK</v>
      </c>
      <c r="T12" s="12">
        <f>IF(A12="","",SUMIFS('Kosten &amp; Termine'!$I$8:$I$200,'Kosten &amp; Termine'!$B$8:$B$200,A12))</f>
        <v>407.81299999999999</v>
      </c>
      <c r="U12" s="9" t="s">
        <v>74</v>
      </c>
    </row>
    <row r="13" spans="1:21" x14ac:dyDescent="0.25">
      <c r="A13" s="9" t="s">
        <v>75</v>
      </c>
      <c r="B13" s="9" t="s">
        <v>76</v>
      </c>
      <c r="C13" s="9" t="s">
        <v>49</v>
      </c>
      <c r="D13" s="9" t="s">
        <v>77</v>
      </c>
      <c r="E13" s="9" t="s">
        <v>39</v>
      </c>
      <c r="F13" s="10">
        <v>2019</v>
      </c>
      <c r="G13" s="9" t="s">
        <v>78</v>
      </c>
      <c r="H13" s="9" t="s">
        <v>79</v>
      </c>
      <c r="I13" s="9" t="s">
        <v>80</v>
      </c>
      <c r="J13" s="11">
        <v>121800</v>
      </c>
      <c r="K13" s="9" t="s">
        <v>53</v>
      </c>
      <c r="L13" s="17"/>
      <c r="M13" s="17" t="s">
        <v>81</v>
      </c>
      <c r="N13" s="17" t="s">
        <v>82</v>
      </c>
      <c r="O13" s="11">
        <v>100000</v>
      </c>
      <c r="P13" s="11">
        <v>25000</v>
      </c>
      <c r="Q13" s="11">
        <f t="shared" si="0"/>
        <v>125000</v>
      </c>
      <c r="R13" s="11">
        <f t="shared" si="1"/>
        <v>3200</v>
      </c>
      <c r="S13" s="9" t="str">
        <f t="shared" ca="1" si="2"/>
        <v>Überfällig</v>
      </c>
      <c r="T13" s="12">
        <f>IF(A13="","",SUMIFS('Kosten &amp; Termine'!$I$8:$I$200,'Kosten &amp; Termine'!$B$8:$B$200,A13))</f>
        <v>1059.0999999999999</v>
      </c>
      <c r="U13" s="9" t="s">
        <v>83</v>
      </c>
    </row>
    <row r="14" spans="1:21" x14ac:dyDescent="0.25">
      <c r="A14" s="9" t="s">
        <v>84</v>
      </c>
      <c r="B14" s="9" t="s">
        <v>85</v>
      </c>
      <c r="C14" s="9" t="s">
        <v>37</v>
      </c>
      <c r="D14" s="9" t="s">
        <v>86</v>
      </c>
      <c r="E14" s="9" t="s">
        <v>87</v>
      </c>
      <c r="F14" s="10">
        <v>2024</v>
      </c>
      <c r="G14" s="9" t="s">
        <v>88</v>
      </c>
      <c r="H14" s="9" t="s">
        <v>89</v>
      </c>
      <c r="I14" s="9" t="s">
        <v>5</v>
      </c>
      <c r="J14" s="11">
        <v>18450</v>
      </c>
      <c r="K14" s="9" t="s">
        <v>42</v>
      </c>
      <c r="L14" s="17" t="s">
        <v>90</v>
      </c>
      <c r="M14" s="17" t="s">
        <v>91</v>
      </c>
      <c r="N14" s="17" t="s">
        <v>64</v>
      </c>
      <c r="O14" s="11">
        <v>0</v>
      </c>
      <c r="P14" s="11">
        <v>30000</v>
      </c>
      <c r="Q14" s="11">
        <f t="shared" si="0"/>
        <v>30000</v>
      </c>
      <c r="R14" s="11">
        <f t="shared" si="1"/>
        <v>11550</v>
      </c>
      <c r="S14" s="9" t="str">
        <f t="shared" ca="1" si="2"/>
        <v>OK</v>
      </c>
      <c r="T14" s="12">
        <f>IF(A14="","",SUMIFS('Kosten &amp; Termine'!$I$8:$I$200,'Kosten &amp; Termine'!$B$8:$B$200,A14))</f>
        <v>114.59699999999999</v>
      </c>
      <c r="U14" s="9" t="s">
        <v>92</v>
      </c>
    </row>
    <row r="15" spans="1:21" x14ac:dyDescent="0.25">
      <c r="A15" s="9" t="s">
        <v>93</v>
      </c>
      <c r="B15" s="9" t="s">
        <v>94</v>
      </c>
      <c r="C15" s="9" t="s">
        <v>37</v>
      </c>
      <c r="D15" s="9" t="s">
        <v>95</v>
      </c>
      <c r="E15" s="9" t="s">
        <v>70</v>
      </c>
      <c r="F15" s="10">
        <v>2022</v>
      </c>
      <c r="G15" s="9" t="s">
        <v>96</v>
      </c>
      <c r="H15" s="9" t="s">
        <v>97</v>
      </c>
      <c r="I15" s="9" t="s">
        <v>5</v>
      </c>
      <c r="J15" s="11">
        <v>67200</v>
      </c>
      <c r="K15" s="9" t="s">
        <v>42</v>
      </c>
      <c r="L15" s="17" t="s">
        <v>45</v>
      </c>
      <c r="M15" s="17" t="s">
        <v>55</v>
      </c>
      <c r="N15" s="17" t="s">
        <v>54</v>
      </c>
      <c r="O15" s="11">
        <v>50000</v>
      </c>
      <c r="P15" s="11">
        <v>25000</v>
      </c>
      <c r="Q15" s="11">
        <f t="shared" si="0"/>
        <v>75000</v>
      </c>
      <c r="R15" s="11">
        <f t="shared" si="1"/>
        <v>7800</v>
      </c>
      <c r="S15" s="9" t="str">
        <f t="shared" ca="1" si="2"/>
        <v>Bald fällig</v>
      </c>
      <c r="T15" s="12">
        <f>IF(A15="","",SUMIFS('Kosten &amp; Termine'!$I$8:$I$200,'Kosten &amp; Termine'!$B$8:$B$200,A15))</f>
        <v>1303.05</v>
      </c>
      <c r="U15" s="9" t="s">
        <v>98</v>
      </c>
    </row>
    <row r="16" spans="1:21" x14ac:dyDescent="0.25">
      <c r="A16" s="9" t="s">
        <v>99</v>
      </c>
      <c r="B16" s="9" t="s">
        <v>100</v>
      </c>
      <c r="C16" s="9" t="s">
        <v>49</v>
      </c>
      <c r="D16" s="9" t="s">
        <v>101</v>
      </c>
      <c r="E16" s="9" t="s">
        <v>39</v>
      </c>
      <c r="F16" s="10">
        <v>2020</v>
      </c>
      <c r="G16" s="9" t="s">
        <v>102</v>
      </c>
      <c r="H16" s="9" t="s">
        <v>103</v>
      </c>
      <c r="I16" s="9" t="s">
        <v>5</v>
      </c>
      <c r="J16" s="11">
        <v>104900</v>
      </c>
      <c r="K16" s="9" t="s">
        <v>53</v>
      </c>
      <c r="L16" s="17"/>
      <c r="M16" s="17" t="s">
        <v>64</v>
      </c>
      <c r="N16" s="17" t="s">
        <v>43</v>
      </c>
      <c r="O16" s="11">
        <v>90000</v>
      </c>
      <c r="P16" s="11">
        <v>30000</v>
      </c>
      <c r="Q16" s="11">
        <f t="shared" si="0"/>
        <v>120000</v>
      </c>
      <c r="R16" s="11">
        <f t="shared" si="1"/>
        <v>15100</v>
      </c>
      <c r="S16" s="9" t="str">
        <f t="shared" ca="1" si="2"/>
        <v>OK</v>
      </c>
      <c r="T16" s="12">
        <f>IF(A16="","",SUMIFS('Kosten &amp; Termine'!$I$8:$I$200,'Kosten &amp; Termine'!$B$8:$B$200,A16))</f>
        <v>368.9</v>
      </c>
      <c r="U16" s="9" t="s">
        <v>104</v>
      </c>
    </row>
    <row r="17" spans="1:21" x14ac:dyDescent="0.25">
      <c r="A17" s="9"/>
      <c r="B17" s="9"/>
      <c r="C17" s="9"/>
      <c r="D17" s="9"/>
      <c r="E17" s="9"/>
      <c r="F17" s="10"/>
      <c r="G17" s="9"/>
      <c r="H17" s="9"/>
      <c r="I17" s="9"/>
      <c r="J17" s="11"/>
      <c r="K17" s="9"/>
      <c r="L17" s="17"/>
      <c r="M17" s="17"/>
      <c r="N17" s="17"/>
      <c r="O17" s="11"/>
      <c r="P17" s="11"/>
      <c r="Q17" s="11" t="str">
        <f t="shared" si="0"/>
        <v/>
      </c>
      <c r="R17" s="11" t="str">
        <f t="shared" si="1"/>
        <v/>
      </c>
      <c r="S17" s="9" t="str">
        <f t="shared" ca="1" si="2"/>
        <v/>
      </c>
      <c r="T17" s="12" t="str">
        <f>IF(A17="","",SUMIFS('Kosten &amp; Termine'!$I$8:$I$200,'Kosten &amp; Termine'!$B$8:$B$200,A17))</f>
        <v/>
      </c>
      <c r="U17" s="9"/>
    </row>
    <row r="18" spans="1:21" x14ac:dyDescent="0.25">
      <c r="A18" s="9"/>
      <c r="B18" s="9"/>
      <c r="C18" s="9"/>
      <c r="D18" s="9"/>
      <c r="E18" s="9"/>
      <c r="F18" s="10"/>
      <c r="G18" s="9"/>
      <c r="H18" s="9"/>
      <c r="I18" s="9"/>
      <c r="J18" s="11"/>
      <c r="K18" s="9"/>
      <c r="L18" s="17"/>
      <c r="M18" s="17"/>
      <c r="N18" s="17"/>
      <c r="O18" s="11"/>
      <c r="P18" s="11"/>
      <c r="Q18" s="11" t="str">
        <f t="shared" si="0"/>
        <v/>
      </c>
      <c r="R18" s="11" t="str">
        <f t="shared" si="1"/>
        <v/>
      </c>
      <c r="S18" s="9" t="str">
        <f t="shared" ca="1" si="2"/>
        <v/>
      </c>
      <c r="T18" s="12" t="str">
        <f>IF(A18="","",SUMIFS('Kosten &amp; Termine'!$I$8:$I$200,'Kosten &amp; Termine'!$B$8:$B$200,A18))</f>
        <v/>
      </c>
      <c r="U18" s="9"/>
    </row>
    <row r="19" spans="1:21" x14ac:dyDescent="0.25">
      <c r="A19" s="9"/>
      <c r="B19" s="9"/>
      <c r="C19" s="9"/>
      <c r="D19" s="9"/>
      <c r="E19" s="9"/>
      <c r="F19" s="10"/>
      <c r="G19" s="9"/>
      <c r="H19" s="9"/>
      <c r="I19" s="9"/>
      <c r="J19" s="11"/>
      <c r="K19" s="9"/>
      <c r="L19" s="17"/>
      <c r="M19" s="17"/>
      <c r="N19" s="17"/>
      <c r="O19" s="11"/>
      <c r="P19" s="11"/>
      <c r="Q19" s="11" t="str">
        <f t="shared" si="0"/>
        <v/>
      </c>
      <c r="R19" s="11" t="str">
        <f t="shared" si="1"/>
        <v/>
      </c>
      <c r="S19" s="9" t="str">
        <f t="shared" ca="1" si="2"/>
        <v/>
      </c>
      <c r="T19" s="12" t="str">
        <f>IF(A19="","",SUMIFS('Kosten &amp; Termine'!$I$8:$I$200,'Kosten &amp; Termine'!$B$8:$B$200,A19))</f>
        <v/>
      </c>
      <c r="U19" s="9"/>
    </row>
    <row r="20" spans="1:21" x14ac:dyDescent="0.25">
      <c r="A20" s="9"/>
      <c r="B20" s="9"/>
      <c r="C20" s="9"/>
      <c r="D20" s="9"/>
      <c r="E20" s="9"/>
      <c r="F20" s="10"/>
      <c r="G20" s="9"/>
      <c r="H20" s="9"/>
      <c r="I20" s="9"/>
      <c r="J20" s="11"/>
      <c r="K20" s="9"/>
      <c r="L20" s="17"/>
      <c r="M20" s="17"/>
      <c r="N20" s="17"/>
      <c r="O20" s="11"/>
      <c r="P20" s="11"/>
      <c r="Q20" s="11" t="str">
        <f t="shared" si="0"/>
        <v/>
      </c>
      <c r="R20" s="11" t="str">
        <f t="shared" si="1"/>
        <v/>
      </c>
      <c r="S20" s="9" t="str">
        <f t="shared" ca="1" si="2"/>
        <v/>
      </c>
      <c r="T20" s="12" t="str">
        <f>IF(A20="","",SUMIFS('Kosten &amp; Termine'!$I$8:$I$200,'Kosten &amp; Termine'!$B$8:$B$200,A20))</f>
        <v/>
      </c>
      <c r="U20" s="9"/>
    </row>
    <row r="21" spans="1:21" x14ac:dyDescent="0.25">
      <c r="A21" s="9"/>
      <c r="B21" s="9"/>
      <c r="C21" s="9"/>
      <c r="D21" s="9"/>
      <c r="E21" s="9"/>
      <c r="F21" s="10"/>
      <c r="G21" s="9"/>
      <c r="H21" s="9"/>
      <c r="I21" s="9"/>
      <c r="J21" s="11"/>
      <c r="K21" s="9"/>
      <c r="L21" s="17"/>
      <c r="M21" s="17"/>
      <c r="N21" s="17"/>
      <c r="O21" s="11"/>
      <c r="P21" s="11"/>
      <c r="Q21" s="11" t="str">
        <f t="shared" si="0"/>
        <v/>
      </c>
      <c r="R21" s="11" t="str">
        <f t="shared" si="1"/>
        <v/>
      </c>
      <c r="S21" s="9" t="str">
        <f t="shared" ca="1" si="2"/>
        <v/>
      </c>
      <c r="T21" s="12" t="str">
        <f>IF(A21="","",SUMIFS('Kosten &amp; Termine'!$I$8:$I$200,'Kosten &amp; Termine'!$B$8:$B$200,A21))</f>
        <v/>
      </c>
      <c r="U21" s="9"/>
    </row>
    <row r="22" spans="1:21" x14ac:dyDescent="0.25">
      <c r="A22" s="9"/>
      <c r="B22" s="9"/>
      <c r="C22" s="9"/>
      <c r="D22" s="9"/>
      <c r="E22" s="9"/>
      <c r="F22" s="10"/>
      <c r="G22" s="9"/>
      <c r="H22" s="9"/>
      <c r="I22" s="9"/>
      <c r="J22" s="11"/>
      <c r="K22" s="9"/>
      <c r="L22" s="17"/>
      <c r="M22" s="17"/>
      <c r="N22" s="17"/>
      <c r="O22" s="11"/>
      <c r="P22" s="11"/>
      <c r="Q22" s="11" t="str">
        <f t="shared" si="0"/>
        <v/>
      </c>
      <c r="R22" s="11" t="str">
        <f t="shared" si="1"/>
        <v/>
      </c>
      <c r="S22" s="9" t="str">
        <f t="shared" ca="1" si="2"/>
        <v/>
      </c>
      <c r="T22" s="12" t="str">
        <f>IF(A22="","",SUMIFS('Kosten &amp; Termine'!$I$8:$I$200,'Kosten &amp; Termine'!$B$8:$B$200,A22))</f>
        <v/>
      </c>
      <c r="U22" s="9"/>
    </row>
    <row r="23" spans="1:21" x14ac:dyDescent="0.25">
      <c r="A23" s="9"/>
      <c r="B23" s="9"/>
      <c r="C23" s="9"/>
      <c r="D23" s="9"/>
      <c r="E23" s="9"/>
      <c r="F23" s="10"/>
      <c r="G23" s="9"/>
      <c r="H23" s="9"/>
      <c r="I23" s="9"/>
      <c r="J23" s="11"/>
      <c r="K23" s="9"/>
      <c r="L23" s="17"/>
      <c r="M23" s="17"/>
      <c r="N23" s="17"/>
      <c r="O23" s="11"/>
      <c r="P23" s="11"/>
      <c r="Q23" s="11" t="str">
        <f t="shared" si="0"/>
        <v/>
      </c>
      <c r="R23" s="11" t="str">
        <f t="shared" si="1"/>
        <v/>
      </c>
      <c r="S23" s="9" t="str">
        <f t="shared" ca="1" si="2"/>
        <v/>
      </c>
      <c r="T23" s="12" t="str">
        <f>IF(A23="","",SUMIFS('Kosten &amp; Termine'!$I$8:$I$200,'Kosten &amp; Termine'!$B$8:$B$200,A23))</f>
        <v/>
      </c>
      <c r="U23" s="9"/>
    </row>
    <row r="24" spans="1:21" x14ac:dyDescent="0.25">
      <c r="A24" s="9"/>
      <c r="B24" s="9"/>
      <c r="C24" s="9"/>
      <c r="D24" s="9"/>
      <c r="E24" s="9"/>
      <c r="F24" s="10"/>
      <c r="G24" s="9"/>
      <c r="H24" s="9"/>
      <c r="I24" s="9"/>
      <c r="J24" s="11"/>
      <c r="K24" s="9"/>
      <c r="L24" s="17"/>
      <c r="M24" s="17"/>
      <c r="N24" s="17"/>
      <c r="O24" s="11"/>
      <c r="P24" s="11"/>
      <c r="Q24" s="11" t="str">
        <f t="shared" si="0"/>
        <v/>
      </c>
      <c r="R24" s="11" t="str">
        <f t="shared" si="1"/>
        <v/>
      </c>
      <c r="S24" s="9" t="str">
        <f t="shared" ca="1" si="2"/>
        <v/>
      </c>
      <c r="T24" s="12" t="str">
        <f>IF(A24="","",SUMIFS('Kosten &amp; Termine'!$I$8:$I$200,'Kosten &amp; Termine'!$B$8:$B$200,A24))</f>
        <v/>
      </c>
      <c r="U24" s="9"/>
    </row>
    <row r="25" spans="1:21" x14ac:dyDescent="0.25">
      <c r="A25" s="9"/>
      <c r="B25" s="9"/>
      <c r="C25" s="9"/>
      <c r="D25" s="9"/>
      <c r="E25" s="9"/>
      <c r="F25" s="10"/>
      <c r="G25" s="9"/>
      <c r="H25" s="9"/>
      <c r="I25" s="9"/>
      <c r="J25" s="11"/>
      <c r="K25" s="9"/>
      <c r="L25" s="17"/>
      <c r="M25" s="17"/>
      <c r="N25" s="17"/>
      <c r="O25" s="11"/>
      <c r="P25" s="11"/>
      <c r="Q25" s="11" t="str">
        <f t="shared" si="0"/>
        <v/>
      </c>
      <c r="R25" s="11" t="str">
        <f t="shared" si="1"/>
        <v/>
      </c>
      <c r="S25" s="9" t="str">
        <f t="shared" ca="1" si="2"/>
        <v/>
      </c>
      <c r="T25" s="12" t="str">
        <f>IF(A25="","",SUMIFS('Kosten &amp; Termine'!$I$8:$I$200,'Kosten &amp; Termine'!$B$8:$B$200,A25))</f>
        <v/>
      </c>
      <c r="U25" s="9"/>
    </row>
    <row r="26" spans="1:21" x14ac:dyDescent="0.25">
      <c r="A26" s="9"/>
      <c r="B26" s="9"/>
      <c r="C26" s="9"/>
      <c r="D26" s="9"/>
      <c r="E26" s="9"/>
      <c r="F26" s="10"/>
      <c r="G26" s="9"/>
      <c r="H26" s="9"/>
      <c r="I26" s="9"/>
      <c r="J26" s="11"/>
      <c r="K26" s="9"/>
      <c r="L26" s="17"/>
      <c r="M26" s="17"/>
      <c r="N26" s="17"/>
      <c r="O26" s="11"/>
      <c r="P26" s="11"/>
      <c r="Q26" s="11" t="str">
        <f t="shared" si="0"/>
        <v/>
      </c>
      <c r="R26" s="11" t="str">
        <f t="shared" si="1"/>
        <v/>
      </c>
      <c r="S26" s="9" t="str">
        <f t="shared" ca="1" si="2"/>
        <v/>
      </c>
      <c r="T26" s="12" t="str">
        <f>IF(A26="","",SUMIFS('Kosten &amp; Termine'!$I$8:$I$200,'Kosten &amp; Termine'!$B$8:$B$200,A26))</f>
        <v/>
      </c>
      <c r="U26" s="9"/>
    </row>
    <row r="27" spans="1:21" x14ac:dyDescent="0.25">
      <c r="A27" s="9"/>
      <c r="B27" s="9"/>
      <c r="C27" s="9"/>
      <c r="D27" s="9"/>
      <c r="E27" s="9"/>
      <c r="F27" s="10"/>
      <c r="G27" s="9"/>
      <c r="H27" s="9"/>
      <c r="I27" s="9"/>
      <c r="J27" s="11"/>
      <c r="K27" s="9"/>
      <c r="L27" s="17"/>
      <c r="M27" s="17"/>
      <c r="N27" s="17"/>
      <c r="O27" s="11"/>
      <c r="P27" s="11"/>
      <c r="Q27" s="11" t="str">
        <f t="shared" si="0"/>
        <v/>
      </c>
      <c r="R27" s="11" t="str">
        <f t="shared" si="1"/>
        <v/>
      </c>
      <c r="S27" s="9" t="str">
        <f t="shared" ca="1" si="2"/>
        <v/>
      </c>
      <c r="T27" s="12" t="str">
        <f>IF(A27="","",SUMIFS('Kosten &amp; Termine'!$I$8:$I$200,'Kosten &amp; Termine'!$B$8:$B$200,A27))</f>
        <v/>
      </c>
      <c r="U27" s="9"/>
    </row>
    <row r="28" spans="1:21" x14ac:dyDescent="0.25">
      <c r="A28" s="9"/>
      <c r="B28" s="9"/>
      <c r="C28" s="9"/>
      <c r="D28" s="9"/>
      <c r="E28" s="9"/>
      <c r="F28" s="10"/>
      <c r="G28" s="9"/>
      <c r="H28" s="9"/>
      <c r="I28" s="9"/>
      <c r="J28" s="11"/>
      <c r="K28" s="9"/>
      <c r="L28" s="17"/>
      <c r="M28" s="17"/>
      <c r="N28" s="17"/>
      <c r="O28" s="11"/>
      <c r="P28" s="11"/>
      <c r="Q28" s="11" t="str">
        <f t="shared" si="0"/>
        <v/>
      </c>
      <c r="R28" s="11" t="str">
        <f t="shared" si="1"/>
        <v/>
      </c>
      <c r="S28" s="9" t="str">
        <f t="shared" ca="1" si="2"/>
        <v/>
      </c>
      <c r="T28" s="12" t="str">
        <f>IF(A28="","",SUMIFS('Kosten &amp; Termine'!$I$8:$I$200,'Kosten &amp; Termine'!$B$8:$B$200,A28))</f>
        <v/>
      </c>
      <c r="U28" s="9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</sheetData>
  <mergeCells count="3">
    <mergeCell ref="A1:U1"/>
    <mergeCell ref="A2:U2"/>
    <mergeCell ref="I4:U6"/>
  </mergeCells>
  <conditionalFormatting sqref="I9:I28">
    <cfRule type="expression" dxfId="7" priority="4">
      <formula>$I9="Werkstatt"</formula>
    </cfRule>
    <cfRule type="expression" dxfId="6" priority="5">
      <formula>$I9="Außer Betrieb"</formula>
    </cfRule>
  </conditionalFormatting>
  <conditionalFormatting sqref="R9:R28">
    <cfRule type="dataBar" priority="6">
      <dataBar>
        <cfvo type="min"/>
        <cfvo type="max"/>
        <color rgb="FF9CA3AF"/>
      </dataBar>
    </cfRule>
    <cfRule type="dataBar" priority="7">
      <dataBar>
        <cfvo type="min"/>
        <cfvo type="max"/>
        <color rgb="FF9CA3AF"/>
      </dataBar>
      <extLst>
        <ext xmlns:x14="http://schemas.microsoft.com/office/spreadsheetml/2009/9/main" uri="{B025F937-C7B1-47D3-B67F-A62EFF666E3E}">
          <x14:id>{77490BE4-3D9F-1644-7CD5-C921932A89FE}</x14:id>
        </ext>
      </extLst>
    </cfRule>
  </conditionalFormatting>
  <conditionalFormatting sqref="S9:S28">
    <cfRule type="expression" dxfId="5" priority="1">
      <formula>$S9="Überfällig"</formula>
    </cfRule>
    <cfRule type="expression" dxfId="4" priority="2">
      <formula>$S9="Bald fällig"</formula>
    </cfRule>
    <cfRule type="expression" dxfId="3" priority="3">
      <formula>$S9="OK"</formula>
    </cfRule>
  </conditionalFormatting>
  <dataValidations count="4">
    <dataValidation type="list" sqref="C9:C28" xr:uid="{00000000-0002-0000-0000-000000000000}">
      <formula1>"PKW,Transporter,Van,LKW,Anhänger,Sonderfahrzeug"</formula1>
    </dataValidation>
    <dataValidation type="list" sqref="E9:E28" xr:uid="{00000000-0002-0000-0000-000001000000}">
      <formula1>"Benzin,Diesel,Elektro,Hybrid,Gas,Sonstiges"</formula1>
    </dataValidation>
    <dataValidation type="list" sqref="I9:I28" xr:uid="{00000000-0002-0000-0000-000002000000}">
      <formula1>"Aktiv,Werkstatt,Reserviert,Außer Betrieb,Verkauft"</formula1>
    </dataValidation>
    <dataValidation type="list" sqref="K9:K28" xr:uid="{00000000-0002-0000-0000-000003000000}">
      <formula1>"Eigentum,Leasing,Miete"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490BE4-3D9F-1644-7CD5-C921932A89FE}">
            <x14:dataBar>
              <x14:cfvo type="min"/>
              <x14:cfvo type="max"/>
              <x14:negativeFillColor auto="1"/>
              <x14:axisColor auto="1"/>
            </x14:dataBar>
          </x14:cfRule>
          <xm:sqref>R9:R28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0"/>
  <sheetViews>
    <sheetView workbookViewId="0"/>
  </sheetViews>
  <sheetFormatPr baseColWidth="10" defaultColWidth="9" defaultRowHeight="15" x14ac:dyDescent="0.25"/>
  <cols>
    <col min="1" max="2" width="12" customWidth="1"/>
    <col min="3" max="4" width="14" customWidth="1"/>
    <col min="5" max="5" width="28" customWidth="1"/>
    <col min="6" max="6" width="22" customWidth="1"/>
    <col min="7" max="7" width="12" customWidth="1"/>
    <col min="8" max="8" width="9" customWidth="1"/>
    <col min="9" max="10" width="12" customWidth="1"/>
  </cols>
  <sheetData>
    <row r="1" spans="1:10" ht="30" customHeight="1" x14ac:dyDescent="0.35">
      <c r="A1" s="21" t="s">
        <v>105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22" t="s">
        <v>106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4" t="s">
        <v>107</v>
      </c>
      <c r="B4" s="4" t="s">
        <v>108</v>
      </c>
      <c r="C4" s="4" t="s">
        <v>109</v>
      </c>
      <c r="D4" s="4" t="s">
        <v>110</v>
      </c>
      <c r="E4" s="1"/>
      <c r="F4" s="1"/>
      <c r="G4" s="1"/>
      <c r="H4" s="1"/>
      <c r="I4" s="1"/>
      <c r="J4" s="1"/>
    </row>
    <row r="5" spans="1:10" ht="15.75" x14ac:dyDescent="0.25">
      <c r="A5" s="13">
        <f>SUM(I8:I200)</f>
        <v>5311.5055000000002</v>
      </c>
      <c r="B5" s="14">
        <f>COUNTIF(J8:J200,"Offen")</f>
        <v>2</v>
      </c>
      <c r="C5" s="13">
        <f>SUMIFS(I8:I200,D8:D200,"Wartung")+SUMIFS(I8:I200,D8:D200,"Reparatur")</f>
        <v>2046.7999999999997</v>
      </c>
      <c r="D5" s="13">
        <f>SUMIF(D8:D200,"Kraftstoff",I8:I200)</f>
        <v>472.60849999999994</v>
      </c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7.95" customHeight="1" x14ac:dyDescent="0.25">
      <c r="A7" s="8" t="s">
        <v>111</v>
      </c>
      <c r="B7" s="8" t="s">
        <v>15</v>
      </c>
      <c r="C7" s="8" t="s">
        <v>16</v>
      </c>
      <c r="D7" s="8" t="s">
        <v>112</v>
      </c>
      <c r="E7" s="8" t="s">
        <v>113</v>
      </c>
      <c r="F7" s="8" t="s">
        <v>114</v>
      </c>
      <c r="G7" s="8" t="s">
        <v>115</v>
      </c>
      <c r="H7" s="8" t="s">
        <v>116</v>
      </c>
      <c r="I7" s="8" t="s">
        <v>117</v>
      </c>
      <c r="J7" s="8" t="s">
        <v>23</v>
      </c>
    </row>
    <row r="8" spans="1:10" x14ac:dyDescent="0.25">
      <c r="A8" s="17" t="s">
        <v>118</v>
      </c>
      <c r="B8" s="9" t="s">
        <v>35</v>
      </c>
      <c r="C8" s="9" t="s">
        <v>36</v>
      </c>
      <c r="D8" s="9" t="s">
        <v>110</v>
      </c>
      <c r="E8" s="9" t="s">
        <v>119</v>
      </c>
      <c r="F8" s="9" t="s">
        <v>120</v>
      </c>
      <c r="G8" s="12">
        <v>186.45</v>
      </c>
      <c r="H8" s="15">
        <v>0.19</v>
      </c>
      <c r="I8" s="12">
        <f t="shared" ref="I8:I39" si="0">IF(G8="","",G8*(1+H8))</f>
        <v>221.87549999999999</v>
      </c>
      <c r="J8" s="9" t="s">
        <v>121</v>
      </c>
    </row>
    <row r="9" spans="1:10" x14ac:dyDescent="0.25">
      <c r="A9" s="17" t="s">
        <v>122</v>
      </c>
      <c r="B9" s="9" t="s">
        <v>47</v>
      </c>
      <c r="C9" s="9" t="s">
        <v>48</v>
      </c>
      <c r="D9" s="9" t="s">
        <v>123</v>
      </c>
      <c r="E9" s="9" t="s">
        <v>124</v>
      </c>
      <c r="F9" s="9" t="s">
        <v>125</v>
      </c>
      <c r="G9" s="12">
        <v>520</v>
      </c>
      <c r="H9" s="15">
        <v>0.19</v>
      </c>
      <c r="I9" s="12">
        <f t="shared" si="0"/>
        <v>618.79999999999995</v>
      </c>
      <c r="J9" s="9" t="s">
        <v>121</v>
      </c>
    </row>
    <row r="10" spans="1:10" x14ac:dyDescent="0.25">
      <c r="A10" s="17" t="s">
        <v>126</v>
      </c>
      <c r="B10" s="9" t="s">
        <v>57</v>
      </c>
      <c r="C10" s="9" t="s">
        <v>58</v>
      </c>
      <c r="D10" s="9" t="s">
        <v>127</v>
      </c>
      <c r="E10" s="9" t="s">
        <v>128</v>
      </c>
      <c r="F10" s="9" t="s">
        <v>129</v>
      </c>
      <c r="G10" s="12">
        <v>740</v>
      </c>
      <c r="H10" s="15">
        <v>0.19</v>
      </c>
      <c r="I10" s="12">
        <f t="shared" si="0"/>
        <v>880.59999999999991</v>
      </c>
      <c r="J10" s="9" t="s">
        <v>121</v>
      </c>
    </row>
    <row r="11" spans="1:10" x14ac:dyDescent="0.25">
      <c r="A11" s="17" t="s">
        <v>130</v>
      </c>
      <c r="B11" s="9" t="s">
        <v>66</v>
      </c>
      <c r="C11" s="9" t="s">
        <v>67</v>
      </c>
      <c r="D11" s="9" t="s">
        <v>131</v>
      </c>
      <c r="E11" s="9" t="s">
        <v>132</v>
      </c>
      <c r="F11" s="9" t="s">
        <v>133</v>
      </c>
      <c r="G11" s="12">
        <v>132</v>
      </c>
      <c r="H11" s="15">
        <v>0.19</v>
      </c>
      <c r="I11" s="12">
        <f t="shared" si="0"/>
        <v>157.07999999999998</v>
      </c>
      <c r="J11" s="9" t="s">
        <v>121</v>
      </c>
    </row>
    <row r="12" spans="1:10" x14ac:dyDescent="0.25">
      <c r="A12" s="17" t="s">
        <v>134</v>
      </c>
      <c r="B12" s="9" t="s">
        <v>75</v>
      </c>
      <c r="C12" s="9" t="s">
        <v>76</v>
      </c>
      <c r="D12" s="9" t="s">
        <v>135</v>
      </c>
      <c r="E12" s="9" t="s">
        <v>136</v>
      </c>
      <c r="F12" s="9" t="s">
        <v>80</v>
      </c>
      <c r="G12" s="12">
        <v>890</v>
      </c>
      <c r="H12" s="15">
        <v>0.19</v>
      </c>
      <c r="I12" s="12">
        <f t="shared" si="0"/>
        <v>1059.0999999999999</v>
      </c>
      <c r="J12" s="9" t="s">
        <v>137</v>
      </c>
    </row>
    <row r="13" spans="1:10" x14ac:dyDescent="0.25">
      <c r="A13" s="17" t="s">
        <v>138</v>
      </c>
      <c r="B13" s="9" t="s">
        <v>84</v>
      </c>
      <c r="C13" s="9" t="s">
        <v>85</v>
      </c>
      <c r="D13" s="9" t="s">
        <v>139</v>
      </c>
      <c r="E13" s="9" t="s">
        <v>140</v>
      </c>
      <c r="F13" s="9" t="s">
        <v>141</v>
      </c>
      <c r="G13" s="12">
        <v>96.3</v>
      </c>
      <c r="H13" s="15">
        <v>0.19</v>
      </c>
      <c r="I13" s="12">
        <f t="shared" si="0"/>
        <v>114.59699999999999</v>
      </c>
      <c r="J13" s="9" t="s">
        <v>121</v>
      </c>
    </row>
    <row r="14" spans="1:10" x14ac:dyDescent="0.25">
      <c r="A14" s="17" t="s">
        <v>142</v>
      </c>
      <c r="B14" s="9" t="s">
        <v>93</v>
      </c>
      <c r="C14" s="9" t="s">
        <v>94</v>
      </c>
      <c r="D14" s="9" t="s">
        <v>42</v>
      </c>
      <c r="E14" s="9" t="s">
        <v>143</v>
      </c>
      <c r="F14" s="9" t="s">
        <v>144</v>
      </c>
      <c r="G14" s="12">
        <v>415</v>
      </c>
      <c r="H14" s="15">
        <v>0.19</v>
      </c>
      <c r="I14" s="12">
        <f t="shared" si="0"/>
        <v>493.84999999999997</v>
      </c>
      <c r="J14" s="9" t="s">
        <v>121</v>
      </c>
    </row>
    <row r="15" spans="1:10" x14ac:dyDescent="0.25">
      <c r="A15" s="17" t="s">
        <v>145</v>
      </c>
      <c r="B15" s="9" t="s">
        <v>99</v>
      </c>
      <c r="C15" s="9" t="s">
        <v>100</v>
      </c>
      <c r="D15" s="9" t="s">
        <v>123</v>
      </c>
      <c r="E15" s="9" t="s">
        <v>146</v>
      </c>
      <c r="F15" s="9" t="s">
        <v>125</v>
      </c>
      <c r="G15" s="12">
        <v>310</v>
      </c>
      <c r="H15" s="15">
        <v>0.19</v>
      </c>
      <c r="I15" s="12">
        <f t="shared" si="0"/>
        <v>368.9</v>
      </c>
      <c r="J15" s="9" t="s">
        <v>121</v>
      </c>
    </row>
    <row r="16" spans="1:10" x14ac:dyDescent="0.25">
      <c r="A16" s="17" t="s">
        <v>147</v>
      </c>
      <c r="B16" s="9" t="s">
        <v>47</v>
      </c>
      <c r="C16" s="9" t="s">
        <v>48</v>
      </c>
      <c r="D16" s="9" t="s">
        <v>148</v>
      </c>
      <c r="E16" s="9" t="s">
        <v>149</v>
      </c>
      <c r="F16" s="9" t="s">
        <v>150</v>
      </c>
      <c r="G16" s="12">
        <v>128</v>
      </c>
      <c r="H16" s="15">
        <v>0.19</v>
      </c>
      <c r="I16" s="12">
        <f t="shared" si="0"/>
        <v>152.32</v>
      </c>
      <c r="J16" s="9" t="s">
        <v>151</v>
      </c>
    </row>
    <row r="17" spans="1:10" x14ac:dyDescent="0.25">
      <c r="A17" s="17" t="s">
        <v>152</v>
      </c>
      <c r="B17" s="9" t="s">
        <v>93</v>
      </c>
      <c r="C17" s="9" t="s">
        <v>94</v>
      </c>
      <c r="D17" s="9" t="s">
        <v>127</v>
      </c>
      <c r="E17" s="9" t="s">
        <v>153</v>
      </c>
      <c r="F17" s="9" t="s">
        <v>129</v>
      </c>
      <c r="G17" s="12">
        <v>680</v>
      </c>
      <c r="H17" s="15">
        <v>0.19</v>
      </c>
      <c r="I17" s="12">
        <f t="shared" si="0"/>
        <v>809.19999999999993</v>
      </c>
      <c r="J17" s="9" t="s">
        <v>137</v>
      </c>
    </row>
    <row r="18" spans="1:10" x14ac:dyDescent="0.25">
      <c r="A18" s="17" t="s">
        <v>154</v>
      </c>
      <c r="B18" s="9" t="s">
        <v>35</v>
      </c>
      <c r="C18" s="9" t="s">
        <v>36</v>
      </c>
      <c r="D18" s="9" t="s">
        <v>131</v>
      </c>
      <c r="E18" s="9" t="s">
        <v>155</v>
      </c>
      <c r="F18" s="9" t="s">
        <v>133</v>
      </c>
      <c r="G18" s="12">
        <v>155</v>
      </c>
      <c r="H18" s="15">
        <v>0.19</v>
      </c>
      <c r="I18" s="12">
        <f t="shared" si="0"/>
        <v>184.45</v>
      </c>
      <c r="J18" s="9" t="s">
        <v>151</v>
      </c>
    </row>
    <row r="19" spans="1:10" x14ac:dyDescent="0.25">
      <c r="A19" s="17" t="s">
        <v>156</v>
      </c>
      <c r="B19" s="9" t="s">
        <v>66</v>
      </c>
      <c r="C19" s="9" t="s">
        <v>67</v>
      </c>
      <c r="D19" s="9" t="s">
        <v>110</v>
      </c>
      <c r="E19" s="9" t="s">
        <v>157</v>
      </c>
      <c r="F19" s="9" t="s">
        <v>120</v>
      </c>
      <c r="G19" s="12">
        <v>210.7</v>
      </c>
      <c r="H19" s="15">
        <v>0.19</v>
      </c>
      <c r="I19" s="12">
        <f t="shared" si="0"/>
        <v>250.73299999999998</v>
      </c>
      <c r="J19" s="9" t="s">
        <v>121</v>
      </c>
    </row>
    <row r="20" spans="1:10" x14ac:dyDescent="0.25">
      <c r="A20" s="17"/>
      <c r="B20" s="9"/>
      <c r="C20" s="9"/>
      <c r="D20" s="9"/>
      <c r="E20" s="9"/>
      <c r="F20" s="9"/>
      <c r="G20" s="12"/>
      <c r="H20" s="15"/>
      <c r="I20" s="12" t="str">
        <f t="shared" si="0"/>
        <v/>
      </c>
      <c r="J20" s="9"/>
    </row>
    <row r="21" spans="1:10" x14ac:dyDescent="0.25">
      <c r="A21" s="17"/>
      <c r="B21" s="9"/>
      <c r="C21" s="9"/>
      <c r="D21" s="9"/>
      <c r="E21" s="9"/>
      <c r="F21" s="9"/>
      <c r="G21" s="12"/>
      <c r="H21" s="15"/>
      <c r="I21" s="12" t="str">
        <f t="shared" si="0"/>
        <v/>
      </c>
      <c r="J21" s="9"/>
    </row>
    <row r="22" spans="1:10" x14ac:dyDescent="0.25">
      <c r="A22" s="17"/>
      <c r="B22" s="9"/>
      <c r="C22" s="9"/>
      <c r="D22" s="9"/>
      <c r="E22" s="9"/>
      <c r="F22" s="9"/>
      <c r="G22" s="12"/>
      <c r="H22" s="15"/>
      <c r="I22" s="12" t="str">
        <f t="shared" si="0"/>
        <v/>
      </c>
      <c r="J22" s="9"/>
    </row>
    <row r="23" spans="1:10" x14ac:dyDescent="0.25">
      <c r="A23" s="17"/>
      <c r="B23" s="9"/>
      <c r="C23" s="9"/>
      <c r="D23" s="9"/>
      <c r="E23" s="9"/>
      <c r="F23" s="9"/>
      <c r="G23" s="12"/>
      <c r="H23" s="15"/>
      <c r="I23" s="12" t="str">
        <f t="shared" si="0"/>
        <v/>
      </c>
      <c r="J23" s="9"/>
    </row>
    <row r="24" spans="1:10" x14ac:dyDescent="0.25">
      <c r="A24" s="17"/>
      <c r="B24" s="9"/>
      <c r="C24" s="9"/>
      <c r="D24" s="9"/>
      <c r="E24" s="9"/>
      <c r="F24" s="9"/>
      <c r="G24" s="12"/>
      <c r="H24" s="15"/>
      <c r="I24" s="12" t="str">
        <f t="shared" si="0"/>
        <v/>
      </c>
      <c r="J24" s="9"/>
    </row>
    <row r="25" spans="1:10" x14ac:dyDescent="0.25">
      <c r="A25" s="17"/>
      <c r="B25" s="9"/>
      <c r="C25" s="9"/>
      <c r="D25" s="9"/>
      <c r="E25" s="9"/>
      <c r="F25" s="9"/>
      <c r="G25" s="12"/>
      <c r="H25" s="15"/>
      <c r="I25" s="12" t="str">
        <f t="shared" si="0"/>
        <v/>
      </c>
      <c r="J25" s="9"/>
    </row>
    <row r="26" spans="1:10" x14ac:dyDescent="0.25">
      <c r="A26" s="17"/>
      <c r="B26" s="9"/>
      <c r="C26" s="9"/>
      <c r="D26" s="9"/>
      <c r="E26" s="9"/>
      <c r="F26" s="9"/>
      <c r="G26" s="12"/>
      <c r="H26" s="15"/>
      <c r="I26" s="12" t="str">
        <f t="shared" si="0"/>
        <v/>
      </c>
      <c r="J26" s="9"/>
    </row>
    <row r="27" spans="1:10" x14ac:dyDescent="0.25">
      <c r="A27" s="17"/>
      <c r="B27" s="9"/>
      <c r="C27" s="9"/>
      <c r="D27" s="9"/>
      <c r="E27" s="9"/>
      <c r="F27" s="9"/>
      <c r="G27" s="12"/>
      <c r="H27" s="15"/>
      <c r="I27" s="12" t="str">
        <f t="shared" si="0"/>
        <v/>
      </c>
      <c r="J27" s="9"/>
    </row>
    <row r="28" spans="1:10" x14ac:dyDescent="0.25">
      <c r="A28" s="17"/>
      <c r="B28" s="9"/>
      <c r="C28" s="9"/>
      <c r="D28" s="9"/>
      <c r="E28" s="9"/>
      <c r="F28" s="9"/>
      <c r="G28" s="12"/>
      <c r="H28" s="15"/>
      <c r="I28" s="12" t="str">
        <f t="shared" si="0"/>
        <v/>
      </c>
      <c r="J28" s="9"/>
    </row>
    <row r="29" spans="1:10" x14ac:dyDescent="0.25">
      <c r="A29" s="17"/>
      <c r="B29" s="9"/>
      <c r="C29" s="9"/>
      <c r="D29" s="9"/>
      <c r="E29" s="9"/>
      <c r="F29" s="9"/>
      <c r="G29" s="12"/>
      <c r="H29" s="15"/>
      <c r="I29" s="12" t="str">
        <f t="shared" si="0"/>
        <v/>
      </c>
      <c r="J29" s="9"/>
    </row>
    <row r="30" spans="1:10" x14ac:dyDescent="0.25">
      <c r="A30" s="17"/>
      <c r="B30" s="9"/>
      <c r="C30" s="9"/>
      <c r="D30" s="9"/>
      <c r="E30" s="9"/>
      <c r="F30" s="9"/>
      <c r="G30" s="12"/>
      <c r="H30" s="15"/>
      <c r="I30" s="12" t="str">
        <f t="shared" si="0"/>
        <v/>
      </c>
      <c r="J30" s="9"/>
    </row>
    <row r="31" spans="1:10" x14ac:dyDescent="0.25">
      <c r="A31" s="17"/>
      <c r="B31" s="9"/>
      <c r="C31" s="9"/>
      <c r="D31" s="9"/>
      <c r="E31" s="9"/>
      <c r="F31" s="9"/>
      <c r="G31" s="12"/>
      <c r="H31" s="15"/>
      <c r="I31" s="12" t="str">
        <f t="shared" si="0"/>
        <v/>
      </c>
      <c r="J31" s="9"/>
    </row>
    <row r="32" spans="1:10" x14ac:dyDescent="0.25">
      <c r="A32" s="17"/>
      <c r="B32" s="9"/>
      <c r="C32" s="9"/>
      <c r="D32" s="9"/>
      <c r="E32" s="9"/>
      <c r="F32" s="9"/>
      <c r="G32" s="12"/>
      <c r="H32" s="15"/>
      <c r="I32" s="12" t="str">
        <f t="shared" si="0"/>
        <v/>
      </c>
      <c r="J32" s="9"/>
    </row>
    <row r="33" spans="1:10" x14ac:dyDescent="0.25">
      <c r="A33" s="17"/>
      <c r="B33" s="9"/>
      <c r="C33" s="9"/>
      <c r="D33" s="9"/>
      <c r="E33" s="9"/>
      <c r="F33" s="9"/>
      <c r="G33" s="12"/>
      <c r="H33" s="15"/>
      <c r="I33" s="12" t="str">
        <f t="shared" si="0"/>
        <v/>
      </c>
      <c r="J33" s="9"/>
    </row>
    <row r="34" spans="1:10" x14ac:dyDescent="0.25">
      <c r="A34" s="17"/>
      <c r="B34" s="9"/>
      <c r="C34" s="9"/>
      <c r="D34" s="9"/>
      <c r="E34" s="9"/>
      <c r="F34" s="9"/>
      <c r="G34" s="12"/>
      <c r="H34" s="15"/>
      <c r="I34" s="12" t="str">
        <f t="shared" si="0"/>
        <v/>
      </c>
      <c r="J34" s="9"/>
    </row>
    <row r="35" spans="1:10" x14ac:dyDescent="0.25">
      <c r="A35" s="17"/>
      <c r="B35" s="9"/>
      <c r="C35" s="9"/>
      <c r="D35" s="9"/>
      <c r="E35" s="9"/>
      <c r="F35" s="9"/>
      <c r="G35" s="12"/>
      <c r="H35" s="15"/>
      <c r="I35" s="12" t="str">
        <f t="shared" si="0"/>
        <v/>
      </c>
      <c r="J35" s="9"/>
    </row>
    <row r="36" spans="1:10" x14ac:dyDescent="0.25">
      <c r="A36" s="17"/>
      <c r="B36" s="9"/>
      <c r="C36" s="9"/>
      <c r="D36" s="9"/>
      <c r="E36" s="9"/>
      <c r="F36" s="9"/>
      <c r="G36" s="12"/>
      <c r="H36" s="15"/>
      <c r="I36" s="12" t="str">
        <f t="shared" si="0"/>
        <v/>
      </c>
      <c r="J36" s="9"/>
    </row>
    <row r="37" spans="1:10" x14ac:dyDescent="0.25">
      <c r="A37" s="17"/>
      <c r="B37" s="9"/>
      <c r="C37" s="9"/>
      <c r="D37" s="9"/>
      <c r="E37" s="9"/>
      <c r="F37" s="9"/>
      <c r="G37" s="12"/>
      <c r="H37" s="15"/>
      <c r="I37" s="12" t="str">
        <f t="shared" si="0"/>
        <v/>
      </c>
      <c r="J37" s="9"/>
    </row>
    <row r="38" spans="1:10" x14ac:dyDescent="0.25">
      <c r="A38" s="17"/>
      <c r="B38" s="9"/>
      <c r="C38" s="9"/>
      <c r="D38" s="9"/>
      <c r="E38" s="9"/>
      <c r="F38" s="9"/>
      <c r="G38" s="12"/>
      <c r="H38" s="15"/>
      <c r="I38" s="12" t="str">
        <f t="shared" si="0"/>
        <v/>
      </c>
      <c r="J38" s="9"/>
    </row>
    <row r="39" spans="1:10" x14ac:dyDescent="0.25">
      <c r="A39" s="17"/>
      <c r="B39" s="9"/>
      <c r="C39" s="9"/>
      <c r="D39" s="9"/>
      <c r="E39" s="9"/>
      <c r="F39" s="9"/>
      <c r="G39" s="12"/>
      <c r="H39" s="15"/>
      <c r="I39" s="12" t="str">
        <f t="shared" si="0"/>
        <v/>
      </c>
      <c r="J39" s="9"/>
    </row>
    <row r="40" spans="1:10" x14ac:dyDescent="0.25">
      <c r="A40" s="17"/>
      <c r="B40" s="9"/>
      <c r="C40" s="9"/>
      <c r="D40" s="9"/>
      <c r="E40" s="9"/>
      <c r="F40" s="9"/>
      <c r="G40" s="12"/>
      <c r="H40" s="15"/>
      <c r="I40" s="12" t="str">
        <f t="shared" ref="I40:I71" si="1">IF(G40="","",G40*(1+H40))</f>
        <v/>
      </c>
      <c r="J40" s="9"/>
    </row>
    <row r="41" spans="1:10" x14ac:dyDescent="0.25">
      <c r="A41" s="17"/>
      <c r="B41" s="9"/>
      <c r="C41" s="9"/>
      <c r="D41" s="9"/>
      <c r="E41" s="9"/>
      <c r="F41" s="9"/>
      <c r="G41" s="12"/>
      <c r="H41" s="15"/>
      <c r="I41" s="12" t="str">
        <f t="shared" si="1"/>
        <v/>
      </c>
      <c r="J41" s="9"/>
    </row>
    <row r="42" spans="1:10" x14ac:dyDescent="0.25">
      <c r="A42" s="17"/>
      <c r="B42" s="9"/>
      <c r="C42" s="9"/>
      <c r="D42" s="9"/>
      <c r="E42" s="9"/>
      <c r="F42" s="9"/>
      <c r="G42" s="12"/>
      <c r="H42" s="15"/>
      <c r="I42" s="12" t="str">
        <f t="shared" si="1"/>
        <v/>
      </c>
      <c r="J42" s="9"/>
    </row>
    <row r="43" spans="1:10" x14ac:dyDescent="0.25">
      <c r="A43" s="17"/>
      <c r="B43" s="9"/>
      <c r="C43" s="9"/>
      <c r="D43" s="9"/>
      <c r="E43" s="9"/>
      <c r="F43" s="9"/>
      <c r="G43" s="12"/>
      <c r="H43" s="15"/>
      <c r="I43" s="12" t="str">
        <f t="shared" si="1"/>
        <v/>
      </c>
      <c r="J43" s="9"/>
    </row>
    <row r="44" spans="1:10" x14ac:dyDescent="0.25">
      <c r="A44" s="17"/>
      <c r="B44" s="9"/>
      <c r="C44" s="9"/>
      <c r="D44" s="9"/>
      <c r="E44" s="9"/>
      <c r="F44" s="9"/>
      <c r="G44" s="12"/>
      <c r="H44" s="15"/>
      <c r="I44" s="12" t="str">
        <f t="shared" si="1"/>
        <v/>
      </c>
      <c r="J44" s="9"/>
    </row>
    <row r="45" spans="1:10" x14ac:dyDescent="0.25">
      <c r="A45" s="17"/>
      <c r="B45" s="9"/>
      <c r="C45" s="9"/>
      <c r="D45" s="9"/>
      <c r="E45" s="9"/>
      <c r="F45" s="9"/>
      <c r="G45" s="12"/>
      <c r="H45" s="15"/>
      <c r="I45" s="12" t="str">
        <f t="shared" si="1"/>
        <v/>
      </c>
      <c r="J45" s="9"/>
    </row>
    <row r="46" spans="1:10" x14ac:dyDescent="0.25">
      <c r="A46" s="17"/>
      <c r="B46" s="9"/>
      <c r="C46" s="9"/>
      <c r="D46" s="9"/>
      <c r="E46" s="9"/>
      <c r="F46" s="9"/>
      <c r="G46" s="12"/>
      <c r="H46" s="15"/>
      <c r="I46" s="12" t="str">
        <f t="shared" si="1"/>
        <v/>
      </c>
      <c r="J46" s="9"/>
    </row>
    <row r="47" spans="1:10" x14ac:dyDescent="0.25">
      <c r="A47" s="17"/>
      <c r="B47" s="9"/>
      <c r="C47" s="9"/>
      <c r="D47" s="9"/>
      <c r="E47" s="9"/>
      <c r="F47" s="9"/>
      <c r="G47" s="12"/>
      <c r="H47" s="15"/>
      <c r="I47" s="12" t="str">
        <f t="shared" si="1"/>
        <v/>
      </c>
      <c r="J47" s="9"/>
    </row>
    <row r="48" spans="1:10" x14ac:dyDescent="0.25">
      <c r="A48" s="17"/>
      <c r="B48" s="9"/>
      <c r="C48" s="9"/>
      <c r="D48" s="9"/>
      <c r="E48" s="9"/>
      <c r="F48" s="9"/>
      <c r="G48" s="12"/>
      <c r="H48" s="15"/>
      <c r="I48" s="12" t="str">
        <f t="shared" si="1"/>
        <v/>
      </c>
      <c r="J48" s="9"/>
    </row>
    <row r="49" spans="1:10" x14ac:dyDescent="0.25">
      <c r="A49" s="17"/>
      <c r="B49" s="9"/>
      <c r="C49" s="9"/>
      <c r="D49" s="9"/>
      <c r="E49" s="9"/>
      <c r="F49" s="9"/>
      <c r="G49" s="12"/>
      <c r="H49" s="15"/>
      <c r="I49" s="12" t="str">
        <f t="shared" si="1"/>
        <v/>
      </c>
      <c r="J49" s="9"/>
    </row>
    <row r="50" spans="1:10" x14ac:dyDescent="0.25">
      <c r="A50" s="17"/>
      <c r="B50" s="9"/>
      <c r="C50" s="9"/>
      <c r="D50" s="9"/>
      <c r="E50" s="9"/>
      <c r="F50" s="9"/>
      <c r="G50" s="12"/>
      <c r="H50" s="15"/>
      <c r="I50" s="12" t="str">
        <f t="shared" si="1"/>
        <v/>
      </c>
      <c r="J50" s="9"/>
    </row>
    <row r="51" spans="1:10" x14ac:dyDescent="0.25">
      <c r="A51" s="17"/>
      <c r="B51" s="9"/>
      <c r="C51" s="9"/>
      <c r="D51" s="9"/>
      <c r="E51" s="9"/>
      <c r="F51" s="9"/>
      <c r="G51" s="12"/>
      <c r="H51" s="15"/>
      <c r="I51" s="12" t="str">
        <f t="shared" si="1"/>
        <v/>
      </c>
      <c r="J51" s="9"/>
    </row>
    <row r="52" spans="1:10" x14ac:dyDescent="0.25">
      <c r="A52" s="17"/>
      <c r="B52" s="9"/>
      <c r="C52" s="9"/>
      <c r="D52" s="9"/>
      <c r="E52" s="9"/>
      <c r="F52" s="9"/>
      <c r="G52" s="12"/>
      <c r="H52" s="15"/>
      <c r="I52" s="12" t="str">
        <f t="shared" si="1"/>
        <v/>
      </c>
      <c r="J52" s="9"/>
    </row>
    <row r="53" spans="1:10" x14ac:dyDescent="0.25">
      <c r="A53" s="17"/>
      <c r="B53" s="9"/>
      <c r="C53" s="9"/>
      <c r="D53" s="9"/>
      <c r="E53" s="9"/>
      <c r="F53" s="9"/>
      <c r="G53" s="12"/>
      <c r="H53" s="15"/>
      <c r="I53" s="12" t="str">
        <f t="shared" si="1"/>
        <v/>
      </c>
      <c r="J53" s="9"/>
    </row>
    <row r="54" spans="1:10" x14ac:dyDescent="0.25">
      <c r="A54" s="17"/>
      <c r="B54" s="9"/>
      <c r="C54" s="9"/>
      <c r="D54" s="9"/>
      <c r="E54" s="9"/>
      <c r="F54" s="9"/>
      <c r="G54" s="12"/>
      <c r="H54" s="15"/>
      <c r="I54" s="12" t="str">
        <f t="shared" si="1"/>
        <v/>
      </c>
      <c r="J54" s="9"/>
    </row>
    <row r="55" spans="1:10" x14ac:dyDescent="0.25">
      <c r="A55" s="17"/>
      <c r="B55" s="9"/>
      <c r="C55" s="9"/>
      <c r="D55" s="9"/>
      <c r="E55" s="9"/>
      <c r="F55" s="9"/>
      <c r="G55" s="12"/>
      <c r="H55" s="15"/>
      <c r="I55" s="12" t="str">
        <f t="shared" si="1"/>
        <v/>
      </c>
      <c r="J55" s="9"/>
    </row>
    <row r="56" spans="1:10" x14ac:dyDescent="0.25">
      <c r="A56" s="17"/>
      <c r="B56" s="9"/>
      <c r="C56" s="9"/>
      <c r="D56" s="9"/>
      <c r="E56" s="9"/>
      <c r="F56" s="9"/>
      <c r="G56" s="12"/>
      <c r="H56" s="15"/>
      <c r="I56" s="12" t="str">
        <f t="shared" si="1"/>
        <v/>
      </c>
      <c r="J56" s="9"/>
    </row>
    <row r="57" spans="1:10" x14ac:dyDescent="0.25">
      <c r="A57" s="17"/>
      <c r="B57" s="9"/>
      <c r="C57" s="9"/>
      <c r="D57" s="9"/>
      <c r="E57" s="9"/>
      <c r="F57" s="9"/>
      <c r="G57" s="12"/>
      <c r="H57" s="15"/>
      <c r="I57" s="12" t="str">
        <f t="shared" si="1"/>
        <v/>
      </c>
      <c r="J57" s="9"/>
    </row>
    <row r="58" spans="1:10" x14ac:dyDescent="0.25">
      <c r="A58" s="17"/>
      <c r="B58" s="9"/>
      <c r="C58" s="9"/>
      <c r="D58" s="9"/>
      <c r="E58" s="9"/>
      <c r="F58" s="9"/>
      <c r="G58" s="12"/>
      <c r="H58" s="15"/>
      <c r="I58" s="12" t="str">
        <f t="shared" si="1"/>
        <v/>
      </c>
      <c r="J58" s="9"/>
    </row>
    <row r="59" spans="1:10" x14ac:dyDescent="0.25">
      <c r="A59" s="17"/>
      <c r="B59" s="9"/>
      <c r="C59" s="9"/>
      <c r="D59" s="9"/>
      <c r="E59" s="9"/>
      <c r="F59" s="9"/>
      <c r="G59" s="12"/>
      <c r="H59" s="15"/>
      <c r="I59" s="12" t="str">
        <f t="shared" si="1"/>
        <v/>
      </c>
      <c r="J59" s="9"/>
    </row>
    <row r="60" spans="1:10" x14ac:dyDescent="0.25">
      <c r="A60" s="17"/>
      <c r="B60" s="9"/>
      <c r="C60" s="9"/>
      <c r="D60" s="9"/>
      <c r="E60" s="9"/>
      <c r="F60" s="9"/>
      <c r="G60" s="12"/>
      <c r="H60" s="15"/>
      <c r="I60" s="12" t="str">
        <f t="shared" si="1"/>
        <v/>
      </c>
      <c r="J60" s="9"/>
    </row>
    <row r="61" spans="1:10" x14ac:dyDescent="0.25">
      <c r="A61" s="17"/>
      <c r="B61" s="9"/>
      <c r="C61" s="9"/>
      <c r="D61" s="9"/>
      <c r="E61" s="9"/>
      <c r="F61" s="9"/>
      <c r="G61" s="12"/>
      <c r="H61" s="15"/>
      <c r="I61" s="12" t="str">
        <f t="shared" si="1"/>
        <v/>
      </c>
      <c r="J61" s="9"/>
    </row>
    <row r="62" spans="1:10" x14ac:dyDescent="0.25">
      <c r="A62" s="17"/>
      <c r="B62" s="9"/>
      <c r="C62" s="9"/>
      <c r="D62" s="9"/>
      <c r="E62" s="9"/>
      <c r="F62" s="9"/>
      <c r="G62" s="12"/>
      <c r="H62" s="15"/>
      <c r="I62" s="12" t="str">
        <f t="shared" si="1"/>
        <v/>
      </c>
      <c r="J62" s="9"/>
    </row>
    <row r="63" spans="1:10" x14ac:dyDescent="0.25">
      <c r="A63" s="17"/>
      <c r="B63" s="9"/>
      <c r="C63" s="9"/>
      <c r="D63" s="9"/>
      <c r="E63" s="9"/>
      <c r="F63" s="9"/>
      <c r="G63" s="12"/>
      <c r="H63" s="15"/>
      <c r="I63" s="12" t="str">
        <f t="shared" si="1"/>
        <v/>
      </c>
      <c r="J63" s="9"/>
    </row>
    <row r="64" spans="1:10" x14ac:dyDescent="0.25">
      <c r="A64" s="17"/>
      <c r="B64" s="9"/>
      <c r="C64" s="9"/>
      <c r="D64" s="9"/>
      <c r="E64" s="9"/>
      <c r="F64" s="9"/>
      <c r="G64" s="12"/>
      <c r="H64" s="15"/>
      <c r="I64" s="12" t="str">
        <f t="shared" si="1"/>
        <v/>
      </c>
      <c r="J64" s="9"/>
    </row>
    <row r="65" spans="1:10" x14ac:dyDescent="0.25">
      <c r="A65" s="17"/>
      <c r="B65" s="9"/>
      <c r="C65" s="9"/>
      <c r="D65" s="9"/>
      <c r="E65" s="9"/>
      <c r="F65" s="9"/>
      <c r="G65" s="12"/>
      <c r="H65" s="15"/>
      <c r="I65" s="12" t="str">
        <f t="shared" si="1"/>
        <v/>
      </c>
      <c r="J65" s="9"/>
    </row>
    <row r="66" spans="1:10" x14ac:dyDescent="0.25">
      <c r="A66" s="17"/>
      <c r="B66" s="9"/>
      <c r="C66" s="9"/>
      <c r="D66" s="9"/>
      <c r="E66" s="9"/>
      <c r="F66" s="9"/>
      <c r="G66" s="12"/>
      <c r="H66" s="15"/>
      <c r="I66" s="12" t="str">
        <f t="shared" si="1"/>
        <v/>
      </c>
      <c r="J66" s="9"/>
    </row>
    <row r="67" spans="1:10" x14ac:dyDescent="0.25">
      <c r="A67" s="17"/>
      <c r="B67" s="9"/>
      <c r="C67" s="9"/>
      <c r="D67" s="9"/>
      <c r="E67" s="9"/>
      <c r="F67" s="9"/>
      <c r="G67" s="12"/>
      <c r="H67" s="15"/>
      <c r="I67" s="12" t="str">
        <f t="shared" si="1"/>
        <v/>
      </c>
      <c r="J67" s="9"/>
    </row>
    <row r="68" spans="1:10" x14ac:dyDescent="0.25">
      <c r="A68" s="17"/>
      <c r="B68" s="9"/>
      <c r="C68" s="9"/>
      <c r="D68" s="9"/>
      <c r="E68" s="9"/>
      <c r="F68" s="9"/>
      <c r="G68" s="12"/>
      <c r="H68" s="15"/>
      <c r="I68" s="12" t="str">
        <f t="shared" si="1"/>
        <v/>
      </c>
      <c r="J68" s="9"/>
    </row>
    <row r="69" spans="1:10" x14ac:dyDescent="0.25">
      <c r="A69" s="17"/>
      <c r="B69" s="9"/>
      <c r="C69" s="9"/>
      <c r="D69" s="9"/>
      <c r="E69" s="9"/>
      <c r="F69" s="9"/>
      <c r="G69" s="12"/>
      <c r="H69" s="15"/>
      <c r="I69" s="12" t="str">
        <f t="shared" si="1"/>
        <v/>
      </c>
      <c r="J69" s="9"/>
    </row>
    <row r="70" spans="1:10" x14ac:dyDescent="0.25">
      <c r="A70" s="17"/>
      <c r="B70" s="9"/>
      <c r="C70" s="9"/>
      <c r="D70" s="9"/>
      <c r="E70" s="9"/>
      <c r="F70" s="9"/>
      <c r="G70" s="12"/>
      <c r="H70" s="15"/>
      <c r="I70" s="12" t="str">
        <f t="shared" si="1"/>
        <v/>
      </c>
      <c r="J70" s="9"/>
    </row>
    <row r="71" spans="1:10" x14ac:dyDescent="0.25">
      <c r="A71" s="17"/>
      <c r="B71" s="9"/>
      <c r="C71" s="9"/>
      <c r="D71" s="9"/>
      <c r="E71" s="9"/>
      <c r="F71" s="9"/>
      <c r="G71" s="12"/>
      <c r="H71" s="15"/>
      <c r="I71" s="12" t="str">
        <f t="shared" si="1"/>
        <v/>
      </c>
      <c r="J71" s="9"/>
    </row>
    <row r="72" spans="1:10" x14ac:dyDescent="0.25">
      <c r="A72" s="17"/>
      <c r="B72" s="9"/>
      <c r="C72" s="9"/>
      <c r="D72" s="9"/>
      <c r="E72" s="9"/>
      <c r="F72" s="9"/>
      <c r="G72" s="12"/>
      <c r="H72" s="15"/>
      <c r="I72" s="12" t="str">
        <f t="shared" ref="I72:I103" si="2">IF(G72="","",G72*(1+H72))</f>
        <v/>
      </c>
      <c r="J72" s="9"/>
    </row>
    <row r="73" spans="1:10" x14ac:dyDescent="0.25">
      <c r="A73" s="17"/>
      <c r="B73" s="9"/>
      <c r="C73" s="9"/>
      <c r="D73" s="9"/>
      <c r="E73" s="9"/>
      <c r="F73" s="9"/>
      <c r="G73" s="12"/>
      <c r="H73" s="15"/>
      <c r="I73" s="12" t="str">
        <f t="shared" si="2"/>
        <v/>
      </c>
      <c r="J73" s="9"/>
    </row>
    <row r="74" spans="1:10" x14ac:dyDescent="0.25">
      <c r="A74" s="17"/>
      <c r="B74" s="9"/>
      <c r="C74" s="9"/>
      <c r="D74" s="9"/>
      <c r="E74" s="9"/>
      <c r="F74" s="9"/>
      <c r="G74" s="12"/>
      <c r="H74" s="15"/>
      <c r="I74" s="12" t="str">
        <f t="shared" si="2"/>
        <v/>
      </c>
      <c r="J74" s="9"/>
    </row>
    <row r="75" spans="1:10" x14ac:dyDescent="0.25">
      <c r="A75" s="17"/>
      <c r="B75" s="9"/>
      <c r="C75" s="9"/>
      <c r="D75" s="9"/>
      <c r="E75" s="9"/>
      <c r="F75" s="9"/>
      <c r="G75" s="12"/>
      <c r="H75" s="15"/>
      <c r="I75" s="12" t="str">
        <f t="shared" si="2"/>
        <v/>
      </c>
      <c r="J75" s="9"/>
    </row>
    <row r="76" spans="1:10" x14ac:dyDescent="0.25">
      <c r="A76" s="17"/>
      <c r="B76" s="9"/>
      <c r="C76" s="9"/>
      <c r="D76" s="9"/>
      <c r="E76" s="9"/>
      <c r="F76" s="9"/>
      <c r="G76" s="12"/>
      <c r="H76" s="15"/>
      <c r="I76" s="12" t="str">
        <f t="shared" si="2"/>
        <v/>
      </c>
      <c r="J76" s="9"/>
    </row>
    <row r="77" spans="1:10" x14ac:dyDescent="0.25">
      <c r="A77" s="17"/>
      <c r="B77" s="9"/>
      <c r="C77" s="9"/>
      <c r="D77" s="9"/>
      <c r="E77" s="9"/>
      <c r="F77" s="9"/>
      <c r="G77" s="12"/>
      <c r="H77" s="15"/>
      <c r="I77" s="12" t="str">
        <f t="shared" si="2"/>
        <v/>
      </c>
      <c r="J77" s="9"/>
    </row>
    <row r="78" spans="1:10" x14ac:dyDescent="0.25">
      <c r="A78" s="17"/>
      <c r="B78" s="9"/>
      <c r="C78" s="9"/>
      <c r="D78" s="9"/>
      <c r="E78" s="9"/>
      <c r="F78" s="9"/>
      <c r="G78" s="12"/>
      <c r="H78" s="15"/>
      <c r="I78" s="12" t="str">
        <f t="shared" si="2"/>
        <v/>
      </c>
      <c r="J78" s="9"/>
    </row>
    <row r="79" spans="1:10" x14ac:dyDescent="0.25">
      <c r="A79" s="17"/>
      <c r="B79" s="9"/>
      <c r="C79" s="9"/>
      <c r="D79" s="9"/>
      <c r="E79" s="9"/>
      <c r="F79" s="9"/>
      <c r="G79" s="12"/>
      <c r="H79" s="15"/>
      <c r="I79" s="12" t="str">
        <f t="shared" si="2"/>
        <v/>
      </c>
      <c r="J79" s="9"/>
    </row>
    <row r="80" spans="1:10" x14ac:dyDescent="0.25">
      <c r="A80" s="17"/>
      <c r="B80" s="9"/>
      <c r="C80" s="9"/>
      <c r="D80" s="9"/>
      <c r="E80" s="9"/>
      <c r="F80" s="9"/>
      <c r="G80" s="12"/>
      <c r="H80" s="15"/>
      <c r="I80" s="12" t="str">
        <f t="shared" si="2"/>
        <v/>
      </c>
      <c r="J80" s="9"/>
    </row>
    <row r="81" spans="1:10" x14ac:dyDescent="0.25">
      <c r="A81" s="17"/>
      <c r="B81" s="9"/>
      <c r="C81" s="9"/>
      <c r="D81" s="9"/>
      <c r="E81" s="9"/>
      <c r="F81" s="9"/>
      <c r="G81" s="12"/>
      <c r="H81" s="15"/>
      <c r="I81" s="12" t="str">
        <f t="shared" si="2"/>
        <v/>
      </c>
      <c r="J81" s="9"/>
    </row>
    <row r="82" spans="1:10" x14ac:dyDescent="0.25">
      <c r="A82" s="17"/>
      <c r="B82" s="9"/>
      <c r="C82" s="9"/>
      <c r="D82" s="9"/>
      <c r="E82" s="9"/>
      <c r="F82" s="9"/>
      <c r="G82" s="12"/>
      <c r="H82" s="15"/>
      <c r="I82" s="12" t="str">
        <f t="shared" si="2"/>
        <v/>
      </c>
      <c r="J82" s="9"/>
    </row>
    <row r="83" spans="1:10" x14ac:dyDescent="0.25">
      <c r="A83" s="17"/>
      <c r="B83" s="9"/>
      <c r="C83" s="9"/>
      <c r="D83" s="9"/>
      <c r="E83" s="9"/>
      <c r="F83" s="9"/>
      <c r="G83" s="12"/>
      <c r="H83" s="15"/>
      <c r="I83" s="12" t="str">
        <f t="shared" si="2"/>
        <v/>
      </c>
      <c r="J83" s="9"/>
    </row>
    <row r="84" spans="1:10" x14ac:dyDescent="0.25">
      <c r="A84" s="17"/>
      <c r="B84" s="9"/>
      <c r="C84" s="9"/>
      <c r="D84" s="9"/>
      <c r="E84" s="9"/>
      <c r="F84" s="9"/>
      <c r="G84" s="12"/>
      <c r="H84" s="15"/>
      <c r="I84" s="12" t="str">
        <f t="shared" si="2"/>
        <v/>
      </c>
      <c r="J84" s="9"/>
    </row>
    <row r="85" spans="1:10" x14ac:dyDescent="0.25">
      <c r="A85" s="17"/>
      <c r="B85" s="9"/>
      <c r="C85" s="9"/>
      <c r="D85" s="9"/>
      <c r="E85" s="9"/>
      <c r="F85" s="9"/>
      <c r="G85" s="12"/>
      <c r="H85" s="15"/>
      <c r="I85" s="12" t="str">
        <f t="shared" si="2"/>
        <v/>
      </c>
      <c r="J85" s="9"/>
    </row>
    <row r="86" spans="1:10" x14ac:dyDescent="0.25">
      <c r="A86" s="17"/>
      <c r="B86" s="9"/>
      <c r="C86" s="9"/>
      <c r="D86" s="9"/>
      <c r="E86" s="9"/>
      <c r="F86" s="9"/>
      <c r="G86" s="12"/>
      <c r="H86" s="15"/>
      <c r="I86" s="12" t="str">
        <f t="shared" si="2"/>
        <v/>
      </c>
      <c r="J86" s="9"/>
    </row>
    <row r="87" spans="1:10" x14ac:dyDescent="0.25">
      <c r="A87" s="17"/>
      <c r="B87" s="9"/>
      <c r="C87" s="9"/>
      <c r="D87" s="9"/>
      <c r="E87" s="9"/>
      <c r="F87" s="9"/>
      <c r="G87" s="12"/>
      <c r="H87" s="15"/>
      <c r="I87" s="12" t="str">
        <f t="shared" si="2"/>
        <v/>
      </c>
      <c r="J87" s="9"/>
    </row>
    <row r="88" spans="1:10" x14ac:dyDescent="0.25">
      <c r="A88" s="17"/>
      <c r="B88" s="9"/>
      <c r="C88" s="9"/>
      <c r="D88" s="9"/>
      <c r="E88" s="9"/>
      <c r="F88" s="9"/>
      <c r="G88" s="12"/>
      <c r="H88" s="15"/>
      <c r="I88" s="12" t="str">
        <f t="shared" si="2"/>
        <v/>
      </c>
      <c r="J88" s="9"/>
    </row>
    <row r="89" spans="1:10" x14ac:dyDescent="0.25">
      <c r="A89" s="17"/>
      <c r="B89" s="9"/>
      <c r="C89" s="9"/>
      <c r="D89" s="9"/>
      <c r="E89" s="9"/>
      <c r="F89" s="9"/>
      <c r="G89" s="12"/>
      <c r="H89" s="15"/>
      <c r="I89" s="12" t="str">
        <f t="shared" si="2"/>
        <v/>
      </c>
      <c r="J89" s="9"/>
    </row>
    <row r="90" spans="1:10" x14ac:dyDescent="0.25">
      <c r="A90" s="17"/>
      <c r="B90" s="9"/>
      <c r="C90" s="9"/>
      <c r="D90" s="9"/>
      <c r="E90" s="9"/>
      <c r="F90" s="9"/>
      <c r="G90" s="12"/>
      <c r="H90" s="15"/>
      <c r="I90" s="12" t="str">
        <f t="shared" si="2"/>
        <v/>
      </c>
      <c r="J90" s="9"/>
    </row>
    <row r="91" spans="1:10" x14ac:dyDescent="0.25">
      <c r="A91" s="17"/>
      <c r="B91" s="9"/>
      <c r="C91" s="9"/>
      <c r="D91" s="9"/>
      <c r="E91" s="9"/>
      <c r="F91" s="9"/>
      <c r="G91" s="12"/>
      <c r="H91" s="15"/>
      <c r="I91" s="12" t="str">
        <f t="shared" si="2"/>
        <v/>
      </c>
      <c r="J91" s="9"/>
    </row>
    <row r="92" spans="1:10" x14ac:dyDescent="0.25">
      <c r="A92" s="17"/>
      <c r="B92" s="9"/>
      <c r="C92" s="9"/>
      <c r="D92" s="9"/>
      <c r="E92" s="9"/>
      <c r="F92" s="9"/>
      <c r="G92" s="12"/>
      <c r="H92" s="15"/>
      <c r="I92" s="12" t="str">
        <f t="shared" si="2"/>
        <v/>
      </c>
      <c r="J92" s="9"/>
    </row>
    <row r="93" spans="1:10" x14ac:dyDescent="0.25">
      <c r="A93" s="17"/>
      <c r="B93" s="9"/>
      <c r="C93" s="9"/>
      <c r="D93" s="9"/>
      <c r="E93" s="9"/>
      <c r="F93" s="9"/>
      <c r="G93" s="12"/>
      <c r="H93" s="15"/>
      <c r="I93" s="12" t="str">
        <f t="shared" si="2"/>
        <v/>
      </c>
      <c r="J93" s="9"/>
    </row>
    <row r="94" spans="1:10" x14ac:dyDescent="0.25">
      <c r="A94" s="17"/>
      <c r="B94" s="9"/>
      <c r="C94" s="9"/>
      <c r="D94" s="9"/>
      <c r="E94" s="9"/>
      <c r="F94" s="9"/>
      <c r="G94" s="12"/>
      <c r="H94" s="15"/>
      <c r="I94" s="12" t="str">
        <f t="shared" si="2"/>
        <v/>
      </c>
      <c r="J94" s="9"/>
    </row>
    <row r="95" spans="1:10" x14ac:dyDescent="0.25">
      <c r="A95" s="17"/>
      <c r="B95" s="9"/>
      <c r="C95" s="9"/>
      <c r="D95" s="9"/>
      <c r="E95" s="9"/>
      <c r="F95" s="9"/>
      <c r="G95" s="12"/>
      <c r="H95" s="15"/>
      <c r="I95" s="12" t="str">
        <f t="shared" si="2"/>
        <v/>
      </c>
      <c r="J95" s="9"/>
    </row>
    <row r="96" spans="1:10" x14ac:dyDescent="0.25">
      <c r="A96" s="17"/>
      <c r="B96" s="9"/>
      <c r="C96" s="9"/>
      <c r="D96" s="9"/>
      <c r="E96" s="9"/>
      <c r="F96" s="9"/>
      <c r="G96" s="12"/>
      <c r="H96" s="15"/>
      <c r="I96" s="12" t="str">
        <f t="shared" si="2"/>
        <v/>
      </c>
      <c r="J96" s="9"/>
    </row>
    <row r="97" spans="1:10" x14ac:dyDescent="0.25">
      <c r="A97" s="17"/>
      <c r="B97" s="9"/>
      <c r="C97" s="9"/>
      <c r="D97" s="9"/>
      <c r="E97" s="9"/>
      <c r="F97" s="9"/>
      <c r="G97" s="12"/>
      <c r="H97" s="15"/>
      <c r="I97" s="12" t="str">
        <f t="shared" si="2"/>
        <v/>
      </c>
      <c r="J97" s="9"/>
    </row>
    <row r="98" spans="1:10" x14ac:dyDescent="0.25">
      <c r="A98" s="17"/>
      <c r="B98" s="9"/>
      <c r="C98" s="9"/>
      <c r="D98" s="9"/>
      <c r="E98" s="9"/>
      <c r="F98" s="9"/>
      <c r="G98" s="12"/>
      <c r="H98" s="15"/>
      <c r="I98" s="12" t="str">
        <f t="shared" si="2"/>
        <v/>
      </c>
      <c r="J98" s="9"/>
    </row>
    <row r="99" spans="1:10" x14ac:dyDescent="0.25">
      <c r="A99" s="17"/>
      <c r="B99" s="9"/>
      <c r="C99" s="9"/>
      <c r="D99" s="9"/>
      <c r="E99" s="9"/>
      <c r="F99" s="9"/>
      <c r="G99" s="12"/>
      <c r="H99" s="15"/>
      <c r="I99" s="12" t="str">
        <f t="shared" si="2"/>
        <v/>
      </c>
      <c r="J99" s="9"/>
    </row>
    <row r="100" spans="1:10" x14ac:dyDescent="0.25">
      <c r="A100" s="17"/>
      <c r="B100" s="9"/>
      <c r="C100" s="9"/>
      <c r="D100" s="9"/>
      <c r="E100" s="9"/>
      <c r="F100" s="9"/>
      <c r="G100" s="12"/>
      <c r="H100" s="15"/>
      <c r="I100" s="12" t="str">
        <f t="shared" si="2"/>
        <v/>
      </c>
      <c r="J100" s="9"/>
    </row>
    <row r="101" spans="1:10" x14ac:dyDescent="0.25">
      <c r="A101" s="17"/>
      <c r="B101" s="9"/>
      <c r="C101" s="9"/>
      <c r="D101" s="9"/>
      <c r="E101" s="9"/>
      <c r="F101" s="9"/>
      <c r="G101" s="12"/>
      <c r="H101" s="15"/>
      <c r="I101" s="12" t="str">
        <f t="shared" si="2"/>
        <v/>
      </c>
      <c r="J101" s="9"/>
    </row>
    <row r="102" spans="1:10" x14ac:dyDescent="0.25">
      <c r="A102" s="17"/>
      <c r="B102" s="9"/>
      <c r="C102" s="9"/>
      <c r="D102" s="9"/>
      <c r="E102" s="9"/>
      <c r="F102" s="9"/>
      <c r="G102" s="12"/>
      <c r="H102" s="15"/>
      <c r="I102" s="12" t="str">
        <f t="shared" si="2"/>
        <v/>
      </c>
      <c r="J102" s="9"/>
    </row>
    <row r="103" spans="1:10" x14ac:dyDescent="0.25">
      <c r="A103" s="17"/>
      <c r="B103" s="9"/>
      <c r="C103" s="9"/>
      <c r="D103" s="9"/>
      <c r="E103" s="9"/>
      <c r="F103" s="9"/>
      <c r="G103" s="12"/>
      <c r="H103" s="15"/>
      <c r="I103" s="12" t="str">
        <f t="shared" si="2"/>
        <v/>
      </c>
      <c r="J103" s="9"/>
    </row>
    <row r="104" spans="1:10" x14ac:dyDescent="0.25">
      <c r="A104" s="17"/>
      <c r="B104" s="9"/>
      <c r="C104" s="9"/>
      <c r="D104" s="9"/>
      <c r="E104" s="9"/>
      <c r="F104" s="9"/>
      <c r="G104" s="12"/>
      <c r="H104" s="15"/>
      <c r="I104" s="12" t="str">
        <f t="shared" ref="I104:I135" si="3">IF(G104="","",G104*(1+H104))</f>
        <v/>
      </c>
      <c r="J104" s="9"/>
    </row>
    <row r="105" spans="1:10" x14ac:dyDescent="0.25">
      <c r="A105" s="17"/>
      <c r="B105" s="9"/>
      <c r="C105" s="9"/>
      <c r="D105" s="9"/>
      <c r="E105" s="9"/>
      <c r="F105" s="9"/>
      <c r="G105" s="12"/>
      <c r="H105" s="15"/>
      <c r="I105" s="12" t="str">
        <f t="shared" si="3"/>
        <v/>
      </c>
      <c r="J105" s="9"/>
    </row>
    <row r="106" spans="1:10" x14ac:dyDescent="0.25">
      <c r="A106" s="17"/>
      <c r="B106" s="9"/>
      <c r="C106" s="9"/>
      <c r="D106" s="9"/>
      <c r="E106" s="9"/>
      <c r="F106" s="9"/>
      <c r="G106" s="12"/>
      <c r="H106" s="15"/>
      <c r="I106" s="12" t="str">
        <f t="shared" si="3"/>
        <v/>
      </c>
      <c r="J106" s="9"/>
    </row>
    <row r="107" spans="1:10" x14ac:dyDescent="0.25">
      <c r="A107" s="17"/>
      <c r="B107" s="9"/>
      <c r="C107" s="9"/>
      <c r="D107" s="9"/>
      <c r="E107" s="9"/>
      <c r="F107" s="9"/>
      <c r="G107" s="12"/>
      <c r="H107" s="15"/>
      <c r="I107" s="12" t="str">
        <f t="shared" si="3"/>
        <v/>
      </c>
      <c r="J107" s="9"/>
    </row>
    <row r="108" spans="1:10" x14ac:dyDescent="0.25">
      <c r="A108" s="17"/>
      <c r="B108" s="9"/>
      <c r="C108" s="9"/>
      <c r="D108" s="9"/>
      <c r="E108" s="9"/>
      <c r="F108" s="9"/>
      <c r="G108" s="12"/>
      <c r="H108" s="15"/>
      <c r="I108" s="12" t="str">
        <f t="shared" si="3"/>
        <v/>
      </c>
      <c r="J108" s="9"/>
    </row>
    <row r="109" spans="1:10" x14ac:dyDescent="0.25">
      <c r="A109" s="17"/>
      <c r="B109" s="9"/>
      <c r="C109" s="9"/>
      <c r="D109" s="9"/>
      <c r="E109" s="9"/>
      <c r="F109" s="9"/>
      <c r="G109" s="12"/>
      <c r="H109" s="15"/>
      <c r="I109" s="12" t="str">
        <f t="shared" si="3"/>
        <v/>
      </c>
      <c r="J109" s="9"/>
    </row>
    <row r="110" spans="1:10" x14ac:dyDescent="0.25">
      <c r="A110" s="17"/>
      <c r="B110" s="9"/>
      <c r="C110" s="9"/>
      <c r="D110" s="9"/>
      <c r="E110" s="9"/>
      <c r="F110" s="9"/>
      <c r="G110" s="12"/>
      <c r="H110" s="15"/>
      <c r="I110" s="12" t="str">
        <f t="shared" si="3"/>
        <v/>
      </c>
      <c r="J110" s="9"/>
    </row>
    <row r="111" spans="1:10" x14ac:dyDescent="0.25">
      <c r="A111" s="17"/>
      <c r="B111" s="9"/>
      <c r="C111" s="9"/>
      <c r="D111" s="9"/>
      <c r="E111" s="9"/>
      <c r="F111" s="9"/>
      <c r="G111" s="12"/>
      <c r="H111" s="15"/>
      <c r="I111" s="12" t="str">
        <f t="shared" si="3"/>
        <v/>
      </c>
      <c r="J111" s="9"/>
    </row>
    <row r="112" spans="1:10" x14ac:dyDescent="0.25">
      <c r="A112" s="17"/>
      <c r="B112" s="9"/>
      <c r="C112" s="9"/>
      <c r="D112" s="9"/>
      <c r="E112" s="9"/>
      <c r="F112" s="9"/>
      <c r="G112" s="12"/>
      <c r="H112" s="15"/>
      <c r="I112" s="12" t="str">
        <f t="shared" si="3"/>
        <v/>
      </c>
      <c r="J112" s="9"/>
    </row>
    <row r="113" spans="1:10" x14ac:dyDescent="0.25">
      <c r="A113" s="17"/>
      <c r="B113" s="9"/>
      <c r="C113" s="9"/>
      <c r="D113" s="9"/>
      <c r="E113" s="9"/>
      <c r="F113" s="9"/>
      <c r="G113" s="12"/>
      <c r="H113" s="15"/>
      <c r="I113" s="12" t="str">
        <f t="shared" si="3"/>
        <v/>
      </c>
      <c r="J113" s="9"/>
    </row>
    <row r="114" spans="1:10" x14ac:dyDescent="0.25">
      <c r="A114" s="17"/>
      <c r="B114" s="9"/>
      <c r="C114" s="9"/>
      <c r="D114" s="9"/>
      <c r="E114" s="9"/>
      <c r="F114" s="9"/>
      <c r="G114" s="12"/>
      <c r="H114" s="15"/>
      <c r="I114" s="12" t="str">
        <f t="shared" si="3"/>
        <v/>
      </c>
      <c r="J114" s="9"/>
    </row>
    <row r="115" spans="1:10" x14ac:dyDescent="0.25">
      <c r="A115" s="17"/>
      <c r="B115" s="9"/>
      <c r="C115" s="9"/>
      <c r="D115" s="9"/>
      <c r="E115" s="9"/>
      <c r="F115" s="9"/>
      <c r="G115" s="12"/>
      <c r="H115" s="15"/>
      <c r="I115" s="12" t="str">
        <f t="shared" si="3"/>
        <v/>
      </c>
      <c r="J115" s="9"/>
    </row>
    <row r="116" spans="1:10" x14ac:dyDescent="0.25">
      <c r="A116" s="17"/>
      <c r="B116" s="9"/>
      <c r="C116" s="9"/>
      <c r="D116" s="9"/>
      <c r="E116" s="9"/>
      <c r="F116" s="9"/>
      <c r="G116" s="12"/>
      <c r="H116" s="15"/>
      <c r="I116" s="12" t="str">
        <f t="shared" si="3"/>
        <v/>
      </c>
      <c r="J116" s="9"/>
    </row>
    <row r="117" spans="1:10" x14ac:dyDescent="0.25">
      <c r="A117" s="17"/>
      <c r="B117" s="9"/>
      <c r="C117" s="9"/>
      <c r="D117" s="9"/>
      <c r="E117" s="9"/>
      <c r="F117" s="9"/>
      <c r="G117" s="12"/>
      <c r="H117" s="15"/>
      <c r="I117" s="12" t="str">
        <f t="shared" si="3"/>
        <v/>
      </c>
      <c r="J117" s="9"/>
    </row>
    <row r="118" spans="1:10" x14ac:dyDescent="0.25">
      <c r="A118" s="17"/>
      <c r="B118" s="9"/>
      <c r="C118" s="9"/>
      <c r="D118" s="9"/>
      <c r="E118" s="9"/>
      <c r="F118" s="9"/>
      <c r="G118" s="12"/>
      <c r="H118" s="15"/>
      <c r="I118" s="12" t="str">
        <f t="shared" si="3"/>
        <v/>
      </c>
      <c r="J118" s="9"/>
    </row>
    <row r="119" spans="1:10" x14ac:dyDescent="0.25">
      <c r="A119" s="17"/>
      <c r="B119" s="9"/>
      <c r="C119" s="9"/>
      <c r="D119" s="9"/>
      <c r="E119" s="9"/>
      <c r="F119" s="9"/>
      <c r="G119" s="12"/>
      <c r="H119" s="15"/>
      <c r="I119" s="12" t="str">
        <f t="shared" si="3"/>
        <v/>
      </c>
      <c r="J119" s="9"/>
    </row>
    <row r="120" spans="1:10" x14ac:dyDescent="0.25">
      <c r="A120" s="17"/>
      <c r="B120" s="9"/>
      <c r="C120" s="9"/>
      <c r="D120" s="9"/>
      <c r="E120" s="9"/>
      <c r="F120" s="9"/>
      <c r="G120" s="12"/>
      <c r="H120" s="15"/>
      <c r="I120" s="12" t="str">
        <f t="shared" si="3"/>
        <v/>
      </c>
      <c r="J120" s="9"/>
    </row>
    <row r="121" spans="1:10" x14ac:dyDescent="0.25">
      <c r="A121" s="17"/>
      <c r="B121" s="9"/>
      <c r="C121" s="9"/>
      <c r="D121" s="9"/>
      <c r="E121" s="9"/>
      <c r="F121" s="9"/>
      <c r="G121" s="12"/>
      <c r="H121" s="15"/>
      <c r="I121" s="12" t="str">
        <f t="shared" si="3"/>
        <v/>
      </c>
      <c r="J121" s="9"/>
    </row>
    <row r="122" spans="1:10" x14ac:dyDescent="0.25">
      <c r="A122" s="17"/>
      <c r="B122" s="9"/>
      <c r="C122" s="9"/>
      <c r="D122" s="9"/>
      <c r="E122" s="9"/>
      <c r="F122" s="9"/>
      <c r="G122" s="12"/>
      <c r="H122" s="15"/>
      <c r="I122" s="12" t="str">
        <f t="shared" si="3"/>
        <v/>
      </c>
      <c r="J122" s="9"/>
    </row>
    <row r="123" spans="1:10" x14ac:dyDescent="0.25">
      <c r="A123" s="17"/>
      <c r="B123" s="9"/>
      <c r="C123" s="9"/>
      <c r="D123" s="9"/>
      <c r="E123" s="9"/>
      <c r="F123" s="9"/>
      <c r="G123" s="12"/>
      <c r="H123" s="15"/>
      <c r="I123" s="12" t="str">
        <f t="shared" si="3"/>
        <v/>
      </c>
      <c r="J123" s="9"/>
    </row>
    <row r="124" spans="1:10" x14ac:dyDescent="0.25">
      <c r="A124" s="17"/>
      <c r="B124" s="9"/>
      <c r="C124" s="9"/>
      <c r="D124" s="9"/>
      <c r="E124" s="9"/>
      <c r="F124" s="9"/>
      <c r="G124" s="12"/>
      <c r="H124" s="15"/>
      <c r="I124" s="12" t="str">
        <f t="shared" si="3"/>
        <v/>
      </c>
      <c r="J124" s="9"/>
    </row>
    <row r="125" spans="1:10" x14ac:dyDescent="0.25">
      <c r="A125" s="17"/>
      <c r="B125" s="9"/>
      <c r="C125" s="9"/>
      <c r="D125" s="9"/>
      <c r="E125" s="9"/>
      <c r="F125" s="9"/>
      <c r="G125" s="12"/>
      <c r="H125" s="15"/>
      <c r="I125" s="12" t="str">
        <f t="shared" si="3"/>
        <v/>
      </c>
      <c r="J125" s="9"/>
    </row>
    <row r="126" spans="1:10" x14ac:dyDescent="0.25">
      <c r="A126" s="17"/>
      <c r="B126" s="9"/>
      <c r="C126" s="9"/>
      <c r="D126" s="9"/>
      <c r="E126" s="9"/>
      <c r="F126" s="9"/>
      <c r="G126" s="12"/>
      <c r="H126" s="15"/>
      <c r="I126" s="12" t="str">
        <f t="shared" si="3"/>
        <v/>
      </c>
      <c r="J126" s="9"/>
    </row>
    <row r="127" spans="1:10" x14ac:dyDescent="0.25">
      <c r="A127" s="17"/>
      <c r="B127" s="9"/>
      <c r="C127" s="9"/>
      <c r="D127" s="9"/>
      <c r="E127" s="9"/>
      <c r="F127" s="9"/>
      <c r="G127" s="12"/>
      <c r="H127" s="15"/>
      <c r="I127" s="12" t="str">
        <f t="shared" si="3"/>
        <v/>
      </c>
      <c r="J127" s="9"/>
    </row>
    <row r="128" spans="1:10" x14ac:dyDescent="0.25">
      <c r="A128" s="17"/>
      <c r="B128" s="9"/>
      <c r="C128" s="9"/>
      <c r="D128" s="9"/>
      <c r="E128" s="9"/>
      <c r="F128" s="9"/>
      <c r="G128" s="12"/>
      <c r="H128" s="15"/>
      <c r="I128" s="12" t="str">
        <f t="shared" si="3"/>
        <v/>
      </c>
      <c r="J128" s="9"/>
    </row>
    <row r="129" spans="1:10" x14ac:dyDescent="0.25">
      <c r="A129" s="17"/>
      <c r="B129" s="9"/>
      <c r="C129" s="9"/>
      <c r="D129" s="9"/>
      <c r="E129" s="9"/>
      <c r="F129" s="9"/>
      <c r="G129" s="12"/>
      <c r="H129" s="15"/>
      <c r="I129" s="12" t="str">
        <f t="shared" si="3"/>
        <v/>
      </c>
      <c r="J129" s="9"/>
    </row>
    <row r="130" spans="1:10" x14ac:dyDescent="0.25">
      <c r="A130" s="17"/>
      <c r="B130" s="9"/>
      <c r="C130" s="9"/>
      <c r="D130" s="9"/>
      <c r="E130" s="9"/>
      <c r="F130" s="9"/>
      <c r="G130" s="12"/>
      <c r="H130" s="15"/>
      <c r="I130" s="12" t="str">
        <f t="shared" si="3"/>
        <v/>
      </c>
      <c r="J130" s="9"/>
    </row>
    <row r="131" spans="1:10" x14ac:dyDescent="0.25">
      <c r="A131" s="17"/>
      <c r="B131" s="9"/>
      <c r="C131" s="9"/>
      <c r="D131" s="9"/>
      <c r="E131" s="9"/>
      <c r="F131" s="9"/>
      <c r="G131" s="12"/>
      <c r="H131" s="15"/>
      <c r="I131" s="12" t="str">
        <f t="shared" si="3"/>
        <v/>
      </c>
      <c r="J131" s="9"/>
    </row>
    <row r="132" spans="1:10" x14ac:dyDescent="0.25">
      <c r="A132" s="17"/>
      <c r="B132" s="9"/>
      <c r="C132" s="9"/>
      <c r="D132" s="9"/>
      <c r="E132" s="9"/>
      <c r="F132" s="9"/>
      <c r="G132" s="12"/>
      <c r="H132" s="15"/>
      <c r="I132" s="12" t="str">
        <f t="shared" si="3"/>
        <v/>
      </c>
      <c r="J132" s="9"/>
    </row>
    <row r="133" spans="1:10" x14ac:dyDescent="0.25">
      <c r="A133" s="17"/>
      <c r="B133" s="9"/>
      <c r="C133" s="9"/>
      <c r="D133" s="9"/>
      <c r="E133" s="9"/>
      <c r="F133" s="9"/>
      <c r="G133" s="12"/>
      <c r="H133" s="15"/>
      <c r="I133" s="12" t="str">
        <f t="shared" si="3"/>
        <v/>
      </c>
      <c r="J133" s="9"/>
    </row>
    <row r="134" spans="1:10" x14ac:dyDescent="0.25">
      <c r="A134" s="17"/>
      <c r="B134" s="9"/>
      <c r="C134" s="9"/>
      <c r="D134" s="9"/>
      <c r="E134" s="9"/>
      <c r="F134" s="9"/>
      <c r="G134" s="12"/>
      <c r="H134" s="15"/>
      <c r="I134" s="12" t="str">
        <f t="shared" si="3"/>
        <v/>
      </c>
      <c r="J134" s="9"/>
    </row>
    <row r="135" spans="1:10" x14ac:dyDescent="0.25">
      <c r="A135" s="17"/>
      <c r="B135" s="9"/>
      <c r="C135" s="9"/>
      <c r="D135" s="9"/>
      <c r="E135" s="9"/>
      <c r="F135" s="9"/>
      <c r="G135" s="12"/>
      <c r="H135" s="15"/>
      <c r="I135" s="12" t="str">
        <f t="shared" si="3"/>
        <v/>
      </c>
      <c r="J135" s="9"/>
    </row>
    <row r="136" spans="1:10" x14ac:dyDescent="0.25">
      <c r="A136" s="17"/>
      <c r="B136" s="9"/>
      <c r="C136" s="9"/>
      <c r="D136" s="9"/>
      <c r="E136" s="9"/>
      <c r="F136" s="9"/>
      <c r="G136" s="12"/>
      <c r="H136" s="15"/>
      <c r="I136" s="12" t="str">
        <f t="shared" ref="I136:I167" si="4">IF(G136="","",G136*(1+H136))</f>
        <v/>
      </c>
      <c r="J136" s="9"/>
    </row>
    <row r="137" spans="1:10" x14ac:dyDescent="0.25">
      <c r="A137" s="17"/>
      <c r="B137" s="9"/>
      <c r="C137" s="9"/>
      <c r="D137" s="9"/>
      <c r="E137" s="9"/>
      <c r="F137" s="9"/>
      <c r="G137" s="12"/>
      <c r="H137" s="15"/>
      <c r="I137" s="12" t="str">
        <f t="shared" si="4"/>
        <v/>
      </c>
      <c r="J137" s="9"/>
    </row>
    <row r="138" spans="1:10" x14ac:dyDescent="0.25">
      <c r="A138" s="17"/>
      <c r="B138" s="9"/>
      <c r="C138" s="9"/>
      <c r="D138" s="9"/>
      <c r="E138" s="9"/>
      <c r="F138" s="9"/>
      <c r="G138" s="12"/>
      <c r="H138" s="15"/>
      <c r="I138" s="12" t="str">
        <f t="shared" si="4"/>
        <v/>
      </c>
      <c r="J138" s="9"/>
    </row>
    <row r="139" spans="1:10" x14ac:dyDescent="0.25">
      <c r="A139" s="17"/>
      <c r="B139" s="9"/>
      <c r="C139" s="9"/>
      <c r="D139" s="9"/>
      <c r="E139" s="9"/>
      <c r="F139" s="9"/>
      <c r="G139" s="12"/>
      <c r="H139" s="15"/>
      <c r="I139" s="12" t="str">
        <f t="shared" si="4"/>
        <v/>
      </c>
      <c r="J139" s="9"/>
    </row>
    <row r="140" spans="1:10" x14ac:dyDescent="0.25">
      <c r="A140" s="17"/>
      <c r="B140" s="9"/>
      <c r="C140" s="9"/>
      <c r="D140" s="9"/>
      <c r="E140" s="9"/>
      <c r="F140" s="9"/>
      <c r="G140" s="12"/>
      <c r="H140" s="15"/>
      <c r="I140" s="12" t="str">
        <f t="shared" si="4"/>
        <v/>
      </c>
      <c r="J140" s="9"/>
    </row>
    <row r="141" spans="1:10" x14ac:dyDescent="0.25">
      <c r="A141" s="17"/>
      <c r="B141" s="9"/>
      <c r="C141" s="9"/>
      <c r="D141" s="9"/>
      <c r="E141" s="9"/>
      <c r="F141" s="9"/>
      <c r="G141" s="12"/>
      <c r="H141" s="15"/>
      <c r="I141" s="12" t="str">
        <f t="shared" si="4"/>
        <v/>
      </c>
      <c r="J141" s="9"/>
    </row>
    <row r="142" spans="1:10" x14ac:dyDescent="0.25">
      <c r="A142" s="17"/>
      <c r="B142" s="9"/>
      <c r="C142" s="9"/>
      <c r="D142" s="9"/>
      <c r="E142" s="9"/>
      <c r="F142" s="9"/>
      <c r="G142" s="12"/>
      <c r="H142" s="15"/>
      <c r="I142" s="12" t="str">
        <f t="shared" si="4"/>
        <v/>
      </c>
      <c r="J142" s="9"/>
    </row>
    <row r="143" spans="1:10" x14ac:dyDescent="0.25">
      <c r="A143" s="17"/>
      <c r="B143" s="9"/>
      <c r="C143" s="9"/>
      <c r="D143" s="9"/>
      <c r="E143" s="9"/>
      <c r="F143" s="9"/>
      <c r="G143" s="12"/>
      <c r="H143" s="15"/>
      <c r="I143" s="12" t="str">
        <f t="shared" si="4"/>
        <v/>
      </c>
      <c r="J143" s="9"/>
    </row>
    <row r="144" spans="1:10" x14ac:dyDescent="0.25">
      <c r="A144" s="17"/>
      <c r="B144" s="9"/>
      <c r="C144" s="9"/>
      <c r="D144" s="9"/>
      <c r="E144" s="9"/>
      <c r="F144" s="9"/>
      <c r="G144" s="12"/>
      <c r="H144" s="15"/>
      <c r="I144" s="12" t="str">
        <f t="shared" si="4"/>
        <v/>
      </c>
      <c r="J144" s="9"/>
    </row>
    <row r="145" spans="1:10" x14ac:dyDescent="0.25">
      <c r="A145" s="17"/>
      <c r="B145" s="9"/>
      <c r="C145" s="9"/>
      <c r="D145" s="9"/>
      <c r="E145" s="9"/>
      <c r="F145" s="9"/>
      <c r="G145" s="12"/>
      <c r="H145" s="15"/>
      <c r="I145" s="12" t="str">
        <f t="shared" si="4"/>
        <v/>
      </c>
      <c r="J145" s="9"/>
    </row>
    <row r="146" spans="1:10" x14ac:dyDescent="0.25">
      <c r="A146" s="17"/>
      <c r="B146" s="9"/>
      <c r="C146" s="9"/>
      <c r="D146" s="9"/>
      <c r="E146" s="9"/>
      <c r="F146" s="9"/>
      <c r="G146" s="12"/>
      <c r="H146" s="15"/>
      <c r="I146" s="12" t="str">
        <f t="shared" si="4"/>
        <v/>
      </c>
      <c r="J146" s="9"/>
    </row>
    <row r="147" spans="1:10" x14ac:dyDescent="0.25">
      <c r="A147" s="17"/>
      <c r="B147" s="9"/>
      <c r="C147" s="9"/>
      <c r="D147" s="9"/>
      <c r="E147" s="9"/>
      <c r="F147" s="9"/>
      <c r="G147" s="12"/>
      <c r="H147" s="15"/>
      <c r="I147" s="12" t="str">
        <f t="shared" si="4"/>
        <v/>
      </c>
      <c r="J147" s="9"/>
    </row>
    <row r="148" spans="1:10" x14ac:dyDescent="0.25">
      <c r="A148" s="17"/>
      <c r="B148" s="9"/>
      <c r="C148" s="9"/>
      <c r="D148" s="9"/>
      <c r="E148" s="9"/>
      <c r="F148" s="9"/>
      <c r="G148" s="12"/>
      <c r="H148" s="15"/>
      <c r="I148" s="12" t="str">
        <f t="shared" si="4"/>
        <v/>
      </c>
      <c r="J148" s="9"/>
    </row>
    <row r="149" spans="1:10" x14ac:dyDescent="0.25">
      <c r="A149" s="17"/>
      <c r="B149" s="9"/>
      <c r="C149" s="9"/>
      <c r="D149" s="9"/>
      <c r="E149" s="9"/>
      <c r="F149" s="9"/>
      <c r="G149" s="12"/>
      <c r="H149" s="15"/>
      <c r="I149" s="12" t="str">
        <f t="shared" si="4"/>
        <v/>
      </c>
      <c r="J149" s="9"/>
    </row>
    <row r="150" spans="1:10" x14ac:dyDescent="0.25">
      <c r="A150" s="17"/>
      <c r="B150" s="9"/>
      <c r="C150" s="9"/>
      <c r="D150" s="9"/>
      <c r="E150" s="9"/>
      <c r="F150" s="9"/>
      <c r="G150" s="12"/>
      <c r="H150" s="15"/>
      <c r="I150" s="12" t="str">
        <f t="shared" si="4"/>
        <v/>
      </c>
      <c r="J150" s="9"/>
    </row>
    <row r="151" spans="1:10" x14ac:dyDescent="0.25">
      <c r="A151" s="17"/>
      <c r="B151" s="9"/>
      <c r="C151" s="9"/>
      <c r="D151" s="9"/>
      <c r="E151" s="9"/>
      <c r="F151" s="9"/>
      <c r="G151" s="12"/>
      <c r="H151" s="15"/>
      <c r="I151" s="12" t="str">
        <f t="shared" si="4"/>
        <v/>
      </c>
      <c r="J151" s="9"/>
    </row>
    <row r="152" spans="1:10" x14ac:dyDescent="0.25">
      <c r="A152" s="17"/>
      <c r="B152" s="9"/>
      <c r="C152" s="9"/>
      <c r="D152" s="9"/>
      <c r="E152" s="9"/>
      <c r="F152" s="9"/>
      <c r="G152" s="12"/>
      <c r="H152" s="15"/>
      <c r="I152" s="12" t="str">
        <f t="shared" si="4"/>
        <v/>
      </c>
      <c r="J152" s="9"/>
    </row>
    <row r="153" spans="1:10" x14ac:dyDescent="0.25">
      <c r="A153" s="17"/>
      <c r="B153" s="9"/>
      <c r="C153" s="9"/>
      <c r="D153" s="9"/>
      <c r="E153" s="9"/>
      <c r="F153" s="9"/>
      <c r="G153" s="12"/>
      <c r="H153" s="15"/>
      <c r="I153" s="12" t="str">
        <f t="shared" si="4"/>
        <v/>
      </c>
      <c r="J153" s="9"/>
    </row>
    <row r="154" spans="1:10" x14ac:dyDescent="0.25">
      <c r="A154" s="17"/>
      <c r="B154" s="9"/>
      <c r="C154" s="9"/>
      <c r="D154" s="9"/>
      <c r="E154" s="9"/>
      <c r="F154" s="9"/>
      <c r="G154" s="12"/>
      <c r="H154" s="15"/>
      <c r="I154" s="12" t="str">
        <f t="shared" si="4"/>
        <v/>
      </c>
      <c r="J154" s="9"/>
    </row>
    <row r="155" spans="1:10" x14ac:dyDescent="0.25">
      <c r="A155" s="17"/>
      <c r="B155" s="9"/>
      <c r="C155" s="9"/>
      <c r="D155" s="9"/>
      <c r="E155" s="9"/>
      <c r="F155" s="9"/>
      <c r="G155" s="12"/>
      <c r="H155" s="15"/>
      <c r="I155" s="12" t="str">
        <f t="shared" si="4"/>
        <v/>
      </c>
      <c r="J155" s="9"/>
    </row>
    <row r="156" spans="1:10" x14ac:dyDescent="0.25">
      <c r="A156" s="17"/>
      <c r="B156" s="9"/>
      <c r="C156" s="9"/>
      <c r="D156" s="9"/>
      <c r="E156" s="9"/>
      <c r="F156" s="9"/>
      <c r="G156" s="12"/>
      <c r="H156" s="15"/>
      <c r="I156" s="12" t="str">
        <f t="shared" si="4"/>
        <v/>
      </c>
      <c r="J156" s="9"/>
    </row>
    <row r="157" spans="1:10" x14ac:dyDescent="0.25">
      <c r="A157" s="17"/>
      <c r="B157" s="9"/>
      <c r="C157" s="9"/>
      <c r="D157" s="9"/>
      <c r="E157" s="9"/>
      <c r="F157" s="9"/>
      <c r="G157" s="12"/>
      <c r="H157" s="15"/>
      <c r="I157" s="12" t="str">
        <f t="shared" si="4"/>
        <v/>
      </c>
      <c r="J157" s="9"/>
    </row>
    <row r="158" spans="1:10" x14ac:dyDescent="0.25">
      <c r="A158" s="17"/>
      <c r="B158" s="9"/>
      <c r="C158" s="9"/>
      <c r="D158" s="9"/>
      <c r="E158" s="9"/>
      <c r="F158" s="9"/>
      <c r="G158" s="12"/>
      <c r="H158" s="15"/>
      <c r="I158" s="12" t="str">
        <f t="shared" si="4"/>
        <v/>
      </c>
      <c r="J158" s="9"/>
    </row>
    <row r="159" spans="1:10" x14ac:dyDescent="0.25">
      <c r="A159" s="17"/>
      <c r="B159" s="9"/>
      <c r="C159" s="9"/>
      <c r="D159" s="9"/>
      <c r="E159" s="9"/>
      <c r="F159" s="9"/>
      <c r="G159" s="12"/>
      <c r="H159" s="15"/>
      <c r="I159" s="12" t="str">
        <f t="shared" si="4"/>
        <v/>
      </c>
      <c r="J159" s="9"/>
    </row>
    <row r="160" spans="1:10" x14ac:dyDescent="0.25">
      <c r="A160" s="17"/>
      <c r="B160" s="9"/>
      <c r="C160" s="9"/>
      <c r="D160" s="9"/>
      <c r="E160" s="9"/>
      <c r="F160" s="9"/>
      <c r="G160" s="12"/>
      <c r="H160" s="15"/>
      <c r="I160" s="12" t="str">
        <f t="shared" si="4"/>
        <v/>
      </c>
      <c r="J160" s="9"/>
    </row>
    <row r="161" spans="1:10" x14ac:dyDescent="0.25">
      <c r="A161" s="17"/>
      <c r="B161" s="9"/>
      <c r="C161" s="9"/>
      <c r="D161" s="9"/>
      <c r="E161" s="9"/>
      <c r="F161" s="9"/>
      <c r="G161" s="12"/>
      <c r="H161" s="15"/>
      <c r="I161" s="12" t="str">
        <f t="shared" si="4"/>
        <v/>
      </c>
      <c r="J161" s="9"/>
    </row>
    <row r="162" spans="1:10" x14ac:dyDescent="0.25">
      <c r="A162" s="17"/>
      <c r="B162" s="9"/>
      <c r="C162" s="9"/>
      <c r="D162" s="9"/>
      <c r="E162" s="9"/>
      <c r="F162" s="9"/>
      <c r="G162" s="12"/>
      <c r="H162" s="15"/>
      <c r="I162" s="12" t="str">
        <f t="shared" si="4"/>
        <v/>
      </c>
      <c r="J162" s="9"/>
    </row>
    <row r="163" spans="1:10" x14ac:dyDescent="0.25">
      <c r="A163" s="17"/>
      <c r="B163" s="9"/>
      <c r="C163" s="9"/>
      <c r="D163" s="9"/>
      <c r="E163" s="9"/>
      <c r="F163" s="9"/>
      <c r="G163" s="12"/>
      <c r="H163" s="15"/>
      <c r="I163" s="12" t="str">
        <f t="shared" si="4"/>
        <v/>
      </c>
      <c r="J163" s="9"/>
    </row>
    <row r="164" spans="1:10" x14ac:dyDescent="0.25">
      <c r="A164" s="17"/>
      <c r="B164" s="9"/>
      <c r="C164" s="9"/>
      <c r="D164" s="9"/>
      <c r="E164" s="9"/>
      <c r="F164" s="9"/>
      <c r="G164" s="12"/>
      <c r="H164" s="15"/>
      <c r="I164" s="12" t="str">
        <f t="shared" si="4"/>
        <v/>
      </c>
      <c r="J164" s="9"/>
    </row>
    <row r="165" spans="1:10" x14ac:dyDescent="0.25">
      <c r="A165" s="17"/>
      <c r="B165" s="9"/>
      <c r="C165" s="9"/>
      <c r="D165" s="9"/>
      <c r="E165" s="9"/>
      <c r="F165" s="9"/>
      <c r="G165" s="12"/>
      <c r="H165" s="15"/>
      <c r="I165" s="12" t="str">
        <f t="shared" si="4"/>
        <v/>
      </c>
      <c r="J165" s="9"/>
    </row>
    <row r="166" spans="1:10" x14ac:dyDescent="0.25">
      <c r="A166" s="17"/>
      <c r="B166" s="9"/>
      <c r="C166" s="9"/>
      <c r="D166" s="9"/>
      <c r="E166" s="9"/>
      <c r="F166" s="9"/>
      <c r="G166" s="12"/>
      <c r="H166" s="15"/>
      <c r="I166" s="12" t="str">
        <f t="shared" si="4"/>
        <v/>
      </c>
      <c r="J166" s="9"/>
    </row>
    <row r="167" spans="1:10" x14ac:dyDescent="0.25">
      <c r="A167" s="17"/>
      <c r="B167" s="9"/>
      <c r="C167" s="9"/>
      <c r="D167" s="9"/>
      <c r="E167" s="9"/>
      <c r="F167" s="9"/>
      <c r="G167" s="12"/>
      <c r="H167" s="15"/>
      <c r="I167" s="12" t="str">
        <f t="shared" si="4"/>
        <v/>
      </c>
      <c r="J167" s="9"/>
    </row>
    <row r="168" spans="1:10" x14ac:dyDescent="0.25">
      <c r="A168" s="17"/>
      <c r="B168" s="9"/>
      <c r="C168" s="9"/>
      <c r="D168" s="9"/>
      <c r="E168" s="9"/>
      <c r="F168" s="9"/>
      <c r="G168" s="12"/>
      <c r="H168" s="15"/>
      <c r="I168" s="12" t="str">
        <f t="shared" ref="I168:I199" si="5">IF(G168="","",G168*(1+H168))</f>
        <v/>
      </c>
      <c r="J168" s="9"/>
    </row>
    <row r="169" spans="1:10" x14ac:dyDescent="0.25">
      <c r="A169" s="17"/>
      <c r="B169" s="9"/>
      <c r="C169" s="9"/>
      <c r="D169" s="9"/>
      <c r="E169" s="9"/>
      <c r="F169" s="9"/>
      <c r="G169" s="12"/>
      <c r="H169" s="15"/>
      <c r="I169" s="12" t="str">
        <f t="shared" si="5"/>
        <v/>
      </c>
      <c r="J169" s="9"/>
    </row>
    <row r="170" spans="1:10" x14ac:dyDescent="0.25">
      <c r="A170" s="17"/>
      <c r="B170" s="9"/>
      <c r="C170" s="9"/>
      <c r="D170" s="9"/>
      <c r="E170" s="9"/>
      <c r="F170" s="9"/>
      <c r="G170" s="12"/>
      <c r="H170" s="15"/>
      <c r="I170" s="12" t="str">
        <f t="shared" si="5"/>
        <v/>
      </c>
      <c r="J170" s="9"/>
    </row>
    <row r="171" spans="1:10" x14ac:dyDescent="0.25">
      <c r="A171" s="17"/>
      <c r="B171" s="9"/>
      <c r="C171" s="9"/>
      <c r="D171" s="9"/>
      <c r="E171" s="9"/>
      <c r="F171" s="9"/>
      <c r="G171" s="12"/>
      <c r="H171" s="15"/>
      <c r="I171" s="12" t="str">
        <f t="shared" si="5"/>
        <v/>
      </c>
      <c r="J171" s="9"/>
    </row>
    <row r="172" spans="1:10" x14ac:dyDescent="0.25">
      <c r="A172" s="17"/>
      <c r="B172" s="9"/>
      <c r="C172" s="9"/>
      <c r="D172" s="9"/>
      <c r="E172" s="9"/>
      <c r="F172" s="9"/>
      <c r="G172" s="12"/>
      <c r="H172" s="15"/>
      <c r="I172" s="12" t="str">
        <f t="shared" si="5"/>
        <v/>
      </c>
      <c r="J172" s="9"/>
    </row>
    <row r="173" spans="1:10" x14ac:dyDescent="0.25">
      <c r="A173" s="17"/>
      <c r="B173" s="9"/>
      <c r="C173" s="9"/>
      <c r="D173" s="9"/>
      <c r="E173" s="9"/>
      <c r="F173" s="9"/>
      <c r="G173" s="12"/>
      <c r="H173" s="15"/>
      <c r="I173" s="12" t="str">
        <f t="shared" si="5"/>
        <v/>
      </c>
      <c r="J173" s="9"/>
    </row>
    <row r="174" spans="1:10" x14ac:dyDescent="0.25">
      <c r="A174" s="17"/>
      <c r="B174" s="9"/>
      <c r="C174" s="9"/>
      <c r="D174" s="9"/>
      <c r="E174" s="9"/>
      <c r="F174" s="9"/>
      <c r="G174" s="12"/>
      <c r="H174" s="15"/>
      <c r="I174" s="12" t="str">
        <f t="shared" si="5"/>
        <v/>
      </c>
      <c r="J174" s="9"/>
    </row>
    <row r="175" spans="1:10" x14ac:dyDescent="0.25">
      <c r="A175" s="17"/>
      <c r="B175" s="9"/>
      <c r="C175" s="9"/>
      <c r="D175" s="9"/>
      <c r="E175" s="9"/>
      <c r="F175" s="9"/>
      <c r="G175" s="12"/>
      <c r="H175" s="15"/>
      <c r="I175" s="12" t="str">
        <f t="shared" si="5"/>
        <v/>
      </c>
      <c r="J175" s="9"/>
    </row>
    <row r="176" spans="1:10" x14ac:dyDescent="0.25">
      <c r="A176" s="17"/>
      <c r="B176" s="9"/>
      <c r="C176" s="9"/>
      <c r="D176" s="9"/>
      <c r="E176" s="9"/>
      <c r="F176" s="9"/>
      <c r="G176" s="12"/>
      <c r="H176" s="15"/>
      <c r="I176" s="12" t="str">
        <f t="shared" si="5"/>
        <v/>
      </c>
      <c r="J176" s="9"/>
    </row>
    <row r="177" spans="1:10" x14ac:dyDescent="0.25">
      <c r="A177" s="17"/>
      <c r="B177" s="9"/>
      <c r="C177" s="9"/>
      <c r="D177" s="9"/>
      <c r="E177" s="9"/>
      <c r="F177" s="9"/>
      <c r="G177" s="12"/>
      <c r="H177" s="15"/>
      <c r="I177" s="12" t="str">
        <f t="shared" si="5"/>
        <v/>
      </c>
      <c r="J177" s="9"/>
    </row>
    <row r="178" spans="1:10" x14ac:dyDescent="0.25">
      <c r="A178" s="17"/>
      <c r="B178" s="9"/>
      <c r="C178" s="9"/>
      <c r="D178" s="9"/>
      <c r="E178" s="9"/>
      <c r="F178" s="9"/>
      <c r="G178" s="12"/>
      <c r="H178" s="15"/>
      <c r="I178" s="12" t="str">
        <f t="shared" si="5"/>
        <v/>
      </c>
      <c r="J178" s="9"/>
    </row>
    <row r="179" spans="1:10" x14ac:dyDescent="0.25">
      <c r="A179" s="17"/>
      <c r="B179" s="9"/>
      <c r="C179" s="9"/>
      <c r="D179" s="9"/>
      <c r="E179" s="9"/>
      <c r="F179" s="9"/>
      <c r="G179" s="12"/>
      <c r="H179" s="15"/>
      <c r="I179" s="12" t="str">
        <f t="shared" si="5"/>
        <v/>
      </c>
      <c r="J179" s="9"/>
    </row>
    <row r="180" spans="1:10" x14ac:dyDescent="0.25">
      <c r="A180" s="17"/>
      <c r="B180" s="9"/>
      <c r="C180" s="9"/>
      <c r="D180" s="9"/>
      <c r="E180" s="9"/>
      <c r="F180" s="9"/>
      <c r="G180" s="12"/>
      <c r="H180" s="15"/>
      <c r="I180" s="12" t="str">
        <f t="shared" si="5"/>
        <v/>
      </c>
      <c r="J180" s="9"/>
    </row>
    <row r="181" spans="1:10" x14ac:dyDescent="0.25">
      <c r="A181" s="17"/>
      <c r="B181" s="9"/>
      <c r="C181" s="9"/>
      <c r="D181" s="9"/>
      <c r="E181" s="9"/>
      <c r="F181" s="9"/>
      <c r="G181" s="12"/>
      <c r="H181" s="15"/>
      <c r="I181" s="12" t="str">
        <f t="shared" si="5"/>
        <v/>
      </c>
      <c r="J181" s="9"/>
    </row>
    <row r="182" spans="1:10" x14ac:dyDescent="0.25">
      <c r="A182" s="17"/>
      <c r="B182" s="9"/>
      <c r="C182" s="9"/>
      <c r="D182" s="9"/>
      <c r="E182" s="9"/>
      <c r="F182" s="9"/>
      <c r="G182" s="12"/>
      <c r="H182" s="15"/>
      <c r="I182" s="12" t="str">
        <f t="shared" si="5"/>
        <v/>
      </c>
      <c r="J182" s="9"/>
    </row>
    <row r="183" spans="1:10" x14ac:dyDescent="0.25">
      <c r="A183" s="17"/>
      <c r="B183" s="9"/>
      <c r="C183" s="9"/>
      <c r="D183" s="9"/>
      <c r="E183" s="9"/>
      <c r="F183" s="9"/>
      <c r="G183" s="12"/>
      <c r="H183" s="15"/>
      <c r="I183" s="12" t="str">
        <f t="shared" si="5"/>
        <v/>
      </c>
      <c r="J183" s="9"/>
    </row>
    <row r="184" spans="1:10" x14ac:dyDescent="0.25">
      <c r="A184" s="17"/>
      <c r="B184" s="9"/>
      <c r="C184" s="9"/>
      <c r="D184" s="9"/>
      <c r="E184" s="9"/>
      <c r="F184" s="9"/>
      <c r="G184" s="12"/>
      <c r="H184" s="15"/>
      <c r="I184" s="12" t="str">
        <f t="shared" si="5"/>
        <v/>
      </c>
      <c r="J184" s="9"/>
    </row>
    <row r="185" spans="1:10" x14ac:dyDescent="0.25">
      <c r="A185" s="17"/>
      <c r="B185" s="9"/>
      <c r="C185" s="9"/>
      <c r="D185" s="9"/>
      <c r="E185" s="9"/>
      <c r="F185" s="9"/>
      <c r="G185" s="12"/>
      <c r="H185" s="15"/>
      <c r="I185" s="12" t="str">
        <f t="shared" si="5"/>
        <v/>
      </c>
      <c r="J185" s="9"/>
    </row>
    <row r="186" spans="1:10" x14ac:dyDescent="0.25">
      <c r="A186" s="17"/>
      <c r="B186" s="9"/>
      <c r="C186" s="9"/>
      <c r="D186" s="9"/>
      <c r="E186" s="9"/>
      <c r="F186" s="9"/>
      <c r="G186" s="12"/>
      <c r="H186" s="15"/>
      <c r="I186" s="12" t="str">
        <f t="shared" si="5"/>
        <v/>
      </c>
      <c r="J186" s="9"/>
    </row>
    <row r="187" spans="1:10" x14ac:dyDescent="0.25">
      <c r="A187" s="17"/>
      <c r="B187" s="9"/>
      <c r="C187" s="9"/>
      <c r="D187" s="9"/>
      <c r="E187" s="9"/>
      <c r="F187" s="9"/>
      <c r="G187" s="12"/>
      <c r="H187" s="15"/>
      <c r="I187" s="12" t="str">
        <f t="shared" si="5"/>
        <v/>
      </c>
      <c r="J187" s="9"/>
    </row>
    <row r="188" spans="1:10" x14ac:dyDescent="0.25">
      <c r="A188" s="17"/>
      <c r="B188" s="9"/>
      <c r="C188" s="9"/>
      <c r="D188" s="9"/>
      <c r="E188" s="9"/>
      <c r="F188" s="9"/>
      <c r="G188" s="12"/>
      <c r="H188" s="15"/>
      <c r="I188" s="12" t="str">
        <f t="shared" si="5"/>
        <v/>
      </c>
      <c r="J188" s="9"/>
    </row>
    <row r="189" spans="1:10" x14ac:dyDescent="0.25">
      <c r="A189" s="17"/>
      <c r="B189" s="9"/>
      <c r="C189" s="9"/>
      <c r="D189" s="9"/>
      <c r="E189" s="9"/>
      <c r="F189" s="9"/>
      <c r="G189" s="12"/>
      <c r="H189" s="15"/>
      <c r="I189" s="12" t="str">
        <f t="shared" si="5"/>
        <v/>
      </c>
      <c r="J189" s="9"/>
    </row>
    <row r="190" spans="1:10" x14ac:dyDescent="0.25">
      <c r="A190" s="17"/>
      <c r="B190" s="9"/>
      <c r="C190" s="9"/>
      <c r="D190" s="9"/>
      <c r="E190" s="9"/>
      <c r="F190" s="9"/>
      <c r="G190" s="12"/>
      <c r="H190" s="15"/>
      <c r="I190" s="12" t="str">
        <f t="shared" si="5"/>
        <v/>
      </c>
      <c r="J190" s="9"/>
    </row>
    <row r="191" spans="1:10" x14ac:dyDescent="0.25">
      <c r="A191" s="17"/>
      <c r="B191" s="9"/>
      <c r="C191" s="9"/>
      <c r="D191" s="9"/>
      <c r="E191" s="9"/>
      <c r="F191" s="9"/>
      <c r="G191" s="12"/>
      <c r="H191" s="15"/>
      <c r="I191" s="12" t="str">
        <f t="shared" si="5"/>
        <v/>
      </c>
      <c r="J191" s="9"/>
    </row>
    <row r="192" spans="1:10" x14ac:dyDescent="0.25">
      <c r="A192" s="17"/>
      <c r="B192" s="9"/>
      <c r="C192" s="9"/>
      <c r="D192" s="9"/>
      <c r="E192" s="9"/>
      <c r="F192" s="9"/>
      <c r="G192" s="12"/>
      <c r="H192" s="15"/>
      <c r="I192" s="12" t="str">
        <f t="shared" si="5"/>
        <v/>
      </c>
      <c r="J192" s="9"/>
    </row>
    <row r="193" spans="1:10" x14ac:dyDescent="0.25">
      <c r="A193" s="17"/>
      <c r="B193" s="9"/>
      <c r="C193" s="9"/>
      <c r="D193" s="9"/>
      <c r="E193" s="9"/>
      <c r="F193" s="9"/>
      <c r="G193" s="12"/>
      <c r="H193" s="15"/>
      <c r="I193" s="12" t="str">
        <f t="shared" si="5"/>
        <v/>
      </c>
      <c r="J193" s="9"/>
    </row>
    <row r="194" spans="1:10" x14ac:dyDescent="0.25">
      <c r="A194" s="17"/>
      <c r="B194" s="9"/>
      <c r="C194" s="9"/>
      <c r="D194" s="9"/>
      <c r="E194" s="9"/>
      <c r="F194" s="9"/>
      <c r="G194" s="12"/>
      <c r="H194" s="15"/>
      <c r="I194" s="12" t="str">
        <f t="shared" si="5"/>
        <v/>
      </c>
      <c r="J194" s="9"/>
    </row>
    <row r="195" spans="1:10" x14ac:dyDescent="0.25">
      <c r="A195" s="17"/>
      <c r="B195" s="9"/>
      <c r="C195" s="9"/>
      <c r="D195" s="9"/>
      <c r="E195" s="9"/>
      <c r="F195" s="9"/>
      <c r="G195" s="12"/>
      <c r="H195" s="15"/>
      <c r="I195" s="12" t="str">
        <f t="shared" si="5"/>
        <v/>
      </c>
      <c r="J195" s="9"/>
    </row>
    <row r="196" spans="1:10" x14ac:dyDescent="0.25">
      <c r="A196" s="17"/>
      <c r="B196" s="9"/>
      <c r="C196" s="9"/>
      <c r="D196" s="9"/>
      <c r="E196" s="9"/>
      <c r="F196" s="9"/>
      <c r="G196" s="12"/>
      <c r="H196" s="15"/>
      <c r="I196" s="12" t="str">
        <f t="shared" si="5"/>
        <v/>
      </c>
      <c r="J196" s="9"/>
    </row>
    <row r="197" spans="1:10" x14ac:dyDescent="0.25">
      <c r="A197" s="17"/>
      <c r="B197" s="9"/>
      <c r="C197" s="9"/>
      <c r="D197" s="9"/>
      <c r="E197" s="9"/>
      <c r="F197" s="9"/>
      <c r="G197" s="12"/>
      <c r="H197" s="15"/>
      <c r="I197" s="12" t="str">
        <f t="shared" si="5"/>
        <v/>
      </c>
      <c r="J197" s="9"/>
    </row>
    <row r="198" spans="1:10" x14ac:dyDescent="0.25">
      <c r="A198" s="17"/>
      <c r="B198" s="9"/>
      <c r="C198" s="9"/>
      <c r="D198" s="9"/>
      <c r="E198" s="9"/>
      <c r="F198" s="9"/>
      <c r="G198" s="12"/>
      <c r="H198" s="15"/>
      <c r="I198" s="12" t="str">
        <f t="shared" si="5"/>
        <v/>
      </c>
      <c r="J198" s="9"/>
    </row>
    <row r="199" spans="1:10" x14ac:dyDescent="0.25">
      <c r="A199" s="17"/>
      <c r="B199" s="9"/>
      <c r="C199" s="9"/>
      <c r="D199" s="9"/>
      <c r="E199" s="9"/>
      <c r="F199" s="9"/>
      <c r="G199" s="12"/>
      <c r="H199" s="15"/>
      <c r="I199" s="12" t="str">
        <f t="shared" si="5"/>
        <v/>
      </c>
      <c r="J199" s="9"/>
    </row>
    <row r="200" spans="1:10" x14ac:dyDescent="0.25">
      <c r="A200" s="17"/>
      <c r="B200" s="9"/>
      <c r="C200" s="9"/>
      <c r="D200" s="9"/>
      <c r="E200" s="9"/>
      <c r="F200" s="9"/>
      <c r="G200" s="12"/>
      <c r="H200" s="15"/>
      <c r="I200" s="12" t="str">
        <f t="shared" ref="I200:I231" si="6">IF(G200="","",G200*(1+H200))</f>
        <v/>
      </c>
      <c r="J200" s="9"/>
    </row>
  </sheetData>
  <mergeCells count="2">
    <mergeCell ref="A1:J1"/>
    <mergeCell ref="A2:J2"/>
  </mergeCells>
  <conditionalFormatting sqref="J8:J200">
    <cfRule type="expression" dxfId="2" priority="1">
      <formula>$J8="Offen"</formula>
    </cfRule>
    <cfRule type="expression" dxfId="1" priority="2">
      <formula>$J8="Geplant"</formula>
    </cfRule>
    <cfRule type="expression" dxfId="0" priority="3">
      <formula>$J8="Erledigt"</formula>
    </cfRule>
  </conditionalFormatting>
  <dataValidations count="3">
    <dataValidation type="list" sqref="B8:B200" xr:uid="{00000000-0002-0000-0100-000000000000}">
      <formula1>"F-001,F-002,F-003,F-004,F-005,F-006,F-007,F-008"</formula1>
    </dataValidation>
    <dataValidation type="list" sqref="D8:D200" xr:uid="{00000000-0002-0000-0100-000001000000}">
      <formula1>"Kraftstoff,Ladekosten,Wartung,Reparatur,Reifen,Versicherung,Steuer,Leasing,HU,Sonstiges"</formula1>
    </dataValidation>
    <dataValidation type="list" sqref="J8:J200" xr:uid="{00000000-0002-0000-0100-000002000000}">
      <formula1>"Erledigt,Geplant,Offen"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Fuhrpark</vt:lpstr>
      <vt:lpstr>Kosten &amp; Termine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2026-06-17T08:53:26Z</dcterms:modified>
</cp:coreProperties>
</file>