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Fahrzeugliste" sheetId="1" r:id="rId1"/>
    <sheet name="Wartung &amp; Kosten" sheetId="2" r:id="rId2"/>
    <sheet name="Übersicht" sheetId="3" r:id="rId3"/>
  </sheets>
  <definedNames>
    <definedName name="_xlnm._FilterDatabase" localSheetId="0" hidden="1">Fahrzeugliste!$A$1:$K$1</definedName>
    <definedName name="_xlnm._FilterDatabase" localSheetId="1" hidden="1">'Wartung &amp; Kosten'!$A$1:$G$1</definedName>
    <definedName name="FahrzeugIDs">Fahrzeugliste!$B$2:$B$100</definedName>
  </definedNames>
  <calcPr calcId="124519" fullCalcOnLoad="1"/>
</workbook>
</file>

<file path=xl/sharedStrings.xml><?xml version="1.0" encoding="utf-8"?>
<sst xmlns="http://schemas.openxmlformats.org/spreadsheetml/2006/main" count="78" uniqueCount="55">
  <si>
    <t>Nr.</t>
  </si>
  <si>
    <t>Fahrzeug-ID / Kennzeichen</t>
  </si>
  <si>
    <t>Fahrzeugtyp / Modell</t>
  </si>
  <si>
    <t>Anschaffungsdatum</t>
  </si>
  <si>
    <t>Kilometerstand aktuell</t>
  </si>
  <si>
    <t>Nächster TÜV / Inspektion</t>
  </si>
  <si>
    <t>Standort / Abteilung</t>
  </si>
  <si>
    <t>Status</t>
  </si>
  <si>
    <t>Anschaffungskosten (€)</t>
  </si>
  <si>
    <t>Akt. Betriebskosten (Jahr) (€)</t>
  </si>
  <si>
    <t>Fest geplant</t>
  </si>
  <si>
    <t>B-XY 123</t>
  </si>
  <si>
    <t>VW Golf 8</t>
  </si>
  <si>
    <t>Zentrale</t>
  </si>
  <si>
    <t>In Betrieb</t>
  </si>
  <si>
    <t>Ja</t>
  </si>
  <si>
    <t>M-AB 456</t>
  </si>
  <si>
    <t>Mercedes Sprinter</t>
  </si>
  <si>
    <t>Logistik</t>
  </si>
  <si>
    <t>H-CD 789</t>
  </si>
  <si>
    <t>BMW 3er</t>
  </si>
  <si>
    <t>Vertrieb</t>
  </si>
  <si>
    <t>Außer Betrieb</t>
  </si>
  <si>
    <t>Nein</t>
  </si>
  <si>
    <t>S-EF 101</t>
  </si>
  <si>
    <t>Audi A4</t>
  </si>
  <si>
    <t>F-GH 202</t>
  </si>
  <si>
    <t>Ford Transit</t>
  </si>
  <si>
    <t>Lager</t>
  </si>
  <si>
    <t>Verkauft</t>
  </si>
  <si>
    <t>Fahrzeug-ID</t>
  </si>
  <si>
    <t>Datum Wartung</t>
  </si>
  <si>
    <t>Art der Wartung</t>
  </si>
  <si>
    <t>Kilometerstand bei Wartung</t>
  </si>
  <si>
    <t>Kosten (€)</t>
  </si>
  <si>
    <t>Anmerkungen</t>
  </si>
  <si>
    <t>Jahresinspektion</t>
  </si>
  <si>
    <t>Alles in Ordnung</t>
  </si>
  <si>
    <t>Durchgeführt</t>
  </si>
  <si>
    <t>Reifen</t>
  </si>
  <si>
    <t>Sommerreifen montieren</t>
  </si>
  <si>
    <t>Fällig in Zukunft</t>
  </si>
  <si>
    <t>Reparatur</t>
  </si>
  <si>
    <t>Bremsen erneuert</t>
  </si>
  <si>
    <t>Ölwechsel</t>
  </si>
  <si>
    <t>Scheinwerfer prüfen</t>
  </si>
  <si>
    <t>Offen</t>
  </si>
  <si>
    <t>Fuhrpark Dashboard</t>
  </si>
  <si>
    <t>Anzahl Fahrzeuge gesamt:</t>
  </si>
  <si>
    <t>Anzahl "In Betrieb":</t>
  </si>
  <si>
    <t>Offene/Fällige Wartungen:</t>
  </si>
  <si>
    <t>Gesamtkosten (Anschaffung + Wartung):</t>
  </si>
  <si>
    <t>Anzahl</t>
  </si>
  <si>
    <t>Wartungsart</t>
  </si>
  <si>
    <t>Kosten</t>
  </si>
</sst>
</file>

<file path=xl/styles.xml><?xml version="1.0" encoding="utf-8"?>
<styleSheet xmlns="http://schemas.openxmlformats.org/spreadsheetml/2006/main">
  <numFmts count="3">
    <numFmt numFmtId="164" formatCode="dd.mm.yyyy"/>
    <numFmt numFmtId="165" formatCode="#,##0"/>
    <numFmt numFmtId="166" formatCode="#,##0.00 €"/>
  </numFmts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6" fontId="0" fillId="3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166" fontId="0" fillId="4" borderId="1" xfId="0" applyNumberForma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5">
    <dxf>
      <fill>
        <patternFill>
          <bgColor rgb="FFC0C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45911"/>
      </font>
      <fill>
        <patternFill>
          <bgColor rgb="FFFFDDC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Fahrzeuge je Status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Übersicht!$N$1</c:f>
              <c:strCache>
                <c:ptCount val="1"/>
                <c:pt idx="0">
                  <c:v>Anzahl</c:v>
                </c:pt>
              </c:strCache>
            </c:strRef>
          </c:tx>
          <c:dLbls>
            <c:showVal val="1"/>
          </c:dLbls>
          <c:cat>
            <c:strRef>
              <c:f>Übersicht!$M$2:$M$4</c:f>
              <c:strCache>
                <c:ptCount val="3"/>
                <c:pt idx="0">
                  <c:v>In Betrieb</c:v>
                </c:pt>
                <c:pt idx="1">
                  <c:v>Außer Betrieb</c:v>
                </c:pt>
                <c:pt idx="2">
                  <c:v>Verkauft</c:v>
                </c:pt>
              </c:strCache>
            </c:strRef>
          </c:cat>
          <c:val>
            <c:numRef>
              <c:f>Übersicht!$N$2:$N$4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l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b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Wartungskosten je Art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Übersicht!$N$7</c:f>
              <c:strCache>
                <c:ptCount val="1"/>
                <c:pt idx="0">
                  <c:v>Kosten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Lbls>
            <c:showCatName val="1"/>
            <c:showPercent val="1"/>
            <c:showLeaderLines val="1"/>
          </c:dLbls>
          <c:cat>
            <c:strRef>
              <c:f>Übersicht!$M$8:$M$11</c:f>
              <c:strCache>
                <c:ptCount val="4"/>
                <c:pt idx="0">
                  <c:v>Ölwechsel</c:v>
                </c:pt>
                <c:pt idx="1">
                  <c:v>Reifen</c:v>
                </c:pt>
                <c:pt idx="2">
                  <c:v>Reparatur</c:v>
                </c:pt>
                <c:pt idx="3">
                  <c:v>Jahresinspektion</c:v>
                </c:pt>
              </c:strCache>
            </c:strRef>
          </c:cat>
          <c:val>
            <c:numRef>
              <c:f>Übersicht!$N$8:$N$11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17</xdr:col>
      <xdr:colOff>152400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0</xdr:rowOff>
    </xdr:from>
    <xdr:to>
      <xdr:col>17</xdr:col>
      <xdr:colOff>152400</xdr:colOff>
      <xdr:row>38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5.7109375" customWidth="1"/>
    <col min="2" max="3" width="25.7109375" customWidth="1"/>
    <col min="4" max="4" width="18.7109375" customWidth="1"/>
    <col min="5" max="5" width="22.7109375" customWidth="1"/>
    <col min="6" max="6" width="28.7109375" customWidth="1"/>
    <col min="7" max="7" width="22.7109375" customWidth="1"/>
    <col min="8" max="8" width="15.7109375" customWidth="1"/>
    <col min="9" max="9" width="22.7109375" customWidth="1"/>
    <col min="10" max="10" width="28.7109375" customWidth="1"/>
    <col min="11" max="11" width="15.71093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f>ROW()-1</f>
        <v>0</v>
      </c>
      <c r="B2" s="2" t="s">
        <v>11</v>
      </c>
      <c r="C2" s="2" t="s">
        <v>12</v>
      </c>
      <c r="D2" s="3">
        <v>45144.38710893024</v>
      </c>
      <c r="E2" s="4">
        <v>25600</v>
      </c>
      <c r="F2" s="3">
        <v>45724.38710893024</v>
      </c>
      <c r="G2" s="2" t="s">
        <v>13</v>
      </c>
      <c r="H2" s="2" t="s">
        <v>14</v>
      </c>
      <c r="I2" s="5">
        <v>25000</v>
      </c>
      <c r="J2" s="5">
        <v>1200</v>
      </c>
      <c r="K2" s="2" t="s">
        <v>15</v>
      </c>
    </row>
    <row r="3" spans="1:11">
      <c r="A3" s="2">
        <f>ROW()-1</f>
        <v>0</v>
      </c>
      <c r="B3" s="2" t="s">
        <v>16</v>
      </c>
      <c r="C3" s="2" t="s">
        <v>17</v>
      </c>
      <c r="D3" s="3">
        <v>44874.38710893024</v>
      </c>
      <c r="E3" s="4">
        <v>89500</v>
      </c>
      <c r="F3" s="3">
        <v>45899.38710893024</v>
      </c>
      <c r="G3" s="2" t="s">
        <v>18</v>
      </c>
      <c r="H3" s="2" t="s">
        <v>14</v>
      </c>
      <c r="I3" s="5">
        <v>45000</v>
      </c>
      <c r="J3" s="5">
        <v>2500</v>
      </c>
      <c r="K3" s="2" t="s">
        <v>15</v>
      </c>
    </row>
    <row r="4" spans="1:11">
      <c r="A4" s="2">
        <f>ROW()-1</f>
        <v>0</v>
      </c>
      <c r="B4" s="2" t="s">
        <v>19</v>
      </c>
      <c r="C4" s="2" t="s">
        <v>20</v>
      </c>
      <c r="D4" s="3">
        <v>44474.38710893024</v>
      </c>
      <c r="E4" s="4">
        <v>45800</v>
      </c>
      <c r="F4" s="3">
        <v>45474.38710893024</v>
      </c>
      <c r="G4" s="2" t="s">
        <v>21</v>
      </c>
      <c r="H4" s="2" t="s">
        <v>22</v>
      </c>
      <c r="I4" s="5">
        <v>38000</v>
      </c>
      <c r="J4" s="5">
        <v>1800</v>
      </c>
      <c r="K4" s="2" t="s">
        <v>23</v>
      </c>
    </row>
    <row r="5" spans="1:11">
      <c r="A5" s="2">
        <f>ROW()-1</f>
        <v>0</v>
      </c>
      <c r="B5" s="2" t="s">
        <v>24</v>
      </c>
      <c r="C5" s="2" t="s">
        <v>25</v>
      </c>
      <c r="D5" s="3">
        <v>45374.38710893024</v>
      </c>
      <c r="E5" s="4">
        <v>33200</v>
      </c>
      <c r="F5" s="3">
        <v>45964.38710893024</v>
      </c>
      <c r="G5" s="2" t="s">
        <v>21</v>
      </c>
      <c r="H5" s="2" t="s">
        <v>14</v>
      </c>
      <c r="I5" s="5">
        <v>41000</v>
      </c>
      <c r="J5" s="5">
        <v>1950</v>
      </c>
      <c r="K5" s="2" t="s">
        <v>15</v>
      </c>
    </row>
    <row r="6" spans="1:11">
      <c r="A6" s="2">
        <f>ROW()-1</f>
        <v>0</v>
      </c>
      <c r="B6" s="2" t="s">
        <v>26</v>
      </c>
      <c r="C6" s="2" t="s">
        <v>27</v>
      </c>
      <c r="D6" s="3">
        <v>43874.38710893024</v>
      </c>
      <c r="E6" s="4">
        <v>150000</v>
      </c>
      <c r="F6" s="3">
        <v>46239.38710893024</v>
      </c>
      <c r="G6" s="2" t="s">
        <v>28</v>
      </c>
      <c r="H6" s="2" t="s">
        <v>29</v>
      </c>
      <c r="I6" s="5">
        <v>32000</v>
      </c>
      <c r="J6" s="5">
        <v>2800</v>
      </c>
      <c r="K6" s="2" t="s">
        <v>23</v>
      </c>
    </row>
    <row r="7" spans="1:11">
      <c r="A7" s="2">
        <f>IF(B7&lt;&gt;"",ROW()-1,"")</f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>
        <f>IF(B8&lt;&gt;"",ROW()-1,"")</f>
        <v>0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>
        <f>IF(B9&lt;&gt;"",ROW()-1,"")</f>
        <v>0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>
        <f>IF(B10&lt;&gt;"",ROW()-1,"")</f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>
        <f>IF(B11&lt;&gt;"",ROW()-1,"")</f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>
        <f>IF(B12&lt;&gt;"",ROW()-1,"")</f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>
        <f>IF(B13&lt;&gt;"",ROW()-1,"")</f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>
        <f>IF(B14&lt;&gt;"",ROW()-1,"")</f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>
        <f>IF(B15&lt;&gt;"",ROW()-1,"")</f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>
        <f>IF(B16&lt;&gt;"",ROW()-1,"")</f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>
        <f>IF(B17&lt;&gt;"",ROW()-1,"")</f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>
        <f>IF(B18&lt;&gt;"",ROW()-1,"")</f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>
        <f>IF(B19&lt;&gt;"",ROW()-1,"")</f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>
        <f>IF(B20&lt;&gt;"",ROW()-1,"")</f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>
        <f>IF(B21&lt;&gt;"",ROW()-1,"")</f>
        <v>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>
        <f>IF(B22&lt;&gt;"",ROW()-1,"")</f>
        <v>0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>
        <f>IF(B23&lt;&gt;"",ROW()-1,"")</f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>
        <f>IF(B24&lt;&gt;"",ROW()-1,"")</f>
        <v>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>
        <f>IF(B25&lt;&gt;"",ROW()-1,"")</f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>
        <f>IF(B26&lt;&gt;"",ROW()-1,"")</f>
        <v>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>
        <f>IF(B27&lt;&gt;"",ROW()-1,"")</f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>
        <f>IF(B28&lt;&gt;"",ROW()-1,"")</f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>
        <f>IF(B29&lt;&gt;"",ROW()-1,"")</f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>
        <f>IF(B30&lt;&gt;"",ROW()-1,"")</f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>
        <f>IF(B31&lt;&gt;"",ROW()-1,"")</f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>
        <f>IF(B32&lt;&gt;"",ROW()-1,"")</f>
        <v>0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>
        <f>IF(B33&lt;&gt;"",ROW()-1,"")</f>
        <v>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>
        <f>IF(B34&lt;&gt;"",ROW()-1,"")</f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>
        <f>IF(B35&lt;&gt;"",ROW()-1,"")</f>
        <v>0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>
        <f>IF(B36&lt;&gt;"",ROW()-1,"")</f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>
        <f>IF(B37&lt;&gt;"",ROW()-1,"")</f>
        <v>0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>
        <f>IF(B38&lt;&gt;"",ROW()-1,"")</f>
        <v>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>
        <f>IF(B39&lt;&gt;"",ROW()-1,"")</f>
        <v>0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>
        <f>IF(B40&lt;&gt;"",ROW()-1,"")</f>
        <v>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>
        <f>IF(B41&lt;&gt;"",ROW()-1,"")</f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>
        <f>IF(B42&lt;&gt;"",ROW()-1,"")</f>
        <v>0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>
        <f>IF(B43&lt;&gt;"",ROW()-1,"")</f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>
        <f>IF(B44&lt;&gt;"",ROW()-1,"")</f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>
        <f>IF(B45&lt;&gt;"",ROW()-1,"")</f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>
        <f>IF(B46&lt;&gt;"",ROW()-1,"")</f>
        <v>0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>
        <f>IF(B47&lt;&gt;"",ROW()-1,"")</f>
        <v>0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>
        <f>IF(B48&lt;&gt;"",ROW()-1,"")</f>
        <v>0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>
        <f>IF(B49&lt;&gt;"",ROW()-1,"")</f>
        <v>0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>
        <f>IF(B50&lt;&gt;"",ROW()-1,"")</f>
        <v>0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>
        <f>IF(B51&lt;&gt;"",ROW()-1,"")</f>
        <v>0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>
        <f>IF(B52&lt;&gt;"",ROW()-1,"")</f>
        <v>0</v>
      </c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>
        <f>IF(B53&lt;&gt;"",ROW()-1,"")</f>
        <v>0</v>
      </c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>
        <f>IF(B54&lt;&gt;"",ROW()-1,"")</f>
        <v>0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>
        <f>IF(B55&lt;&gt;"",ROW()-1,"")</f>
        <v>0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>
        <f>IF(B56&lt;&gt;"",ROW()-1,"")</f>
        <v>0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>
        <f>IF(B57&lt;&gt;"",ROW()-1,"")</f>
        <v>0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>
        <f>IF(B58&lt;&gt;"",ROW()-1,"")</f>
        <v>0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>
        <f>IF(B59&lt;&gt;"",ROW()-1,"")</f>
        <v>0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>
        <f>IF(B60&lt;&gt;"",ROW()-1,"")</f>
        <v>0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>
        <f>IF(B61&lt;&gt;"",ROW()-1,"")</f>
        <v>0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>
        <f>IF(B62&lt;&gt;"",ROW()-1,"")</f>
        <v>0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>
        <f>IF(B63&lt;&gt;"",ROW()-1,"")</f>
        <v>0</v>
      </c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>
        <f>IF(B64&lt;&gt;"",ROW()-1,"")</f>
        <v>0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>
        <f>IF(B65&lt;&gt;"",ROW()-1,"")</f>
        <v>0</v>
      </c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>
        <f>IF(B66&lt;&gt;"",ROW()-1,"")</f>
        <v>0</v>
      </c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>
        <f>IF(B67&lt;&gt;"",ROW()-1,"")</f>
        <v>0</v>
      </c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>
        <f>IF(B68&lt;&gt;"",ROW()-1,"")</f>
        <v>0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>
        <f>IF(B69&lt;&gt;"",ROW()-1,"")</f>
        <v>0</v>
      </c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>
        <f>IF(B70&lt;&gt;"",ROW()-1,"")</f>
        <v>0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>
        <f>IF(B71&lt;&gt;"",ROW()-1,"")</f>
        <v>0</v>
      </c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>
        <f>IF(B72&lt;&gt;"",ROW()-1,"")</f>
        <v>0</v>
      </c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>
        <f>IF(B73&lt;&gt;"",ROW()-1,"")</f>
        <v>0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>
        <f>IF(B74&lt;&gt;"",ROW()-1,"")</f>
        <v>0</v>
      </c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>
        <f>IF(B75&lt;&gt;"",ROW()-1,"")</f>
        <v>0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>
        <f>IF(B76&lt;&gt;"",ROW()-1,"")</f>
        <v>0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>
        <f>IF(B77&lt;&gt;"",ROW()-1,"")</f>
        <v>0</v>
      </c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>
        <f>IF(B78&lt;&gt;"",ROW()-1,"")</f>
        <v>0</v>
      </c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>
        <f>IF(B79&lt;&gt;"",ROW()-1,"")</f>
        <v>0</v>
      </c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>
        <f>IF(B80&lt;&gt;"",ROW()-1,"")</f>
        <v>0</v>
      </c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>
        <f>IF(B81&lt;&gt;"",ROW()-1,"")</f>
        <v>0</v>
      </c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>
        <f>IF(B82&lt;&gt;"",ROW()-1,"")</f>
        <v>0</v>
      </c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>
        <f>IF(B83&lt;&gt;"",ROW()-1,"")</f>
        <v>0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>
        <f>IF(B84&lt;&gt;"",ROW()-1,"")</f>
        <v>0</v>
      </c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>
        <f>IF(B85&lt;&gt;"",ROW()-1,"")</f>
        <v>0</v>
      </c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>
        <f>IF(B86&lt;&gt;"",ROW()-1,"")</f>
        <v>0</v>
      </c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>
        <f>IF(B87&lt;&gt;"",ROW()-1,"")</f>
        <v>0</v>
      </c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>
        <f>IF(B88&lt;&gt;"",ROW()-1,"")</f>
        <v>0</v>
      </c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>
        <f>IF(B89&lt;&gt;"",ROW()-1,"")</f>
        <v>0</v>
      </c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>
        <f>IF(B90&lt;&gt;"",ROW()-1,"")</f>
        <v>0</v>
      </c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>
        <f>IF(B91&lt;&gt;"",ROW()-1,"")</f>
        <v>0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>
        <f>IF(B92&lt;&gt;"",ROW()-1,"")</f>
        <v>0</v>
      </c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>
        <f>IF(B93&lt;&gt;"",ROW()-1,"")</f>
        <v>0</v>
      </c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>
        <f>IF(B94&lt;&gt;"",ROW()-1,"")</f>
        <v>0</v>
      </c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>
        <f>IF(B95&lt;&gt;"",ROW()-1,"")</f>
        <v>0</v>
      </c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>
        <f>IF(B96&lt;&gt;"",ROW()-1,"")</f>
        <v>0</v>
      </c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>
        <f>IF(B97&lt;&gt;"",ROW()-1,"")</f>
        <v>0</v>
      </c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>
        <f>IF(B98&lt;&gt;"",ROW()-1,"")</f>
        <v>0</v>
      </c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>
        <f>IF(B99&lt;&gt;"",ROW()-1,"")</f>
        <v>0</v>
      </c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>
        <f>IF(B100&lt;&gt;"",ROW()-1,"")</f>
        <v>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sheetProtection sheet="1" objects="1" scenarios="1"/>
  <protectedRanges>
    <protectedRange sqref="B2:K100" name="Range1"/>
  </protectedRanges>
  <autoFilter ref="A1:K1"/>
  <conditionalFormatting sqref="A2:K100">
    <cfRule type="expression" dxfId="0" priority="1">
      <formula>$H2="Außer Betrieb"</formula>
    </cfRule>
  </conditionalFormatting>
  <conditionalFormatting sqref="F2:F100">
    <cfRule type="expression" dxfId="1" priority="2">
      <formula>AND($F2&lt;&gt;"", $F2&lt;TODAY())</formula>
    </cfRule>
    <cfRule type="expression" dxfId="2" priority="3">
      <formula>AND($F2&gt;=TODAY(), $F2&lt;=TODAY()+30)</formula>
    </cfRule>
  </conditionalFormatting>
  <dataValidations count="2">
    <dataValidation type="list" allowBlank="1" showInputMessage="1" showErrorMessage="1" sqref="H2:H100">
      <formula1>"In Betrieb,Außer Betrieb,Verkauft"</formula1>
    </dataValidation>
    <dataValidation type="list" allowBlank="1" showInputMessage="1" showErrorMessage="1" sqref="K2:K100">
      <formula1>"Ja,Nein"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0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8.7109375" customWidth="1"/>
    <col min="3" max="3" width="25.7109375" customWidth="1"/>
    <col min="4" max="4" width="30.7109375" customWidth="1"/>
    <col min="5" max="5" width="15.7109375" customWidth="1"/>
    <col min="6" max="6" width="30.7109375" customWidth="1"/>
    <col min="7" max="7" width="20.7109375" customWidth="1"/>
  </cols>
  <sheetData>
    <row r="1" spans="1:7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7</v>
      </c>
    </row>
    <row r="2" spans="1:7">
      <c r="A2" s="6" t="s">
        <v>11</v>
      </c>
      <c r="B2" s="7">
        <v>45854.38710893024</v>
      </c>
      <c r="C2" s="6" t="s">
        <v>36</v>
      </c>
      <c r="D2" s="8">
        <v>25500</v>
      </c>
      <c r="E2" s="9">
        <v>550.5</v>
      </c>
      <c r="F2" s="6" t="s">
        <v>37</v>
      </c>
      <c r="G2" s="6" t="s">
        <v>38</v>
      </c>
    </row>
    <row r="3" spans="1:7">
      <c r="A3" s="10" t="s">
        <v>16</v>
      </c>
      <c r="B3" s="11">
        <v>45884.38710893024</v>
      </c>
      <c r="C3" s="10" t="s">
        <v>39</v>
      </c>
      <c r="D3" s="12">
        <v>89500</v>
      </c>
      <c r="E3" s="13">
        <v>800</v>
      </c>
      <c r="F3" s="10" t="s">
        <v>40</v>
      </c>
      <c r="G3" s="10" t="s">
        <v>41</v>
      </c>
    </row>
    <row r="4" spans="1:7">
      <c r="A4" s="6" t="s">
        <v>19</v>
      </c>
      <c r="B4" s="7">
        <v>45834.38710893024</v>
      </c>
      <c r="C4" s="6" t="s">
        <v>42</v>
      </c>
      <c r="D4" s="8">
        <v>45800</v>
      </c>
      <c r="E4" s="9">
        <v>1250</v>
      </c>
      <c r="F4" s="6" t="s">
        <v>43</v>
      </c>
      <c r="G4" s="6" t="s">
        <v>38</v>
      </c>
    </row>
    <row r="5" spans="1:7">
      <c r="A5" s="10" t="s">
        <v>24</v>
      </c>
      <c r="B5" s="11">
        <v>45869.38710893024</v>
      </c>
      <c r="C5" s="10" t="s">
        <v>44</v>
      </c>
      <c r="D5" s="12">
        <v>33150</v>
      </c>
      <c r="E5" s="13">
        <v>180.75</v>
      </c>
      <c r="F5" s="10"/>
      <c r="G5" s="10" t="s">
        <v>38</v>
      </c>
    </row>
    <row r="6" spans="1:7">
      <c r="A6" s="6" t="s">
        <v>11</v>
      </c>
      <c r="B6" s="7">
        <v>45904.38710893024</v>
      </c>
      <c r="C6" s="6" t="s">
        <v>42</v>
      </c>
      <c r="D6" s="8">
        <v>25600</v>
      </c>
      <c r="E6" s="9">
        <v>300</v>
      </c>
      <c r="F6" s="6" t="s">
        <v>45</v>
      </c>
      <c r="G6" s="6" t="s">
        <v>46</v>
      </c>
    </row>
    <row r="7" spans="1:7" s="10" customFormat="1"/>
    <row r="8" spans="1:7" s="6" customFormat="1"/>
    <row r="9" spans="1:7" s="10" customFormat="1"/>
    <row r="10" spans="1:7" s="6" customFormat="1"/>
    <row r="11" spans="1:7" s="10" customFormat="1"/>
    <row r="12" spans="1:7" s="6" customFormat="1"/>
    <row r="13" spans="1:7" s="10" customFormat="1"/>
    <row r="14" spans="1:7" s="6" customFormat="1"/>
    <row r="15" spans="1:7" s="10" customFormat="1"/>
    <row r="16" spans="1:7" s="6" customFormat="1"/>
    <row r="17" s="10" customFormat="1"/>
    <row r="18" s="6" customFormat="1"/>
    <row r="19" s="10" customFormat="1"/>
    <row r="20" s="6" customFormat="1"/>
    <row r="21" s="10" customFormat="1"/>
    <row r="22" s="6" customFormat="1"/>
    <row r="23" s="10" customFormat="1"/>
    <row r="24" s="6" customFormat="1"/>
    <row r="25" s="10" customFormat="1"/>
    <row r="26" s="6" customFormat="1"/>
    <row r="27" s="10" customFormat="1"/>
    <row r="28" s="6" customFormat="1"/>
    <row r="29" s="10" customFormat="1"/>
    <row r="30" s="6" customFormat="1"/>
    <row r="31" s="10" customFormat="1"/>
    <row r="32" s="6" customFormat="1"/>
    <row r="33" s="10" customFormat="1"/>
    <row r="34" s="6" customFormat="1"/>
    <row r="35" s="10" customFormat="1"/>
    <row r="36" s="6" customFormat="1"/>
    <row r="37" s="10" customFormat="1"/>
    <row r="38" s="6" customFormat="1"/>
    <row r="39" s="10" customFormat="1"/>
    <row r="40" s="6" customFormat="1"/>
    <row r="41" s="10" customFormat="1"/>
    <row r="42" s="6" customFormat="1"/>
    <row r="43" s="10" customFormat="1"/>
    <row r="44" s="6" customFormat="1"/>
    <row r="45" s="10" customFormat="1"/>
    <row r="46" s="6" customFormat="1"/>
    <row r="47" s="10" customFormat="1"/>
    <row r="48" s="6" customFormat="1"/>
    <row r="49" s="10" customFormat="1"/>
    <row r="50" s="6" customFormat="1"/>
    <row r="51" s="10" customFormat="1"/>
    <row r="52" s="6" customFormat="1"/>
    <row r="53" s="10" customFormat="1"/>
    <row r="54" s="6" customFormat="1"/>
    <row r="55" s="10" customFormat="1"/>
    <row r="56" s="6" customFormat="1"/>
    <row r="57" s="10" customFormat="1"/>
    <row r="58" s="6" customFormat="1"/>
    <row r="59" s="10" customFormat="1"/>
    <row r="60" s="6" customFormat="1"/>
    <row r="61" s="10" customFormat="1"/>
    <row r="62" s="6" customFormat="1"/>
    <row r="63" s="10" customFormat="1"/>
    <row r="64" s="6" customFormat="1"/>
    <row r="65" s="10" customFormat="1"/>
    <row r="66" s="6" customFormat="1"/>
    <row r="67" s="10" customFormat="1"/>
    <row r="68" s="6" customFormat="1"/>
    <row r="69" s="10" customFormat="1"/>
    <row r="70" s="6" customFormat="1"/>
    <row r="71" s="10" customFormat="1"/>
    <row r="72" s="6" customFormat="1"/>
    <row r="73" s="10" customFormat="1"/>
    <row r="74" s="6" customFormat="1"/>
    <row r="75" s="10" customFormat="1"/>
    <row r="76" s="6" customFormat="1"/>
    <row r="77" s="10" customFormat="1"/>
    <row r="78" s="6" customFormat="1"/>
    <row r="79" s="10" customFormat="1"/>
    <row r="80" s="6" customFormat="1"/>
    <row r="81" s="10" customFormat="1"/>
    <row r="82" s="6" customFormat="1"/>
    <row r="83" s="10" customFormat="1"/>
    <row r="84" s="6" customFormat="1"/>
    <row r="85" s="10" customFormat="1"/>
    <row r="86" s="6" customFormat="1"/>
    <row r="87" s="10" customFormat="1"/>
    <row r="88" s="6" customFormat="1"/>
    <row r="89" s="10" customFormat="1"/>
    <row r="90" s="6" customFormat="1"/>
    <row r="91" s="10" customFormat="1"/>
    <row r="92" s="6" customFormat="1"/>
    <row r="93" s="10" customFormat="1"/>
    <row r="94" s="6" customFormat="1"/>
    <row r="95" s="10" customFormat="1"/>
    <row r="96" s="6" customFormat="1"/>
    <row r="97" s="10" customFormat="1"/>
    <row r="98" s="6" customFormat="1"/>
    <row r="99" s="10" customFormat="1"/>
    <row r="100" s="6" customFormat="1"/>
  </sheetData>
  <sheetProtection sheet="1" objects="1" scenarios="1"/>
  <protectedRanges>
    <protectedRange sqref="A2:G100" name="Range1"/>
  </protectedRanges>
  <autoFilter ref="A1:G1"/>
  <conditionalFormatting sqref="A2:G100">
    <cfRule type="expression" dxfId="3" priority="1">
      <formula>$G2="Durchgeführt"</formula>
    </cfRule>
    <cfRule type="expression" dxfId="2" priority="2">
      <formula>$G2="Offen"</formula>
    </cfRule>
    <cfRule type="expression" dxfId="4" priority="3">
      <formula>$G2="Fällig in Zukunft"</formula>
    </cfRule>
  </conditionalFormatting>
  <dataValidations count="3">
    <dataValidation type="list" allowBlank="1" showInputMessage="1" showErrorMessage="1" sqref="A2:A100">
      <formula1>FahrzeugIDs</formula1>
    </dataValidation>
    <dataValidation type="list" allowBlank="1" showInputMessage="1" showErrorMessage="1" sqref="C2:C100">
      <formula1>"Ölwechsel,Reifen,Reparatur,Jahresinspektion"</formula1>
    </dataValidation>
    <dataValidation type="list" allowBlank="1" showInputMessage="1" showErrorMessage="1" sqref="G2:G100">
      <formula1>"Offen,Durchgeführt,Fällig in Zukunft"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1"/>
  <sheetViews>
    <sheetView showGridLines="0" workbookViewId="0"/>
  </sheetViews>
  <sheetFormatPr defaultRowHeight="15"/>
  <cols>
    <col min="1" max="1" width="2.7109375" customWidth="1"/>
    <col min="2" max="2" width="40.7109375" customWidth="1"/>
    <col min="3" max="3" width="20.7109375" customWidth="1"/>
    <col min="13" max="14" width="0" hidden="1" customWidth="1"/>
  </cols>
  <sheetData>
    <row r="1" spans="2:14">
      <c r="M1" s="1" t="s">
        <v>7</v>
      </c>
      <c r="N1" s="1" t="s">
        <v>52</v>
      </c>
    </row>
    <row r="2" spans="2:14" ht="25" customHeight="1">
      <c r="B2" s="14" t="s">
        <v>47</v>
      </c>
      <c r="M2" t="s">
        <v>14</v>
      </c>
      <c r="N2">
        <f>COUNTIF(Fahrzeugliste!$H$2:$H$100,M2)</f>
        <v>0</v>
      </c>
    </row>
    <row r="3" spans="2:14">
      <c r="M3" t="s">
        <v>22</v>
      </c>
      <c r="N3">
        <f>COUNTIF(Fahrzeugliste!$H$2:$H$100,M3)</f>
        <v>0</v>
      </c>
    </row>
    <row r="4" spans="2:14">
      <c r="B4" s="15" t="s">
        <v>48</v>
      </c>
      <c r="C4" s="16">
        <f>COUNTA(Fahrzeugliste!$B$2:$B$100)</f>
        <v>0</v>
      </c>
      <c r="M4" t="s">
        <v>29</v>
      </c>
      <c r="N4">
        <f>COUNTIF(Fahrzeugliste!$H$2:$H$100,M4)</f>
        <v>0</v>
      </c>
    </row>
    <row r="5" spans="2:14">
      <c r="B5" s="15" t="s">
        <v>49</v>
      </c>
      <c r="C5" s="16">
        <f>COUNTIF(Fahrzeugliste!$H$2:$H$100,"In Betrieb")</f>
        <v>0</v>
      </c>
    </row>
    <row r="6" spans="2:14">
      <c r="B6" s="15" t="s">
        <v>50</v>
      </c>
      <c r="C6" s="16">
        <f>COUNTIF('Wartung &amp; Kosten'!$G$2:$G$100,"Offen") + COUNTIF('Wartung &amp; Kosten'!$G$2:$G$100,"Fällig in Zukunft")</f>
        <v>0</v>
      </c>
    </row>
    <row r="7" spans="2:14">
      <c r="B7" s="15" t="s">
        <v>51</v>
      </c>
      <c r="C7" s="17">
        <f>SUM(Fahrzeugliste!$I$2:$I$100) + SUM('Wartung &amp; Kosten'!$E$2:$E$100)</f>
        <v>0</v>
      </c>
      <c r="M7" s="1" t="s">
        <v>53</v>
      </c>
      <c r="N7" s="1" t="s">
        <v>54</v>
      </c>
    </row>
    <row r="8" spans="2:14">
      <c r="M8" t="s">
        <v>44</v>
      </c>
      <c r="N8">
        <f>SUMIF('Wartung &amp; Kosten'!C:C, M8, 'Wartung &amp; Kosten'!E:E)</f>
        <v>0</v>
      </c>
    </row>
    <row r="9" spans="2:14">
      <c r="M9" t="s">
        <v>39</v>
      </c>
      <c r="N9">
        <f>SUMIF('Wartung &amp; Kosten'!C:C, M9, 'Wartung &amp; Kosten'!E:E)</f>
        <v>0</v>
      </c>
    </row>
    <row r="10" spans="2:14">
      <c r="M10" t="s">
        <v>42</v>
      </c>
      <c r="N10">
        <f>SUMIF('Wartung &amp; Kosten'!C:C, M10, 'Wartung &amp; Kosten'!E:E)</f>
        <v>0</v>
      </c>
    </row>
    <row r="11" spans="2:14">
      <c r="M11" t="s">
        <v>36</v>
      </c>
      <c r="N11">
        <f>SUMIF('Wartung &amp; Kosten'!C:C, M11, 'Wartung &amp; Kosten'!E:E)</f>
        <v>0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Fahrzeugliste</vt:lpstr>
      <vt:lpstr>Wartung &amp; Kosten</vt:lpstr>
      <vt:lpstr>Übersicht</vt:lpstr>
      <vt:lpstr>FahrzeugIDs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2025-08-05T09:17:26Z</dcterms:created>
  <dcterms:modified xsi:type="dcterms:W3CDTF">2025-08-05T09:17:26Z</dcterms:modified>
</cp:coreProperties>
</file>