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Heizkosten\"/>
    </mc:Choice>
  </mc:AlternateContent>
  <xr:revisionPtr revIDLastSave="0" documentId="13_ncr:1_{B9B4BA1B-7D94-49F1-A762-144F33A7FE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eizkostenabrechnung" sheetId="1" r:id="rId1"/>
  </sheets>
  <definedNames>
    <definedName name="_xlnm.Print_Area" localSheetId="0">Heizkostenabrechnung!$A$1:$M$52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D46" i="1"/>
  <c r="K50" i="1" s="1"/>
  <c r="C46" i="1"/>
  <c r="K49" i="1" s="1"/>
  <c r="F45" i="1"/>
  <c r="H45" i="1" s="1"/>
  <c r="E45" i="1"/>
  <c r="G45" i="1" s="1"/>
  <c r="I45" i="1" s="1"/>
  <c r="K45" i="1" s="1"/>
  <c r="L45" i="1" s="1"/>
  <c r="F44" i="1"/>
  <c r="H44" i="1" s="1"/>
  <c r="E44" i="1"/>
  <c r="G44" i="1" s="1"/>
  <c r="I44" i="1" s="1"/>
  <c r="K44" i="1" s="1"/>
  <c r="L44" i="1" s="1"/>
  <c r="F43" i="1"/>
  <c r="H43" i="1" s="1"/>
  <c r="E43" i="1"/>
  <c r="G43" i="1" s="1"/>
  <c r="I43" i="1" s="1"/>
  <c r="K43" i="1" s="1"/>
  <c r="L43" i="1" s="1"/>
  <c r="G42" i="1"/>
  <c r="F42" i="1"/>
  <c r="H42" i="1" s="1"/>
  <c r="E42" i="1"/>
  <c r="G41" i="1"/>
  <c r="F41" i="1"/>
  <c r="H41" i="1" s="1"/>
  <c r="E41" i="1"/>
  <c r="F40" i="1"/>
  <c r="H40" i="1" s="1"/>
  <c r="E40" i="1"/>
  <c r="G40" i="1" s="1"/>
  <c r="H39" i="1"/>
  <c r="F39" i="1"/>
  <c r="E39" i="1"/>
  <c r="G39" i="1" s="1"/>
  <c r="I39" i="1" s="1"/>
  <c r="K39" i="1" s="1"/>
  <c r="L39" i="1" s="1"/>
  <c r="H38" i="1"/>
  <c r="F38" i="1"/>
  <c r="E38" i="1"/>
  <c r="G38" i="1" s="1"/>
  <c r="I38" i="1" s="1"/>
  <c r="K38" i="1" s="1"/>
  <c r="L38" i="1" s="1"/>
  <c r="F37" i="1"/>
  <c r="H37" i="1" s="1"/>
  <c r="E37" i="1"/>
  <c r="G37" i="1" s="1"/>
  <c r="I37" i="1" s="1"/>
  <c r="K37" i="1" s="1"/>
  <c r="L37" i="1" s="1"/>
  <c r="H36" i="1"/>
  <c r="F36" i="1"/>
  <c r="E36" i="1"/>
  <c r="G36" i="1" s="1"/>
  <c r="I36" i="1" s="1"/>
  <c r="K36" i="1" s="1"/>
  <c r="L36" i="1" s="1"/>
  <c r="F35" i="1"/>
  <c r="H35" i="1" s="1"/>
  <c r="E35" i="1"/>
  <c r="G35" i="1" s="1"/>
  <c r="I35" i="1" s="1"/>
  <c r="K35" i="1" s="1"/>
  <c r="L35" i="1" s="1"/>
  <c r="F34" i="1"/>
  <c r="H34" i="1" s="1"/>
  <c r="E34" i="1"/>
  <c r="G34" i="1" s="1"/>
  <c r="I34" i="1" s="1"/>
  <c r="K34" i="1" s="1"/>
  <c r="L34" i="1" s="1"/>
  <c r="F33" i="1"/>
  <c r="H33" i="1" s="1"/>
  <c r="E33" i="1"/>
  <c r="G33" i="1" s="1"/>
  <c r="I33" i="1" s="1"/>
  <c r="K33" i="1" s="1"/>
  <c r="L33" i="1" s="1"/>
  <c r="F32" i="1"/>
  <c r="H32" i="1" s="1"/>
  <c r="E32" i="1"/>
  <c r="G32" i="1" s="1"/>
  <c r="I32" i="1" s="1"/>
  <c r="K32" i="1" s="1"/>
  <c r="L32" i="1" s="1"/>
  <c r="F31" i="1"/>
  <c r="H31" i="1" s="1"/>
  <c r="E31" i="1"/>
  <c r="G31" i="1" s="1"/>
  <c r="I31" i="1" s="1"/>
  <c r="K31" i="1" s="1"/>
  <c r="L31" i="1" s="1"/>
  <c r="F30" i="1"/>
  <c r="H30" i="1" s="1"/>
  <c r="E30" i="1"/>
  <c r="G30" i="1" s="1"/>
  <c r="I30" i="1" s="1"/>
  <c r="K30" i="1" s="1"/>
  <c r="L30" i="1" s="1"/>
  <c r="F29" i="1"/>
  <c r="H29" i="1" s="1"/>
  <c r="E29" i="1"/>
  <c r="G29" i="1" s="1"/>
  <c r="I29" i="1" s="1"/>
  <c r="K29" i="1" s="1"/>
  <c r="L29" i="1" s="1"/>
  <c r="F28" i="1"/>
  <c r="E28" i="1"/>
  <c r="F27" i="1"/>
  <c r="E27" i="1"/>
  <c r="F26" i="1"/>
  <c r="E26" i="1"/>
  <c r="E20" i="1"/>
  <c r="B16" i="1"/>
  <c r="I20" i="1" s="1"/>
  <c r="H27" i="1" l="1"/>
  <c r="I40" i="1"/>
  <c r="K40" i="1" s="1"/>
  <c r="L40" i="1" s="1"/>
  <c r="I41" i="1"/>
  <c r="K41" i="1" s="1"/>
  <c r="L41" i="1" s="1"/>
  <c r="I42" i="1"/>
  <c r="K42" i="1" s="1"/>
  <c r="L42" i="1" s="1"/>
  <c r="H26" i="1"/>
  <c r="H28" i="1"/>
  <c r="I19" i="1"/>
  <c r="G26" i="1" s="1"/>
  <c r="I26" i="1" l="1"/>
  <c r="H46" i="1"/>
  <c r="G28" i="1"/>
  <c r="I28" i="1" s="1"/>
  <c r="K28" i="1" s="1"/>
  <c r="L28" i="1" s="1"/>
  <c r="G27" i="1"/>
  <c r="I27" i="1" s="1"/>
  <c r="K27" i="1" s="1"/>
  <c r="L27" i="1" s="1"/>
  <c r="G46" i="1" l="1"/>
  <c r="K26" i="1"/>
  <c r="I46" i="1"/>
  <c r="K52" i="1" l="1"/>
  <c r="K51" i="1"/>
  <c r="K46" i="1"/>
  <c r="L26" i="1"/>
</calcChain>
</file>

<file path=xl/sharedStrings.xml><?xml version="1.0" encoding="utf-8"?>
<sst xmlns="http://schemas.openxmlformats.org/spreadsheetml/2006/main" count="64" uniqueCount="62">
  <si>
    <t>Objektdaten</t>
  </si>
  <si>
    <t>Objekt/Adresse</t>
  </si>
  <si>
    <t>Musterstraße 12, 10115 Berlin</t>
  </si>
  <si>
    <t>Abrechnungszeitraum</t>
  </si>
  <si>
    <t>01.01.2025 – 31.12.2025</t>
  </si>
  <si>
    <t>Vermieter/Hausverwaltung</t>
  </si>
  <si>
    <t>Muster Hausverwaltung GmbH</t>
  </si>
  <si>
    <t>Heizart/Energieträger</t>
  </si>
  <si>
    <t>Gas</t>
  </si>
  <si>
    <t>Währung</t>
  </si>
  <si>
    <t>EUR</t>
  </si>
  <si>
    <t>Notizen</t>
  </si>
  <si>
    <t>Beispieldaten – frei editierbar</t>
  </si>
  <si>
    <t>Kostenübersicht (Gesamt)</t>
  </si>
  <si>
    <t>Kostenart</t>
  </si>
  <si>
    <t>Betrag (€)</t>
  </si>
  <si>
    <t>Bemerkung</t>
  </si>
  <si>
    <t>Brennstoff/Energie</t>
  </si>
  <si>
    <t>Rechnung Stadtwerke</t>
  </si>
  <si>
    <t>Betriebsstrom Heizung</t>
  </si>
  <si>
    <t>Wartung/Instandhaltung</t>
  </si>
  <si>
    <t>Jährliche Wartung</t>
  </si>
  <si>
    <t>Messdienst/Ablesung/Abrechnung</t>
  </si>
  <si>
    <t>Messdienst GmbH</t>
  </si>
  <si>
    <t>Sonstiges</t>
  </si>
  <si>
    <t>Kleinmaterial</t>
  </si>
  <si>
    <t>SUMME (Gesamtkosten)</t>
  </si>
  <si>
    <t>Automatisch</t>
  </si>
  <si>
    <t>Verteilungsschlüssel</t>
  </si>
  <si>
    <t>Anteil Grundkosten (%)</t>
  </si>
  <si>
    <t>Grundkosten (gesamt)</t>
  </si>
  <si>
    <t>Anteil Verbrauchskosten (%)</t>
  </si>
  <si>
    <t>Verbrauchskosten (gesamt)</t>
  </si>
  <si>
    <t>Grundkosten-Verteilung nach</t>
  </si>
  <si>
    <t>Wohnfläche (m²)</t>
  </si>
  <si>
    <t>Verbrauchskosten-Verteilung nach</t>
  </si>
  <si>
    <t>Verbrauch (kWh)</t>
  </si>
  <si>
    <t>Abrechnung je Einheit</t>
  </si>
  <si>
    <t>Einheit</t>
  </si>
  <si>
    <t>Mieter</t>
  </si>
  <si>
    <t>Anteil Fläche (%)</t>
  </si>
  <si>
    <t>Anteil Verbrauch (%)</t>
  </si>
  <si>
    <t>Grundkosten (€)</t>
  </si>
  <si>
    <t>Verbrauchskosten (€)</t>
  </si>
  <si>
    <t>Gesamtkosten (€)</t>
  </si>
  <si>
    <t>Vorauszahlungen (€)</t>
  </si>
  <si>
    <t>Saldo (Nachzahlung + / Erstattung -)</t>
  </si>
  <si>
    <t>Status</t>
  </si>
  <si>
    <t>Hinweis</t>
  </si>
  <si>
    <t>Wohnung 1</t>
  </si>
  <si>
    <t>M. Schmidt</t>
  </si>
  <si>
    <t>Wohnung 2</t>
  </si>
  <si>
    <t>L. Weber</t>
  </si>
  <si>
    <t>Wohnung 3</t>
  </si>
  <si>
    <t>A. Fischer</t>
  </si>
  <si>
    <t>SUMME</t>
  </si>
  <si>
    <t>Kontrollsummen</t>
  </si>
  <si>
    <t>Gesamt Wohnfläche (m²)</t>
  </si>
  <si>
    <t>Gesamt Verbrauch (kWh)</t>
  </si>
  <si>
    <t>Summe Einheiten (Gesamtkosten)</t>
  </si>
  <si>
    <t>Prüfsumme (soll 0 sein)</t>
  </si>
  <si>
    <t>Heizkostenabrechnung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</si>
</sst>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color rgb="FFFFFFFF"/>
      <name val="Calibri"/>
    </font>
    <font>
      <b/>
      <sz val="11"/>
      <color rgb="FF1F415A"/>
      <name val="Calibri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F4F6F8"/>
      </patternFill>
    </fill>
    <fill>
      <patternFill patternType="solid">
        <fgColor rgb="FFEAF3F3"/>
      </patternFill>
    </fill>
    <fill>
      <patternFill patternType="solid">
        <fgColor rgb="FFE8EEF2"/>
      </patternFill>
    </fill>
  </fills>
  <borders count="6">
    <border>
      <left/>
      <right/>
      <top/>
      <bottom/>
      <diagonal/>
    </border>
    <border>
      <left style="thin">
        <color rgb="FF9AA4AD"/>
      </left>
      <right style="thin">
        <color rgb="FF9AA4AD"/>
      </right>
      <top style="thin">
        <color rgb="FF9AA4AD"/>
      </top>
      <bottom style="thin">
        <color rgb="FF9AA4AD"/>
      </bottom>
      <diagonal/>
    </border>
    <border>
      <left/>
      <right style="thin">
        <color rgb="FF9AA4AD"/>
      </right>
      <top style="thin">
        <color rgb="FF9AA4AD"/>
      </top>
      <bottom/>
      <diagonal/>
    </border>
    <border>
      <left style="thin">
        <color rgb="FF9AA4AD"/>
      </left>
      <right/>
      <top style="thin">
        <color rgb="FF9AA4AD"/>
      </top>
      <bottom/>
      <diagonal/>
    </border>
    <border>
      <left style="thin">
        <color rgb="FF9AA4AD"/>
      </left>
      <right/>
      <top/>
      <bottom style="thin">
        <color rgb="FF9AA4AD"/>
      </bottom>
      <diagonal/>
    </border>
    <border>
      <left/>
      <right style="thin">
        <color rgb="FF9AA4AD"/>
      </right>
      <top/>
      <bottom style="thin">
        <color rgb="FF9AA4A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" fontId="0" fillId="5" borderId="1" xfId="0" applyNumberFormat="1" applyFill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0" fontId="4" fillId="6" borderId="1" xfId="0" applyFont="1" applyFill="1" applyBorder="1"/>
    <xf numFmtId="0" fontId="0" fillId="6" borderId="1" xfId="0" applyFill="1" applyBorder="1"/>
    <xf numFmtId="1" fontId="4" fillId="6" borderId="1" xfId="0" applyNumberFormat="1" applyFont="1" applyFill="1" applyBorder="1"/>
    <xf numFmtId="164" fontId="4" fillId="6" borderId="1" xfId="0" applyNumberFormat="1" applyFont="1" applyFill="1" applyBorder="1"/>
    <xf numFmtId="0" fontId="0" fillId="5" borderId="1" xfId="0" applyFill="1" applyBorder="1" applyAlignment="1">
      <alignment horizontal="left" vertical="center"/>
    </xf>
    <xf numFmtId="1" fontId="4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/>
    <xf numFmtId="0" fontId="3" fillId="4" borderId="1" xfId="0" applyFont="1" applyFill="1" applyBorder="1" applyAlignment="1">
      <alignment horizontal="left" vertical="center"/>
    </xf>
    <xf numFmtId="0" fontId="0" fillId="0" borderId="1" xfId="0" applyBorder="1"/>
    <xf numFmtId="0" fontId="0" fillId="4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164" fontId="4" fillId="4" borderId="1" xfId="0" applyNumberFormat="1" applyFont="1" applyFill="1" applyBorder="1" applyAlignment="1">
      <alignment horizontal="left" vertical="center"/>
    </xf>
    <xf numFmtId="10" fontId="0" fillId="5" borderId="3" xfId="0" applyNumberForma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4" fillId="4" borderId="4" xfId="0" applyNumberFormat="1" applyFont="1" applyFill="1" applyBorder="1" applyAlignment="1">
      <alignment horizontal="center"/>
    </xf>
    <xf numFmtId="10" fontId="4" fillId="4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CE4E4"/>
        </patternFill>
      </fill>
    </dxf>
    <dxf>
      <fill>
        <patternFill patternType="solid">
          <fgColor rgb="FFEEF2F6"/>
        </patternFill>
      </fill>
    </dxf>
    <dxf>
      <fill>
        <patternFill patternType="solid">
          <fgColor rgb="FFE6F4EA"/>
        </patternFill>
      </fill>
    </dxf>
    <dxf>
      <fill>
        <patternFill patternType="solid">
          <fgColor rgb="FFFCE4E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baseColWidth="10" defaultColWidth="8.88671875" defaultRowHeight="14.4" x14ac:dyDescent="0.3"/>
  <cols>
    <col min="1" max="1" width="14" customWidth="1"/>
    <col min="2" max="2" width="18" customWidth="1"/>
    <col min="3" max="4" width="16" customWidth="1"/>
    <col min="5" max="6" width="14" customWidth="1"/>
    <col min="7" max="7" width="16" customWidth="1"/>
    <col min="8" max="8" width="18" customWidth="1"/>
    <col min="9" max="9" width="16" customWidth="1"/>
    <col min="10" max="10" width="18" customWidth="1"/>
    <col min="11" max="11" width="20" customWidth="1"/>
    <col min="12" max="12" width="14" customWidth="1"/>
    <col min="13" max="13" width="20" customWidth="1"/>
  </cols>
  <sheetData>
    <row r="1" spans="1:13" ht="30" customHeight="1" x14ac:dyDescent="0.3">
      <c r="A1" s="23" t="s">
        <v>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ht="19.95" customHeight="1" x14ac:dyDescent="0.3">
      <c r="A3" s="22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3">
      <c r="A4" s="18" t="s">
        <v>1</v>
      </c>
      <c r="B4" s="19"/>
      <c r="C4" s="15" t="s">
        <v>2</v>
      </c>
      <c r="D4" s="15"/>
      <c r="E4" s="15"/>
      <c r="F4" s="15"/>
      <c r="G4" s="18" t="s">
        <v>3</v>
      </c>
      <c r="H4" s="19"/>
      <c r="I4" s="15" t="s">
        <v>4</v>
      </c>
      <c r="J4" s="15"/>
      <c r="K4" s="15"/>
      <c r="L4" s="15"/>
      <c r="M4" s="15"/>
    </row>
    <row r="5" spans="1:13" x14ac:dyDescent="0.3">
      <c r="A5" s="18" t="s">
        <v>5</v>
      </c>
      <c r="B5" s="19"/>
      <c r="C5" s="15" t="s">
        <v>6</v>
      </c>
      <c r="D5" s="15"/>
      <c r="E5" s="15"/>
      <c r="F5" s="15"/>
      <c r="G5" s="18" t="s">
        <v>7</v>
      </c>
      <c r="H5" s="19"/>
      <c r="I5" s="15" t="s">
        <v>8</v>
      </c>
      <c r="J5" s="15"/>
      <c r="K5" s="15"/>
      <c r="L5" s="15"/>
      <c r="M5" s="15"/>
    </row>
    <row r="6" spans="1:13" x14ac:dyDescent="0.3">
      <c r="A6" s="18" t="s">
        <v>9</v>
      </c>
      <c r="B6" s="19"/>
      <c r="C6" s="15" t="s">
        <v>10</v>
      </c>
      <c r="D6" s="15"/>
      <c r="G6" s="18" t="s">
        <v>11</v>
      </c>
      <c r="H6" s="19"/>
      <c r="I6" s="15" t="s">
        <v>12</v>
      </c>
      <c r="J6" s="15"/>
      <c r="K6" s="15"/>
      <c r="L6" s="15"/>
      <c r="M6" s="15"/>
    </row>
    <row r="9" spans="1:13" ht="19.95" customHeight="1" x14ac:dyDescent="0.3">
      <c r="A9" s="22" t="s">
        <v>13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x14ac:dyDescent="0.3">
      <c r="A10" s="1" t="s">
        <v>14</v>
      </c>
      <c r="B10" s="1" t="s">
        <v>15</v>
      </c>
      <c r="C10" s="1" t="s">
        <v>16</v>
      </c>
    </row>
    <row r="11" spans="1:13" ht="28.8" x14ac:dyDescent="0.3">
      <c r="A11" s="2" t="s">
        <v>17</v>
      </c>
      <c r="B11" s="3">
        <v>1450</v>
      </c>
      <c r="C11" s="2" t="s">
        <v>18</v>
      </c>
    </row>
    <row r="12" spans="1:13" ht="28.8" x14ac:dyDescent="0.3">
      <c r="A12" s="2" t="s">
        <v>19</v>
      </c>
      <c r="B12" s="3">
        <v>120</v>
      </c>
      <c r="C12" s="2"/>
    </row>
    <row r="13" spans="1:13" ht="28.8" x14ac:dyDescent="0.3">
      <c r="A13" s="2" t="s">
        <v>20</v>
      </c>
      <c r="B13" s="3">
        <v>210</v>
      </c>
      <c r="C13" s="2" t="s">
        <v>21</v>
      </c>
    </row>
    <row r="14" spans="1:13" ht="43.2" x14ac:dyDescent="0.3">
      <c r="A14" s="2" t="s">
        <v>22</v>
      </c>
      <c r="B14" s="3">
        <v>160</v>
      </c>
      <c r="C14" s="2" t="s">
        <v>23</v>
      </c>
    </row>
    <row r="15" spans="1:13" x14ac:dyDescent="0.3">
      <c r="A15" s="2" t="s">
        <v>24</v>
      </c>
      <c r="B15" s="3">
        <v>60</v>
      </c>
      <c r="C15" s="2" t="s">
        <v>25</v>
      </c>
    </row>
    <row r="16" spans="1:13" x14ac:dyDescent="0.3">
      <c r="A16" s="4" t="s">
        <v>26</v>
      </c>
      <c r="B16" s="5">
        <f>SUM(B11:B15)</f>
        <v>2000</v>
      </c>
      <c r="C16" s="6" t="s">
        <v>27</v>
      </c>
    </row>
    <row r="18" spans="1:13" ht="19.95" customHeight="1" x14ac:dyDescent="0.3">
      <c r="A18" s="22" t="s">
        <v>28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x14ac:dyDescent="0.3">
      <c r="A19" s="18" t="s">
        <v>29</v>
      </c>
      <c r="B19" s="19"/>
      <c r="C19" s="19"/>
      <c r="D19" s="19"/>
      <c r="E19" s="26">
        <v>0.3</v>
      </c>
      <c r="F19" s="27"/>
      <c r="G19" s="18" t="s">
        <v>30</v>
      </c>
      <c r="H19" s="19"/>
      <c r="I19" s="25">
        <f>$B$16*$E$19</f>
        <v>600</v>
      </c>
      <c r="J19" s="20"/>
      <c r="K19" s="20"/>
      <c r="L19" s="20"/>
      <c r="M19" s="20"/>
    </row>
    <row r="20" spans="1:13" x14ac:dyDescent="0.3">
      <c r="A20" s="18" t="s">
        <v>31</v>
      </c>
      <c r="B20" s="19"/>
      <c r="C20" s="19"/>
      <c r="D20" s="19"/>
      <c r="E20" s="28">
        <f>1-$E$19</f>
        <v>0.7</v>
      </c>
      <c r="F20" s="29"/>
      <c r="G20" s="18" t="s">
        <v>32</v>
      </c>
      <c r="H20" s="19"/>
      <c r="I20" s="25">
        <f>$B$16*$E$20</f>
        <v>1400</v>
      </c>
      <c r="J20" s="20"/>
      <c r="K20" s="20"/>
      <c r="L20" s="20"/>
      <c r="M20" s="20"/>
    </row>
    <row r="21" spans="1:13" x14ac:dyDescent="0.3">
      <c r="A21" s="18" t="s">
        <v>33</v>
      </c>
      <c r="B21" s="19"/>
      <c r="C21" s="19"/>
      <c r="D21" s="19"/>
      <c r="E21" s="15" t="s">
        <v>34</v>
      </c>
      <c r="F21" s="15"/>
    </row>
    <row r="22" spans="1:13" x14ac:dyDescent="0.3">
      <c r="A22" s="18" t="s">
        <v>35</v>
      </c>
      <c r="B22" s="19"/>
      <c r="C22" s="19"/>
      <c r="D22" s="19"/>
      <c r="E22" s="15" t="s">
        <v>36</v>
      </c>
      <c r="F22" s="15"/>
    </row>
    <row r="24" spans="1:13" ht="19.95" customHeight="1" x14ac:dyDescent="0.3">
      <c r="A24" s="22" t="s">
        <v>37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ht="18" customHeight="1" x14ac:dyDescent="0.3">
      <c r="A25" s="1" t="s">
        <v>38</v>
      </c>
      <c r="B25" s="1" t="s">
        <v>39</v>
      </c>
      <c r="C25" s="1" t="s">
        <v>34</v>
      </c>
      <c r="D25" s="1" t="s">
        <v>36</v>
      </c>
      <c r="E25" s="1" t="s">
        <v>40</v>
      </c>
      <c r="F25" s="1" t="s">
        <v>41</v>
      </c>
      <c r="G25" s="1" t="s">
        <v>42</v>
      </c>
      <c r="H25" s="1" t="s">
        <v>43</v>
      </c>
      <c r="I25" s="1" t="s">
        <v>44</v>
      </c>
      <c r="J25" s="1" t="s">
        <v>45</v>
      </c>
      <c r="K25" s="1" t="s">
        <v>46</v>
      </c>
      <c r="L25" s="1" t="s">
        <v>47</v>
      </c>
      <c r="M25" s="1" t="s">
        <v>48</v>
      </c>
    </row>
    <row r="26" spans="1:13" x14ac:dyDescent="0.3">
      <c r="A26" s="7" t="s">
        <v>49</v>
      </c>
      <c r="B26" s="7" t="s">
        <v>50</v>
      </c>
      <c r="C26" s="8">
        <v>80</v>
      </c>
      <c r="D26" s="8">
        <v>1000</v>
      </c>
      <c r="E26" s="9">
        <f t="shared" ref="E26:E45" si="0">IF(C26="","",C26/SUM($C$26:$C$45))</f>
        <v>0.38095238095238093</v>
      </c>
      <c r="F26" s="9">
        <f t="shared" ref="F26:F45" si="1">IF(D26="","",D26/SUM($D$26:$D$45))</f>
        <v>0.22222222222222221</v>
      </c>
      <c r="G26" s="3">
        <f t="shared" ref="G26:G45" si="2">IF(E26="","",$I$19*E26)</f>
        <v>228.57142857142856</v>
      </c>
      <c r="H26" s="3">
        <f t="shared" ref="H26:H45" si="3">IF(F26="","",$I$20*F26)</f>
        <v>311.11111111111109</v>
      </c>
      <c r="I26" s="3">
        <f t="shared" ref="I26:I45" si="4">IF(OR(G26="",H26=""),"",G26+H26)</f>
        <v>539.68253968253964</v>
      </c>
      <c r="J26" s="10">
        <v>850</v>
      </c>
      <c r="K26" s="3">
        <f t="shared" ref="K26:K45" si="5">IF(OR(I26="",J26=""),"",I26-J26)</f>
        <v>-310.31746031746036</v>
      </c>
      <c r="L26" s="2" t="str">
        <f t="shared" ref="L26:L45" si="6">IF(K26="","",IF(K26&gt;0,"Nachzahlung",IF(K26&lt;0,"Erstattung","Ausgeglichen")))</f>
        <v>Erstattung</v>
      </c>
      <c r="M26" s="7"/>
    </row>
    <row r="27" spans="1:13" x14ac:dyDescent="0.3">
      <c r="A27" s="7" t="s">
        <v>51</v>
      </c>
      <c r="B27" s="7" t="s">
        <v>52</v>
      </c>
      <c r="C27" s="8">
        <v>70</v>
      </c>
      <c r="D27" s="8">
        <v>2000</v>
      </c>
      <c r="E27" s="9">
        <f t="shared" si="0"/>
        <v>0.33333333333333331</v>
      </c>
      <c r="F27" s="9">
        <f t="shared" si="1"/>
        <v>0.44444444444444442</v>
      </c>
      <c r="G27" s="3">
        <f t="shared" si="2"/>
        <v>200</v>
      </c>
      <c r="H27" s="3">
        <f t="shared" si="3"/>
        <v>622.22222222222217</v>
      </c>
      <c r="I27" s="3">
        <f t="shared" si="4"/>
        <v>822.22222222222217</v>
      </c>
      <c r="J27" s="10">
        <v>900</v>
      </c>
      <c r="K27" s="3">
        <f t="shared" si="5"/>
        <v>-77.777777777777828</v>
      </c>
      <c r="L27" s="2" t="str">
        <f t="shared" si="6"/>
        <v>Erstattung</v>
      </c>
      <c r="M27" s="7"/>
    </row>
    <row r="28" spans="1:13" x14ac:dyDescent="0.3">
      <c r="A28" s="7" t="s">
        <v>53</v>
      </c>
      <c r="B28" s="7" t="s">
        <v>54</v>
      </c>
      <c r="C28" s="8">
        <v>60</v>
      </c>
      <c r="D28" s="8">
        <v>1500</v>
      </c>
      <c r="E28" s="9">
        <f t="shared" si="0"/>
        <v>0.2857142857142857</v>
      </c>
      <c r="F28" s="9">
        <f t="shared" si="1"/>
        <v>0.33333333333333331</v>
      </c>
      <c r="G28" s="3">
        <f t="shared" si="2"/>
        <v>171.42857142857142</v>
      </c>
      <c r="H28" s="3">
        <f t="shared" si="3"/>
        <v>466.66666666666663</v>
      </c>
      <c r="I28" s="3">
        <f t="shared" si="4"/>
        <v>638.09523809523807</v>
      </c>
      <c r="J28" s="10">
        <v>780</v>
      </c>
      <c r="K28" s="3">
        <f t="shared" si="5"/>
        <v>-141.90476190476193</v>
      </c>
      <c r="L28" s="2" t="str">
        <f t="shared" si="6"/>
        <v>Erstattung</v>
      </c>
      <c r="M28" s="7"/>
    </row>
    <row r="29" spans="1:13" x14ac:dyDescent="0.3">
      <c r="A29" s="7"/>
      <c r="B29" s="7"/>
      <c r="C29" s="8"/>
      <c r="D29" s="8"/>
      <c r="E29" s="9" t="str">
        <f t="shared" si="0"/>
        <v/>
      </c>
      <c r="F29" s="9" t="str">
        <f t="shared" si="1"/>
        <v/>
      </c>
      <c r="G29" s="3" t="str">
        <f t="shared" si="2"/>
        <v/>
      </c>
      <c r="H29" s="3" t="str">
        <f t="shared" si="3"/>
        <v/>
      </c>
      <c r="I29" s="3" t="str">
        <f t="shared" si="4"/>
        <v/>
      </c>
      <c r="J29" s="10"/>
      <c r="K29" s="3" t="str">
        <f t="shared" si="5"/>
        <v/>
      </c>
      <c r="L29" s="2" t="str">
        <f t="shared" si="6"/>
        <v/>
      </c>
      <c r="M29" s="7"/>
    </row>
    <row r="30" spans="1:13" x14ac:dyDescent="0.3">
      <c r="A30" s="7"/>
      <c r="B30" s="7"/>
      <c r="C30" s="8"/>
      <c r="D30" s="8"/>
      <c r="E30" s="9" t="str">
        <f t="shared" si="0"/>
        <v/>
      </c>
      <c r="F30" s="9" t="str">
        <f t="shared" si="1"/>
        <v/>
      </c>
      <c r="G30" s="3" t="str">
        <f t="shared" si="2"/>
        <v/>
      </c>
      <c r="H30" s="3" t="str">
        <f t="shared" si="3"/>
        <v/>
      </c>
      <c r="I30" s="3" t="str">
        <f t="shared" si="4"/>
        <v/>
      </c>
      <c r="J30" s="10"/>
      <c r="K30" s="3" t="str">
        <f t="shared" si="5"/>
        <v/>
      </c>
      <c r="L30" s="2" t="str">
        <f t="shared" si="6"/>
        <v/>
      </c>
      <c r="M30" s="7"/>
    </row>
    <row r="31" spans="1:13" x14ac:dyDescent="0.3">
      <c r="A31" s="7"/>
      <c r="B31" s="7"/>
      <c r="C31" s="8"/>
      <c r="D31" s="8"/>
      <c r="E31" s="9" t="str">
        <f t="shared" si="0"/>
        <v/>
      </c>
      <c r="F31" s="9" t="str">
        <f t="shared" si="1"/>
        <v/>
      </c>
      <c r="G31" s="3" t="str">
        <f t="shared" si="2"/>
        <v/>
      </c>
      <c r="H31" s="3" t="str">
        <f t="shared" si="3"/>
        <v/>
      </c>
      <c r="I31" s="3" t="str">
        <f t="shared" si="4"/>
        <v/>
      </c>
      <c r="J31" s="10"/>
      <c r="K31" s="3" t="str">
        <f t="shared" si="5"/>
        <v/>
      </c>
      <c r="L31" s="2" t="str">
        <f t="shared" si="6"/>
        <v/>
      </c>
      <c r="M31" s="7"/>
    </row>
    <row r="32" spans="1:13" x14ac:dyDescent="0.3">
      <c r="A32" s="7"/>
      <c r="B32" s="7"/>
      <c r="C32" s="8"/>
      <c r="D32" s="8"/>
      <c r="E32" s="9" t="str">
        <f t="shared" si="0"/>
        <v/>
      </c>
      <c r="F32" s="9" t="str">
        <f t="shared" si="1"/>
        <v/>
      </c>
      <c r="G32" s="3" t="str">
        <f t="shared" si="2"/>
        <v/>
      </c>
      <c r="H32" s="3" t="str">
        <f t="shared" si="3"/>
        <v/>
      </c>
      <c r="I32" s="3" t="str">
        <f t="shared" si="4"/>
        <v/>
      </c>
      <c r="J32" s="10"/>
      <c r="K32" s="3" t="str">
        <f t="shared" si="5"/>
        <v/>
      </c>
      <c r="L32" s="2" t="str">
        <f t="shared" si="6"/>
        <v/>
      </c>
      <c r="M32" s="7"/>
    </row>
    <row r="33" spans="1:13" x14ac:dyDescent="0.3">
      <c r="A33" s="7"/>
      <c r="B33" s="7"/>
      <c r="C33" s="8"/>
      <c r="D33" s="8"/>
      <c r="E33" s="9" t="str">
        <f t="shared" si="0"/>
        <v/>
      </c>
      <c r="F33" s="9" t="str">
        <f t="shared" si="1"/>
        <v/>
      </c>
      <c r="G33" s="3" t="str">
        <f t="shared" si="2"/>
        <v/>
      </c>
      <c r="H33" s="3" t="str">
        <f t="shared" si="3"/>
        <v/>
      </c>
      <c r="I33" s="3" t="str">
        <f t="shared" si="4"/>
        <v/>
      </c>
      <c r="J33" s="10"/>
      <c r="K33" s="3" t="str">
        <f t="shared" si="5"/>
        <v/>
      </c>
      <c r="L33" s="2" t="str">
        <f t="shared" si="6"/>
        <v/>
      </c>
      <c r="M33" s="7"/>
    </row>
    <row r="34" spans="1:13" x14ac:dyDescent="0.3">
      <c r="A34" s="7"/>
      <c r="B34" s="7"/>
      <c r="C34" s="8"/>
      <c r="D34" s="8"/>
      <c r="E34" s="9" t="str">
        <f t="shared" si="0"/>
        <v/>
      </c>
      <c r="F34" s="9" t="str">
        <f t="shared" si="1"/>
        <v/>
      </c>
      <c r="G34" s="3" t="str">
        <f t="shared" si="2"/>
        <v/>
      </c>
      <c r="H34" s="3" t="str">
        <f t="shared" si="3"/>
        <v/>
      </c>
      <c r="I34" s="3" t="str">
        <f t="shared" si="4"/>
        <v/>
      </c>
      <c r="J34" s="10"/>
      <c r="K34" s="3" t="str">
        <f t="shared" si="5"/>
        <v/>
      </c>
      <c r="L34" s="2" t="str">
        <f t="shared" si="6"/>
        <v/>
      </c>
      <c r="M34" s="7"/>
    </row>
    <row r="35" spans="1:13" x14ac:dyDescent="0.3">
      <c r="A35" s="7"/>
      <c r="B35" s="7"/>
      <c r="C35" s="8"/>
      <c r="D35" s="8"/>
      <c r="E35" s="9" t="str">
        <f t="shared" si="0"/>
        <v/>
      </c>
      <c r="F35" s="9" t="str">
        <f t="shared" si="1"/>
        <v/>
      </c>
      <c r="G35" s="3" t="str">
        <f t="shared" si="2"/>
        <v/>
      </c>
      <c r="H35" s="3" t="str">
        <f t="shared" si="3"/>
        <v/>
      </c>
      <c r="I35" s="3" t="str">
        <f t="shared" si="4"/>
        <v/>
      </c>
      <c r="J35" s="10"/>
      <c r="K35" s="3" t="str">
        <f t="shared" si="5"/>
        <v/>
      </c>
      <c r="L35" s="2" t="str">
        <f t="shared" si="6"/>
        <v/>
      </c>
      <c r="M35" s="7"/>
    </row>
    <row r="36" spans="1:13" x14ac:dyDescent="0.3">
      <c r="A36" s="7"/>
      <c r="B36" s="7"/>
      <c r="C36" s="8"/>
      <c r="D36" s="8"/>
      <c r="E36" s="9" t="str">
        <f t="shared" si="0"/>
        <v/>
      </c>
      <c r="F36" s="9" t="str">
        <f t="shared" si="1"/>
        <v/>
      </c>
      <c r="G36" s="3" t="str">
        <f t="shared" si="2"/>
        <v/>
      </c>
      <c r="H36" s="3" t="str">
        <f t="shared" si="3"/>
        <v/>
      </c>
      <c r="I36" s="3" t="str">
        <f t="shared" si="4"/>
        <v/>
      </c>
      <c r="J36" s="10"/>
      <c r="K36" s="3" t="str">
        <f t="shared" si="5"/>
        <v/>
      </c>
      <c r="L36" s="2" t="str">
        <f t="shared" si="6"/>
        <v/>
      </c>
      <c r="M36" s="7"/>
    </row>
    <row r="37" spans="1:13" x14ac:dyDescent="0.3">
      <c r="A37" s="7"/>
      <c r="B37" s="7"/>
      <c r="C37" s="8"/>
      <c r="D37" s="8"/>
      <c r="E37" s="9" t="str">
        <f t="shared" si="0"/>
        <v/>
      </c>
      <c r="F37" s="9" t="str">
        <f t="shared" si="1"/>
        <v/>
      </c>
      <c r="G37" s="3" t="str">
        <f t="shared" si="2"/>
        <v/>
      </c>
      <c r="H37" s="3" t="str">
        <f t="shared" si="3"/>
        <v/>
      </c>
      <c r="I37" s="3" t="str">
        <f t="shared" si="4"/>
        <v/>
      </c>
      <c r="J37" s="10"/>
      <c r="K37" s="3" t="str">
        <f t="shared" si="5"/>
        <v/>
      </c>
      <c r="L37" s="2" t="str">
        <f t="shared" si="6"/>
        <v/>
      </c>
      <c r="M37" s="7"/>
    </row>
    <row r="38" spans="1:13" x14ac:dyDescent="0.3">
      <c r="A38" s="7"/>
      <c r="B38" s="7"/>
      <c r="C38" s="8"/>
      <c r="D38" s="8"/>
      <c r="E38" s="9" t="str">
        <f t="shared" si="0"/>
        <v/>
      </c>
      <c r="F38" s="9" t="str">
        <f t="shared" si="1"/>
        <v/>
      </c>
      <c r="G38" s="3" t="str">
        <f t="shared" si="2"/>
        <v/>
      </c>
      <c r="H38" s="3" t="str">
        <f t="shared" si="3"/>
        <v/>
      </c>
      <c r="I38" s="3" t="str">
        <f t="shared" si="4"/>
        <v/>
      </c>
      <c r="J38" s="10"/>
      <c r="K38" s="3" t="str">
        <f t="shared" si="5"/>
        <v/>
      </c>
      <c r="L38" s="2" t="str">
        <f t="shared" si="6"/>
        <v/>
      </c>
      <c r="M38" s="7"/>
    </row>
    <row r="39" spans="1:13" x14ac:dyDescent="0.3">
      <c r="A39" s="7"/>
      <c r="B39" s="7"/>
      <c r="C39" s="8"/>
      <c r="D39" s="8"/>
      <c r="E39" s="9" t="str">
        <f t="shared" si="0"/>
        <v/>
      </c>
      <c r="F39" s="9" t="str">
        <f t="shared" si="1"/>
        <v/>
      </c>
      <c r="G39" s="3" t="str">
        <f t="shared" si="2"/>
        <v/>
      </c>
      <c r="H39" s="3" t="str">
        <f t="shared" si="3"/>
        <v/>
      </c>
      <c r="I39" s="3" t="str">
        <f t="shared" si="4"/>
        <v/>
      </c>
      <c r="J39" s="10"/>
      <c r="K39" s="3" t="str">
        <f t="shared" si="5"/>
        <v/>
      </c>
      <c r="L39" s="2" t="str">
        <f t="shared" si="6"/>
        <v/>
      </c>
      <c r="M39" s="7"/>
    </row>
    <row r="40" spans="1:13" x14ac:dyDescent="0.3">
      <c r="A40" s="7"/>
      <c r="B40" s="7"/>
      <c r="C40" s="8"/>
      <c r="D40" s="8"/>
      <c r="E40" s="9" t="str">
        <f t="shared" si="0"/>
        <v/>
      </c>
      <c r="F40" s="9" t="str">
        <f t="shared" si="1"/>
        <v/>
      </c>
      <c r="G40" s="3" t="str">
        <f t="shared" si="2"/>
        <v/>
      </c>
      <c r="H40" s="3" t="str">
        <f t="shared" si="3"/>
        <v/>
      </c>
      <c r="I40" s="3" t="str">
        <f t="shared" si="4"/>
        <v/>
      </c>
      <c r="J40" s="10"/>
      <c r="K40" s="3" t="str">
        <f t="shared" si="5"/>
        <v/>
      </c>
      <c r="L40" s="2" t="str">
        <f t="shared" si="6"/>
        <v/>
      </c>
      <c r="M40" s="7"/>
    </row>
    <row r="41" spans="1:13" x14ac:dyDescent="0.3">
      <c r="A41" s="7"/>
      <c r="B41" s="7"/>
      <c r="C41" s="8"/>
      <c r="D41" s="8"/>
      <c r="E41" s="9" t="str">
        <f t="shared" si="0"/>
        <v/>
      </c>
      <c r="F41" s="9" t="str">
        <f t="shared" si="1"/>
        <v/>
      </c>
      <c r="G41" s="3" t="str">
        <f t="shared" si="2"/>
        <v/>
      </c>
      <c r="H41" s="3" t="str">
        <f t="shared" si="3"/>
        <v/>
      </c>
      <c r="I41" s="3" t="str">
        <f t="shared" si="4"/>
        <v/>
      </c>
      <c r="J41" s="10"/>
      <c r="K41" s="3" t="str">
        <f t="shared" si="5"/>
        <v/>
      </c>
      <c r="L41" s="2" t="str">
        <f t="shared" si="6"/>
        <v/>
      </c>
      <c r="M41" s="7"/>
    </row>
    <row r="42" spans="1:13" x14ac:dyDescent="0.3">
      <c r="A42" s="7"/>
      <c r="B42" s="7"/>
      <c r="C42" s="8"/>
      <c r="D42" s="8"/>
      <c r="E42" s="9" t="str">
        <f t="shared" si="0"/>
        <v/>
      </c>
      <c r="F42" s="9" t="str">
        <f t="shared" si="1"/>
        <v/>
      </c>
      <c r="G42" s="3" t="str">
        <f t="shared" si="2"/>
        <v/>
      </c>
      <c r="H42" s="3" t="str">
        <f t="shared" si="3"/>
        <v/>
      </c>
      <c r="I42" s="3" t="str">
        <f t="shared" si="4"/>
        <v/>
      </c>
      <c r="J42" s="10"/>
      <c r="K42" s="3" t="str">
        <f t="shared" si="5"/>
        <v/>
      </c>
      <c r="L42" s="2" t="str">
        <f t="shared" si="6"/>
        <v/>
      </c>
      <c r="M42" s="7"/>
    </row>
    <row r="43" spans="1:13" x14ac:dyDescent="0.3">
      <c r="A43" s="7"/>
      <c r="B43" s="7"/>
      <c r="C43" s="8"/>
      <c r="D43" s="8"/>
      <c r="E43" s="9" t="str">
        <f t="shared" si="0"/>
        <v/>
      </c>
      <c r="F43" s="9" t="str">
        <f t="shared" si="1"/>
        <v/>
      </c>
      <c r="G43" s="3" t="str">
        <f t="shared" si="2"/>
        <v/>
      </c>
      <c r="H43" s="3" t="str">
        <f t="shared" si="3"/>
        <v/>
      </c>
      <c r="I43" s="3" t="str">
        <f t="shared" si="4"/>
        <v/>
      </c>
      <c r="J43" s="10"/>
      <c r="K43" s="3" t="str">
        <f t="shared" si="5"/>
        <v/>
      </c>
      <c r="L43" s="2" t="str">
        <f t="shared" si="6"/>
        <v/>
      </c>
      <c r="M43" s="7"/>
    </row>
    <row r="44" spans="1:13" x14ac:dyDescent="0.3">
      <c r="A44" s="7"/>
      <c r="B44" s="7"/>
      <c r="C44" s="8"/>
      <c r="D44" s="8"/>
      <c r="E44" s="9" t="str">
        <f t="shared" si="0"/>
        <v/>
      </c>
      <c r="F44" s="9" t="str">
        <f t="shared" si="1"/>
        <v/>
      </c>
      <c r="G44" s="3" t="str">
        <f t="shared" si="2"/>
        <v/>
      </c>
      <c r="H44" s="3" t="str">
        <f t="shared" si="3"/>
        <v/>
      </c>
      <c r="I44" s="3" t="str">
        <f t="shared" si="4"/>
        <v/>
      </c>
      <c r="J44" s="10"/>
      <c r="K44" s="3" t="str">
        <f t="shared" si="5"/>
        <v/>
      </c>
      <c r="L44" s="2" t="str">
        <f t="shared" si="6"/>
        <v/>
      </c>
      <c r="M44" s="7"/>
    </row>
    <row r="45" spans="1:13" x14ac:dyDescent="0.3">
      <c r="A45" s="7"/>
      <c r="B45" s="7"/>
      <c r="C45" s="8"/>
      <c r="D45" s="8"/>
      <c r="E45" s="9" t="str">
        <f t="shared" si="0"/>
        <v/>
      </c>
      <c r="F45" s="9" t="str">
        <f t="shared" si="1"/>
        <v/>
      </c>
      <c r="G45" s="3" t="str">
        <f t="shared" si="2"/>
        <v/>
      </c>
      <c r="H45" s="3" t="str">
        <f t="shared" si="3"/>
        <v/>
      </c>
      <c r="I45" s="3" t="str">
        <f t="shared" si="4"/>
        <v/>
      </c>
      <c r="J45" s="10"/>
      <c r="K45" s="3" t="str">
        <f t="shared" si="5"/>
        <v/>
      </c>
      <c r="L45" s="2" t="str">
        <f t="shared" si="6"/>
        <v/>
      </c>
      <c r="M45" s="7"/>
    </row>
    <row r="46" spans="1:13" x14ac:dyDescent="0.3">
      <c r="A46" s="11" t="s">
        <v>55</v>
      </c>
      <c r="B46" s="12"/>
      <c r="C46" s="13">
        <f>SUM(C26:C45)</f>
        <v>210</v>
      </c>
      <c r="D46" s="13">
        <f>SUM(D26:D45)</f>
        <v>4500</v>
      </c>
      <c r="E46" s="12"/>
      <c r="F46" s="12"/>
      <c r="G46" s="14">
        <f>SUM(G26:G45)</f>
        <v>600</v>
      </c>
      <c r="H46" s="14">
        <f>SUM(H26:H45)</f>
        <v>1400</v>
      </c>
      <c r="I46" s="14">
        <f>SUM(I26:I45)</f>
        <v>2000</v>
      </c>
      <c r="J46" s="14">
        <f>SUM(J26:J45)</f>
        <v>2530</v>
      </c>
      <c r="K46" s="14">
        <f>SUM(K26:K45)</f>
        <v>-530.00000000000011</v>
      </c>
      <c r="L46" s="12"/>
      <c r="M46" s="12"/>
    </row>
    <row r="48" spans="1:13" x14ac:dyDescent="0.3">
      <c r="G48" s="22" t="s">
        <v>56</v>
      </c>
      <c r="H48" s="19"/>
      <c r="I48" s="19"/>
      <c r="J48" s="19"/>
      <c r="K48" s="19"/>
      <c r="L48" s="19"/>
      <c r="M48" s="19"/>
    </row>
    <row r="49" spans="7:13" x14ac:dyDescent="0.3">
      <c r="G49" s="18" t="s">
        <v>57</v>
      </c>
      <c r="H49" s="20"/>
      <c r="I49" s="20"/>
      <c r="J49" s="20"/>
      <c r="K49" s="16">
        <f>C46</f>
        <v>210</v>
      </c>
      <c r="L49" s="17"/>
      <c r="M49" s="17"/>
    </row>
    <row r="50" spans="7:13" x14ac:dyDescent="0.3">
      <c r="G50" s="18" t="s">
        <v>58</v>
      </c>
      <c r="H50" s="20"/>
      <c r="I50" s="20"/>
      <c r="J50" s="20"/>
      <c r="K50" s="16">
        <f>D46</f>
        <v>4500</v>
      </c>
      <c r="L50" s="17"/>
      <c r="M50" s="17"/>
    </row>
    <row r="51" spans="7:13" x14ac:dyDescent="0.3">
      <c r="G51" s="18" t="s">
        <v>59</v>
      </c>
      <c r="H51" s="20"/>
      <c r="I51" s="20"/>
      <c r="J51" s="20"/>
      <c r="K51" s="21">
        <f>I46</f>
        <v>2000</v>
      </c>
      <c r="L51" s="17"/>
      <c r="M51" s="17"/>
    </row>
    <row r="52" spans="7:13" x14ac:dyDescent="0.3">
      <c r="G52" s="18" t="s">
        <v>60</v>
      </c>
      <c r="H52" s="20"/>
      <c r="I52" s="20"/>
      <c r="J52" s="20"/>
      <c r="K52" s="21">
        <f>I46-$B$16</f>
        <v>0</v>
      </c>
      <c r="L52" s="17"/>
      <c r="M52" s="17"/>
    </row>
  </sheetData>
  <mergeCells count="38">
    <mergeCell ref="C5:F5"/>
    <mergeCell ref="A24:M24"/>
    <mergeCell ref="A1:M1"/>
    <mergeCell ref="C4:F4"/>
    <mergeCell ref="G48:M48"/>
    <mergeCell ref="A5:B5"/>
    <mergeCell ref="G5:H5"/>
    <mergeCell ref="I5:M5"/>
    <mergeCell ref="A4:B4"/>
    <mergeCell ref="G4:H4"/>
    <mergeCell ref="I4:M4"/>
    <mergeCell ref="G20:H20"/>
    <mergeCell ref="I20:M20"/>
    <mergeCell ref="A21:D21"/>
    <mergeCell ref="A18:M18"/>
    <mergeCell ref="A3:M3"/>
    <mergeCell ref="G51:J51"/>
    <mergeCell ref="A19:D19"/>
    <mergeCell ref="K52:M52"/>
    <mergeCell ref="A6:B6"/>
    <mergeCell ref="G50:J50"/>
    <mergeCell ref="A9:M9"/>
    <mergeCell ref="G19:H19"/>
    <mergeCell ref="G52:J52"/>
    <mergeCell ref="G6:H6"/>
    <mergeCell ref="K49:M49"/>
    <mergeCell ref="G49:J49"/>
    <mergeCell ref="I19:M19"/>
    <mergeCell ref="E22:F22"/>
    <mergeCell ref="K51:M51"/>
    <mergeCell ref="E21:F21"/>
    <mergeCell ref="E19:F19"/>
    <mergeCell ref="C6:D6"/>
    <mergeCell ref="K50:M50"/>
    <mergeCell ref="A22:D22"/>
    <mergeCell ref="I6:M6"/>
    <mergeCell ref="A20:D20"/>
    <mergeCell ref="E20:F20"/>
  </mergeCells>
  <conditionalFormatting sqref="K26:K45">
    <cfRule type="cellIs" dxfId="3" priority="1" operator="greaterThan">
      <formula>0</formula>
    </cfRule>
    <cfRule type="cellIs" dxfId="2" priority="2" operator="lessThan">
      <formula>0</formula>
    </cfRule>
    <cfRule type="cellIs" dxfId="1" priority="3" operator="equal">
      <formula>0</formula>
    </cfRule>
  </conditionalFormatting>
  <conditionalFormatting sqref="K52">
    <cfRule type="cellIs" dxfId="0" priority="4" operator="notEqual">
      <formula>0</formula>
    </cfRule>
  </conditionalFormatting>
  <dataValidations count="2">
    <dataValidation type="list" sqref="E21" xr:uid="{00000000-0002-0000-0000-000000000000}">
      <formula1>"Wohnfläche (m²)"</formula1>
    </dataValidation>
    <dataValidation type="list" sqref="E22" xr:uid="{00000000-0002-0000-0000-000001000000}">
      <formula1>"Verbrauch (kWh)"</formula1>
    </dataValidation>
  </dataValidation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Heizkostenabrechnung</vt:lpstr>
      <vt:lpstr>Heizkostenabrechnung!Área_de_impresión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2025-12-22T11:37:36Z</dcterms:created>
  <dcterms:modified xsi:type="dcterms:W3CDTF">2025-12-23T06:48:17Z</dcterms:modified>
</cp:coreProperties>
</file>