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Vorlage\Generador\"/>
    </mc:Choice>
  </mc:AlternateContent>
  <xr:revisionPtr revIDLastSave="0" documentId="13_ncr:1_{418BD7D4-3E2D-4540-8769-0D5C028F8589}" xr6:coauthVersionLast="47" xr6:coauthVersionMax="47" xr10:uidLastSave="{00000000-0000-0000-0000-000000000000}"/>
  <bookViews>
    <workbookView xWindow="690" yWindow="690" windowWidth="25500" windowHeight="13500" tabRatio="500" xr2:uid="{00000000-000D-0000-FFFF-FFFF00000000}"/>
  </bookViews>
  <sheets>
    <sheet name="Abrechnung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5" i="1" l="1"/>
  <c r="E34" i="1"/>
  <c r="E33" i="1"/>
  <c r="E32" i="1"/>
  <c r="C31" i="1"/>
  <c r="E30" i="1"/>
  <c r="E27" i="1"/>
  <c r="C27" i="1"/>
  <c r="F27" i="1" s="1"/>
  <c r="D23" i="1"/>
  <c r="I22" i="1"/>
  <c r="C34" i="1" s="1"/>
  <c r="F34" i="1" s="1"/>
  <c r="H34" i="1" s="1"/>
  <c r="H22" i="1"/>
  <c r="I21" i="1"/>
  <c r="C33" i="1" s="1"/>
  <c r="H21" i="1"/>
  <c r="J21" i="1" s="1"/>
  <c r="D33" i="1" s="1"/>
  <c r="I20" i="1"/>
  <c r="C32" i="1" s="1"/>
  <c r="H20" i="1"/>
  <c r="J20" i="1" s="1"/>
  <c r="D32" i="1" s="1"/>
  <c r="I19" i="1"/>
  <c r="E31" i="1" s="1"/>
  <c r="H19" i="1"/>
  <c r="I18" i="1"/>
  <c r="C30" i="1" s="1"/>
  <c r="H18" i="1"/>
  <c r="J18" i="1" s="1"/>
  <c r="D30" i="1" s="1"/>
  <c r="I17" i="1"/>
  <c r="E29" i="1" s="1"/>
  <c r="H17" i="1"/>
  <c r="J17" i="1" s="1"/>
  <c r="D29" i="1" s="1"/>
  <c r="I16" i="1"/>
  <c r="E28" i="1" s="1"/>
  <c r="H16" i="1"/>
  <c r="J22" i="1" s="1"/>
  <c r="D34" i="1" s="1"/>
  <c r="J15" i="1"/>
  <c r="D27" i="1" s="1"/>
  <c r="I15" i="1"/>
  <c r="H15" i="1"/>
  <c r="H23" i="1" s="1"/>
  <c r="F11" i="1"/>
  <c r="F30" i="1" l="1"/>
  <c r="H30" i="1" s="1"/>
  <c r="H27" i="1"/>
  <c r="F32" i="1"/>
  <c r="H32" i="1" s="1"/>
  <c r="F33" i="1"/>
  <c r="H33" i="1" s="1"/>
  <c r="E35" i="1"/>
  <c r="C28" i="1"/>
  <c r="C29" i="1"/>
  <c r="F29" i="1" s="1"/>
  <c r="H29" i="1" s="1"/>
  <c r="J19" i="1"/>
  <c r="D31" i="1" s="1"/>
  <c r="F31" i="1" s="1"/>
  <c r="H31" i="1" s="1"/>
  <c r="J16" i="1"/>
  <c r="D28" i="1" s="1"/>
  <c r="D35" i="1" s="1"/>
  <c r="C35" i="1" l="1"/>
  <c r="F28" i="1"/>
  <c r="H28" i="1" l="1"/>
  <c r="H35" i="1" s="1"/>
  <c r="F35" i="1"/>
</calcChain>
</file>

<file path=xl/sharedStrings.xml><?xml version="1.0" encoding="utf-8"?>
<sst xmlns="http://schemas.openxmlformats.org/spreadsheetml/2006/main" count="60" uniqueCount="51">
  <si>
    <t>HEIZKOSTENABRECHNUNG</t>
  </si>
  <si>
    <t>2026 | Jahresabrechnung</t>
  </si>
  <si>
    <t>Gebäude</t>
  </si>
  <si>
    <t>Mehrfamilienhaus mit 8 Wohneinheiten</t>
  </si>
  <si>
    <t>Gesamtkosten Heizung</t>
  </si>
  <si>
    <t>Adresse</t>
  </si>
  <si>
    <t>Musterstraße 1-10, 60000 Stadt</t>
  </si>
  <si>
    <t>Abrechnungszeitraum</t>
  </si>
  <si>
    <t>01.01.2026 - 31.12.2026</t>
  </si>
  <si>
    <t>Warmwasser (Anteil)</t>
  </si>
  <si>
    <t>Ablesedatum</t>
  </si>
  <si>
    <t>31.12.2026</t>
  </si>
  <si>
    <t>Wartung &amp; Inspekt.</t>
  </si>
  <si>
    <t>GESAMTBUDGET</t>
  </si>
  <si>
    <t>WOHNEINHEITEN UND VERBRAUCHSDATEN</t>
  </si>
  <si>
    <t>Einheit</t>
  </si>
  <si>
    <t>Bewohner</t>
  </si>
  <si>
    <t>Fläche (m²)</t>
  </si>
  <si>
    <t>Heizkörper</t>
  </si>
  <si>
    <t>Zähler Anfang</t>
  </si>
  <si>
    <t>Zähler Ende</t>
  </si>
  <si>
    <t>Verbrauch (kWh)</t>
  </si>
  <si>
    <t>Fläche %</t>
  </si>
  <si>
    <t>Verbrauch %</t>
  </si>
  <si>
    <t>Wohnung 1</t>
  </si>
  <si>
    <t>Familie Schmidt</t>
  </si>
  <si>
    <t>Wohnung 2</t>
  </si>
  <si>
    <t>Herr Müller</t>
  </si>
  <si>
    <t>Wohnung 3</t>
  </si>
  <si>
    <t>Familie Weber</t>
  </si>
  <si>
    <t>Wohnung 4</t>
  </si>
  <si>
    <t>Frau Bauer</t>
  </si>
  <si>
    <t>Büro 1</t>
  </si>
  <si>
    <t>Unternehmen &amp; Co.</t>
  </si>
  <si>
    <t>Wohnung 5</t>
  </si>
  <si>
    <t>Familie König</t>
  </si>
  <si>
    <t>Wohnung 6</t>
  </si>
  <si>
    <t>Herr Fischer</t>
  </si>
  <si>
    <t>Keller/Gemeinschaft</t>
  </si>
  <si>
    <t>Gemeinschaft</t>
  </si>
  <si>
    <t>TOTAL</t>
  </si>
  <si>
    <t>KOSTENVERTEILUNG UND ABRECHNUNG</t>
  </si>
  <si>
    <t>Kosten Fläche</t>
  </si>
  <si>
    <t>Kosten Verbrauch</t>
  </si>
  <si>
    <t>Wartung</t>
  </si>
  <si>
    <t>Summe Kosten</t>
  </si>
  <si>
    <t>Vorauszahlung</t>
  </si>
  <si>
    <t>Saldo 2026</t>
  </si>
  <si>
    <t>GESAMTTOTAL</t>
  </si>
  <si>
    <t>HINWEISE ZUR ABRECHNUNG</t>
  </si>
  <si>
    <t>• Diese Abrechnung folgt der Heizkostenverordnung (HeizKV)
• Kostenverteilung: 50% nach Wohnfläche / 50% nach Verbrauch
• Positive Salden werden im nächsten Jahr berücksichtigt oder erstattet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</si>
</sst>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€&quot;"/>
    <numFmt numFmtId="165" formatCode="0.0%"/>
  </numFmts>
  <fonts count="12" x14ac:knownFonts="1">
    <font>
      <sz val="11"/>
      <color theme="1"/>
      <name val="Calibri"/>
      <family val="2"/>
      <charset val="1"/>
    </font>
    <font>
      <b/>
      <sz val="18"/>
      <color rgb="FFFFFFFF"/>
      <name val="Calibri"/>
      <charset val="1"/>
    </font>
    <font>
      <sz val="11"/>
      <color rgb="FFFFFFFF"/>
      <name val="Calibri"/>
      <charset val="1"/>
    </font>
    <font>
      <b/>
      <sz val="10"/>
      <color rgb="FF2C3E50"/>
      <name val="Calibri"/>
      <charset val="1"/>
    </font>
    <font>
      <sz val="10"/>
      <color rgb="FF2C3E50"/>
      <name val="Calibri"/>
      <charset val="1"/>
    </font>
    <font>
      <b/>
      <sz val="9"/>
      <color rgb="FF2C3E50"/>
      <name val="Calibri"/>
      <charset val="1"/>
    </font>
    <font>
      <b/>
      <sz val="10"/>
      <color rgb="FF2C5282"/>
      <name val="Calibri"/>
      <charset val="1"/>
    </font>
    <font>
      <b/>
      <sz val="9"/>
      <color rgb="FFFFFFFF"/>
      <name val="Calibri"/>
      <charset val="1"/>
    </font>
    <font>
      <b/>
      <sz val="11"/>
      <color rgb="FFFFFFFF"/>
      <name val="Calibri"/>
      <charset val="1"/>
    </font>
    <font>
      <b/>
      <sz val="10"/>
      <color rgb="FFFFFFFF"/>
      <name val="Calibri"/>
      <charset val="1"/>
    </font>
    <font>
      <b/>
      <sz val="10"/>
      <name val="Calibri"/>
      <charset val="1"/>
    </font>
    <font>
      <sz val="9"/>
      <color rgb="FF2C3E50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1A3A52"/>
        <bgColor rgb="FF2C3E50"/>
      </patternFill>
    </fill>
    <fill>
      <patternFill patternType="solid">
        <fgColor rgb="FF2C5282"/>
        <bgColor rgb="FF2C3E50"/>
      </patternFill>
    </fill>
    <fill>
      <patternFill patternType="solid">
        <fgColor rgb="FFECF0F1"/>
        <bgColor rgb="FFF8F9FA"/>
      </patternFill>
    </fill>
    <fill>
      <patternFill patternType="solid">
        <fgColor rgb="FFF8F9FA"/>
        <bgColor rgb="FFFFFFFF"/>
      </patternFill>
    </fill>
    <fill>
      <patternFill patternType="solid">
        <fgColor rgb="FFF39C12"/>
        <bgColor rgb="FFFFCC00"/>
      </patternFill>
    </fill>
    <fill>
      <patternFill patternType="solid">
        <fgColor rgb="FF2C3E50"/>
        <bgColor rgb="FF1A3A52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D5DBDB"/>
      </left>
      <right style="thin">
        <color rgb="FFD5DBDB"/>
      </right>
      <top style="thin">
        <color rgb="FFD5DBDB"/>
      </top>
      <bottom style="thin">
        <color rgb="FFD5DBDB"/>
      </bottom>
      <diagonal/>
    </border>
    <border>
      <left style="medium">
        <color rgb="FFF39C12"/>
      </left>
      <right style="medium">
        <color rgb="FFF39C12"/>
      </right>
      <top style="medium">
        <color rgb="FFF39C12"/>
      </top>
      <bottom style="medium">
        <color rgb="FFF39C12"/>
      </bottom>
      <diagonal/>
    </border>
    <border>
      <left style="thin">
        <color rgb="FFD5DBDB"/>
      </left>
      <right/>
      <top style="thin">
        <color rgb="FFD5DBDB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1" fillId="4" borderId="3" xfId="0" applyFont="1" applyFill="1" applyBorder="1" applyAlignment="1">
      <alignment horizontal="left" vertical="top" wrapText="1" indent="1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0" fontId="1" fillId="2" borderId="0" xfId="0" applyFont="1" applyFill="1" applyAlignment="1">
      <alignment horizontal="left" vertical="center" indent="1"/>
    </xf>
    <xf numFmtId="0" fontId="3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164" fontId="6" fillId="5" borderId="1" xfId="0" applyNumberFormat="1" applyFont="1" applyFill="1" applyBorder="1" applyAlignment="1">
      <alignment horizontal="right" vertical="center" indent="1"/>
    </xf>
    <xf numFmtId="0" fontId="7" fillId="6" borderId="1" xfId="0" applyFont="1" applyFill="1" applyBorder="1" applyAlignment="1">
      <alignment horizontal="left" vertical="center"/>
    </xf>
    <xf numFmtId="164" fontId="8" fillId="6" borderId="2" xfId="0" applyNumberFormat="1" applyFont="1" applyFill="1" applyBorder="1" applyAlignment="1">
      <alignment horizontal="right" vertical="center" inden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indent="1"/>
    </xf>
    <xf numFmtId="1" fontId="4" fillId="0" borderId="1" xfId="0" applyNumberFormat="1" applyFont="1" applyBorder="1" applyAlignment="1">
      <alignment horizontal="center"/>
    </xf>
    <xf numFmtId="1" fontId="0" fillId="0" borderId="0" xfId="0" applyNumberFormat="1"/>
    <xf numFmtId="165" fontId="0" fillId="0" borderId="0" xfId="0" applyNumberFormat="1"/>
    <xf numFmtId="0" fontId="4" fillId="5" borderId="1" xfId="0" applyFont="1" applyFill="1" applyBorder="1" applyAlignment="1">
      <alignment horizontal="left" indent="1"/>
    </xf>
    <xf numFmtId="1" fontId="4" fillId="5" borderId="1" xfId="0" applyNumberFormat="1" applyFont="1" applyFill="1" applyBorder="1" applyAlignment="1">
      <alignment horizontal="center"/>
    </xf>
    <xf numFmtId="0" fontId="9" fillId="7" borderId="1" xfId="0" applyFont="1" applyFill="1" applyBorder="1" applyAlignment="1">
      <alignment horizontal="left" indent="1"/>
    </xf>
    <xf numFmtId="0" fontId="9" fillId="7" borderId="1" xfId="0" applyFont="1" applyFill="1" applyBorder="1" applyAlignment="1">
      <alignment horizontal="center"/>
    </xf>
    <xf numFmtId="1" fontId="9" fillId="7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164" fontId="6" fillId="5" borderId="1" xfId="0" applyNumberFormat="1" applyFont="1" applyFill="1" applyBorder="1" applyAlignment="1">
      <alignment horizontal="center"/>
    </xf>
    <xf numFmtId="164" fontId="10" fillId="5" borderId="1" xfId="0" applyNumberFormat="1" applyFont="1" applyFill="1" applyBorder="1" applyAlignment="1">
      <alignment horizontal="center"/>
    </xf>
    <xf numFmtId="164" fontId="9" fillId="7" borderId="1" xfId="0" applyNumberFormat="1" applyFont="1" applyFill="1" applyBorder="1" applyAlignment="1">
      <alignment horizontal="center"/>
    </xf>
    <xf numFmtId="0" fontId="0" fillId="8" borderId="0" xfId="0" applyFill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8F9FA"/>
      <rgbColor rgb="FFECF0F1"/>
      <rgbColor rgb="FF660066"/>
      <rgbColor rgb="FFFF8080"/>
      <rgbColor rgb="FF0066CC"/>
      <rgbColor rgb="FFD5DBDB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39C12"/>
      <rgbColor rgb="FFFF6600"/>
      <rgbColor rgb="FF666699"/>
      <rgbColor rgb="FF969696"/>
      <rgbColor rgb="FF1A3A52"/>
      <rgbColor rgb="FF339966"/>
      <rgbColor rgb="FF003300"/>
      <rgbColor rgb="FF333300"/>
      <rgbColor rgb="FF993300"/>
      <rgbColor rgb="FF993366"/>
      <rgbColor rgb="FF2C5282"/>
      <rgbColor rgb="FF2C3E5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4"/>
  <sheetViews>
    <sheetView tabSelected="1" zoomScaleNormal="100" workbookViewId="0">
      <selection activeCell="Q14" sqref="Q14"/>
    </sheetView>
  </sheetViews>
  <sheetFormatPr baseColWidth="10" defaultColWidth="8.7109375" defaultRowHeight="15" x14ac:dyDescent="0.25"/>
  <cols>
    <col min="1" max="1" width="2" customWidth="1"/>
    <col min="2" max="2" width="18.42578125" bestFit="1" customWidth="1"/>
    <col min="3" max="3" width="33" bestFit="1" customWidth="1"/>
    <col min="4" max="4" width="10.28515625" bestFit="1" customWidth="1"/>
    <col min="5" max="5" width="17.5703125" bestFit="1" customWidth="1"/>
    <col min="6" max="6" width="11.85546875" bestFit="1" customWidth="1"/>
    <col min="7" max="7" width="11.28515625" bestFit="1" customWidth="1"/>
    <col min="8" max="8" width="13" bestFit="1" customWidth="1"/>
    <col min="9" max="9" width="7.28515625" bestFit="1" customWidth="1"/>
    <col min="10" max="10" width="9.85546875" bestFit="1" customWidth="1"/>
    <col min="11" max="21" width="8.7109375" style="29"/>
  </cols>
  <sheetData>
    <row r="1" spans="1:10" s="29" customFormat="1" ht="7.5" customHeight="1" x14ac:dyDescent="0.25"/>
    <row r="2" spans="1:10" ht="34.5" customHeight="1" x14ac:dyDescent="0.25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</row>
    <row r="3" spans="1:10" ht="19.5" customHeight="1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0" s="29" customFormat="1" ht="3" customHeight="1" x14ac:dyDescent="0.25"/>
    <row r="5" spans="1:10" ht="18" customHeight="1" x14ac:dyDescent="0.25">
      <c r="A5" s="29"/>
      <c r="B5" s="6" t="s">
        <v>2</v>
      </c>
      <c r="C5" s="7" t="s">
        <v>3</v>
      </c>
      <c r="D5" s="29"/>
      <c r="E5" s="8" t="s">
        <v>4</v>
      </c>
      <c r="F5" s="9">
        <v>18500</v>
      </c>
      <c r="G5" s="29"/>
      <c r="H5" s="29"/>
      <c r="I5" s="29"/>
      <c r="J5" s="29"/>
    </row>
    <row r="6" spans="1:10" ht="18" customHeight="1" x14ac:dyDescent="0.25">
      <c r="A6" s="29"/>
      <c r="B6" s="6" t="s">
        <v>5</v>
      </c>
      <c r="C6" s="7" t="s">
        <v>6</v>
      </c>
      <c r="D6" s="29"/>
      <c r="G6" s="29"/>
      <c r="H6" s="29"/>
      <c r="I6" s="29"/>
      <c r="J6" s="29"/>
    </row>
    <row r="7" spans="1:10" ht="18" customHeight="1" x14ac:dyDescent="0.25">
      <c r="A7" s="29"/>
      <c r="B7" s="6" t="s">
        <v>7</v>
      </c>
      <c r="C7" s="7" t="s">
        <v>8</v>
      </c>
      <c r="D7" s="29"/>
      <c r="E7" s="8" t="s">
        <v>9</v>
      </c>
      <c r="F7" s="9">
        <v>4200</v>
      </c>
      <c r="G7" s="29"/>
      <c r="H7" s="29"/>
      <c r="I7" s="29"/>
      <c r="J7" s="29"/>
    </row>
    <row r="8" spans="1:10" ht="18" customHeight="1" x14ac:dyDescent="0.25">
      <c r="A8" s="29"/>
      <c r="B8" s="6" t="s">
        <v>10</v>
      </c>
      <c r="C8" s="7" t="s">
        <v>11</v>
      </c>
      <c r="D8" s="29"/>
      <c r="G8" s="29"/>
      <c r="H8" s="29"/>
      <c r="I8" s="29"/>
      <c r="J8" s="29"/>
    </row>
    <row r="9" spans="1:10" x14ac:dyDescent="0.25">
      <c r="A9" s="29"/>
      <c r="B9" s="29"/>
      <c r="C9" s="29"/>
      <c r="D9" s="29"/>
      <c r="E9" s="8" t="s">
        <v>12</v>
      </c>
      <c r="F9" s="9">
        <v>1800</v>
      </c>
      <c r="G9" s="29"/>
      <c r="H9" s="29"/>
      <c r="I9" s="29"/>
      <c r="J9" s="29"/>
    </row>
    <row r="10" spans="1:10" x14ac:dyDescent="0.25">
      <c r="A10" s="29"/>
      <c r="B10" s="29"/>
      <c r="C10" s="29"/>
      <c r="D10" s="29"/>
      <c r="G10" s="29"/>
      <c r="H10" s="29"/>
      <c r="I10" s="29"/>
      <c r="J10" s="29"/>
    </row>
    <row r="11" spans="1:10" ht="21.75" customHeight="1" x14ac:dyDescent="0.25">
      <c r="A11" s="29"/>
      <c r="B11" s="29"/>
      <c r="C11" s="29"/>
      <c r="D11" s="29"/>
      <c r="E11" s="10" t="s">
        <v>13</v>
      </c>
      <c r="F11" s="11">
        <f>F5+F7+F9</f>
        <v>24500</v>
      </c>
      <c r="G11" s="29"/>
      <c r="H11" s="29"/>
      <c r="I11" s="29"/>
      <c r="J11" s="29"/>
    </row>
    <row r="12" spans="1:10" s="29" customFormat="1" ht="7.5" customHeight="1" x14ac:dyDescent="0.25"/>
    <row r="13" spans="1:10" ht="21.75" customHeight="1" x14ac:dyDescent="0.25">
      <c r="A13" s="3" t="s">
        <v>14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ht="24" customHeight="1" x14ac:dyDescent="0.25">
      <c r="A14" s="29"/>
      <c r="B14" s="12" t="s">
        <v>15</v>
      </c>
      <c r="C14" s="12" t="s">
        <v>16</v>
      </c>
      <c r="D14" s="12" t="s">
        <v>17</v>
      </c>
      <c r="E14" s="12" t="s">
        <v>18</v>
      </c>
      <c r="F14" s="12" t="s">
        <v>19</v>
      </c>
      <c r="G14" s="12" t="s">
        <v>20</v>
      </c>
      <c r="H14" s="12" t="s">
        <v>21</v>
      </c>
      <c r="I14" s="12" t="s">
        <v>22</v>
      </c>
      <c r="J14" s="12" t="s">
        <v>23</v>
      </c>
    </row>
    <row r="15" spans="1:10" ht="19.5" customHeight="1" x14ac:dyDescent="0.25">
      <c r="A15" s="29"/>
      <c r="B15" s="13" t="s">
        <v>24</v>
      </c>
      <c r="C15" s="13" t="s">
        <v>25</v>
      </c>
      <c r="D15" s="14">
        <v>75</v>
      </c>
      <c r="E15" s="14">
        <v>4</v>
      </c>
      <c r="F15" s="14">
        <v>12450</v>
      </c>
      <c r="G15" s="14">
        <v>18620</v>
      </c>
      <c r="H15" s="15">
        <f t="shared" ref="H15:H22" si="0">G15-F15</f>
        <v>6170</v>
      </c>
      <c r="I15" s="16">
        <f t="shared" ref="I15:I22" si="1">D15/SUM($D$15:$D$22)</f>
        <v>0.12820512820512819</v>
      </c>
      <c r="J15" s="16">
        <f t="shared" ref="J15:J22" si="2">H15/SUM($H$15:$H$22)</f>
        <v>0.13025121384842728</v>
      </c>
    </row>
    <row r="16" spans="1:10" ht="19.5" customHeight="1" x14ac:dyDescent="0.25">
      <c r="A16" s="29"/>
      <c r="B16" s="17" t="s">
        <v>26</v>
      </c>
      <c r="C16" s="17" t="s">
        <v>27</v>
      </c>
      <c r="D16" s="18">
        <v>85</v>
      </c>
      <c r="E16" s="18">
        <v>5</v>
      </c>
      <c r="F16" s="18">
        <v>10280</v>
      </c>
      <c r="G16" s="18">
        <v>15840</v>
      </c>
      <c r="H16" s="15">
        <f t="shared" si="0"/>
        <v>5560</v>
      </c>
      <c r="I16" s="16">
        <f t="shared" si="1"/>
        <v>0.14529914529914531</v>
      </c>
      <c r="J16" s="16">
        <f t="shared" si="2"/>
        <v>0.1173738653156006</v>
      </c>
    </row>
    <row r="17" spans="1:10" ht="19.5" customHeight="1" x14ac:dyDescent="0.25">
      <c r="A17" s="29"/>
      <c r="B17" s="13" t="s">
        <v>28</v>
      </c>
      <c r="C17" s="13" t="s">
        <v>29</v>
      </c>
      <c r="D17" s="14">
        <v>62</v>
      </c>
      <c r="E17" s="14">
        <v>3</v>
      </c>
      <c r="F17" s="14">
        <v>11100</v>
      </c>
      <c r="G17" s="14">
        <v>16790</v>
      </c>
      <c r="H17" s="15">
        <f t="shared" si="0"/>
        <v>5690</v>
      </c>
      <c r="I17" s="16">
        <f t="shared" si="1"/>
        <v>0.10598290598290598</v>
      </c>
      <c r="J17" s="16">
        <f t="shared" si="2"/>
        <v>0.12011821828161283</v>
      </c>
    </row>
    <row r="18" spans="1:10" ht="19.5" customHeight="1" x14ac:dyDescent="0.25">
      <c r="A18" s="29"/>
      <c r="B18" s="17" t="s">
        <v>30</v>
      </c>
      <c r="C18" s="17" t="s">
        <v>31</v>
      </c>
      <c r="D18" s="18">
        <v>68</v>
      </c>
      <c r="E18" s="18">
        <v>4</v>
      </c>
      <c r="F18" s="18">
        <v>9750</v>
      </c>
      <c r="G18" s="18">
        <v>15300</v>
      </c>
      <c r="H18" s="15">
        <f t="shared" si="0"/>
        <v>5550</v>
      </c>
      <c r="I18" s="16">
        <f t="shared" si="1"/>
        <v>0.11623931623931624</v>
      </c>
      <c r="J18" s="16">
        <f t="shared" si="2"/>
        <v>0.11716276124129196</v>
      </c>
    </row>
    <row r="19" spans="1:10" ht="19.5" customHeight="1" x14ac:dyDescent="0.25">
      <c r="A19" s="29"/>
      <c r="B19" s="13" t="s">
        <v>32</v>
      </c>
      <c r="C19" s="13" t="s">
        <v>33</v>
      </c>
      <c r="D19" s="14">
        <v>120</v>
      </c>
      <c r="E19" s="14">
        <v>6</v>
      </c>
      <c r="F19" s="14">
        <v>8900</v>
      </c>
      <c r="G19" s="14">
        <v>18450</v>
      </c>
      <c r="H19" s="15">
        <f t="shared" si="0"/>
        <v>9550</v>
      </c>
      <c r="I19" s="16">
        <f t="shared" si="1"/>
        <v>0.20512820512820512</v>
      </c>
      <c r="J19" s="16">
        <f t="shared" si="2"/>
        <v>0.20160439096474561</v>
      </c>
    </row>
    <row r="20" spans="1:10" ht="19.5" customHeight="1" x14ac:dyDescent="0.25">
      <c r="A20" s="29"/>
      <c r="B20" s="17" t="s">
        <v>34</v>
      </c>
      <c r="C20" s="17" t="s">
        <v>35</v>
      </c>
      <c r="D20" s="18">
        <v>55</v>
      </c>
      <c r="E20" s="18">
        <v>3</v>
      </c>
      <c r="F20" s="18">
        <v>12300</v>
      </c>
      <c r="G20" s="18">
        <v>17850</v>
      </c>
      <c r="H20" s="15">
        <f t="shared" si="0"/>
        <v>5550</v>
      </c>
      <c r="I20" s="16">
        <f t="shared" si="1"/>
        <v>9.4017094017094016E-2</v>
      </c>
      <c r="J20" s="16">
        <f t="shared" si="2"/>
        <v>0.11716276124129196</v>
      </c>
    </row>
    <row r="21" spans="1:10" ht="19.5" customHeight="1" x14ac:dyDescent="0.25">
      <c r="A21" s="29"/>
      <c r="B21" s="13" t="s">
        <v>36</v>
      </c>
      <c r="C21" s="13" t="s">
        <v>37</v>
      </c>
      <c r="D21" s="14">
        <v>70</v>
      </c>
      <c r="E21" s="14">
        <v>4</v>
      </c>
      <c r="F21" s="14">
        <v>10600</v>
      </c>
      <c r="G21" s="14">
        <v>16200</v>
      </c>
      <c r="H21" s="15">
        <f t="shared" si="0"/>
        <v>5600</v>
      </c>
      <c r="I21" s="16">
        <f t="shared" si="1"/>
        <v>0.11965811965811966</v>
      </c>
      <c r="J21" s="16">
        <f t="shared" si="2"/>
        <v>0.11821828161283512</v>
      </c>
    </row>
    <row r="22" spans="1:10" ht="19.5" customHeight="1" x14ac:dyDescent="0.25">
      <c r="A22" s="29"/>
      <c r="B22" s="17" t="s">
        <v>38</v>
      </c>
      <c r="C22" s="17" t="s">
        <v>39</v>
      </c>
      <c r="D22" s="18">
        <v>50</v>
      </c>
      <c r="E22" s="18">
        <v>2</v>
      </c>
      <c r="F22" s="18">
        <v>5500</v>
      </c>
      <c r="G22" s="18">
        <v>9200</v>
      </c>
      <c r="H22" s="15">
        <f t="shared" si="0"/>
        <v>3700</v>
      </c>
      <c r="I22" s="16">
        <f t="shared" si="1"/>
        <v>8.5470085470085472E-2</v>
      </c>
      <c r="J22" s="16">
        <f t="shared" si="2"/>
        <v>7.8108507494194637E-2</v>
      </c>
    </row>
    <row r="23" spans="1:10" ht="19.5" customHeight="1" x14ac:dyDescent="0.25">
      <c r="A23" s="29"/>
      <c r="B23" s="19" t="s">
        <v>40</v>
      </c>
      <c r="C23" s="20"/>
      <c r="D23" s="21">
        <f>SUM(D15:D22)</f>
        <v>585</v>
      </c>
      <c r="E23" s="20"/>
      <c r="F23" s="20"/>
      <c r="G23" s="20"/>
      <c r="H23" s="21">
        <f>SUM(H15:H22)</f>
        <v>47370</v>
      </c>
      <c r="I23" s="20"/>
      <c r="J23" s="20"/>
    </row>
    <row r="24" spans="1:10" s="29" customFormat="1" ht="7.5" customHeight="1" x14ac:dyDescent="0.25"/>
    <row r="25" spans="1:10" ht="21.75" customHeight="1" x14ac:dyDescent="0.25">
      <c r="A25" s="3" t="s">
        <v>41</v>
      </c>
      <c r="B25" s="3"/>
      <c r="C25" s="3"/>
      <c r="D25" s="3"/>
      <c r="E25" s="3"/>
      <c r="F25" s="3"/>
      <c r="G25" s="3"/>
      <c r="H25" s="3"/>
      <c r="I25" s="29"/>
      <c r="J25" s="29"/>
    </row>
    <row r="26" spans="1:10" ht="27.75" customHeight="1" x14ac:dyDescent="0.25">
      <c r="A26" s="29"/>
      <c r="B26" s="12" t="s">
        <v>15</v>
      </c>
      <c r="C26" s="12" t="s">
        <v>42</v>
      </c>
      <c r="D26" s="12" t="s">
        <v>43</v>
      </c>
      <c r="E26" s="12" t="s">
        <v>44</v>
      </c>
      <c r="F26" s="12" t="s">
        <v>45</v>
      </c>
      <c r="G26" s="12" t="s">
        <v>46</v>
      </c>
      <c r="H26" s="12" t="s">
        <v>47</v>
      </c>
      <c r="I26" s="29"/>
      <c r="J26" s="29"/>
    </row>
    <row r="27" spans="1:10" ht="19.5" customHeight="1" x14ac:dyDescent="0.25">
      <c r="A27" s="29"/>
      <c r="B27" s="13" t="s">
        <v>24</v>
      </c>
      <c r="C27" s="22">
        <f t="shared" ref="C27:D34" si="3">I15*$F$11*0.5</f>
        <v>1570.5128205128203</v>
      </c>
      <c r="D27" s="22">
        <f t="shared" si="3"/>
        <v>1595.5773696432341</v>
      </c>
      <c r="E27" s="22">
        <f t="shared" ref="E27:E34" si="4">I15*1800</f>
        <v>230.76923076923075</v>
      </c>
      <c r="F27" s="23">
        <f t="shared" ref="F27:F34" si="5">C27+D27+E27</f>
        <v>3396.8594209252856</v>
      </c>
      <c r="G27" s="22">
        <v>2160</v>
      </c>
      <c r="H27" s="24">
        <f t="shared" ref="H27:H34" si="6">F27-G27</f>
        <v>1236.8594209252856</v>
      </c>
      <c r="I27" s="29"/>
      <c r="J27" s="29"/>
    </row>
    <row r="28" spans="1:10" ht="19.5" customHeight="1" x14ac:dyDescent="0.25">
      <c r="A28" s="29"/>
      <c r="B28" s="17" t="s">
        <v>26</v>
      </c>
      <c r="C28" s="25">
        <f t="shared" si="3"/>
        <v>1779.91452991453</v>
      </c>
      <c r="D28" s="25">
        <f t="shared" si="3"/>
        <v>1437.8298501161073</v>
      </c>
      <c r="E28" s="25">
        <f t="shared" si="4"/>
        <v>261.53846153846155</v>
      </c>
      <c r="F28" s="26">
        <f t="shared" si="5"/>
        <v>3479.2828415690988</v>
      </c>
      <c r="G28" s="25">
        <v>2280</v>
      </c>
      <c r="H28" s="27">
        <f t="shared" si="6"/>
        <v>1199.2828415690988</v>
      </c>
      <c r="I28" s="29"/>
      <c r="J28" s="29"/>
    </row>
    <row r="29" spans="1:10" ht="19.5" customHeight="1" x14ac:dyDescent="0.25">
      <c r="A29" s="29"/>
      <c r="B29" s="13" t="s">
        <v>28</v>
      </c>
      <c r="C29" s="22">
        <f t="shared" si="3"/>
        <v>1298.2905982905982</v>
      </c>
      <c r="D29" s="22">
        <f t="shared" si="3"/>
        <v>1471.4481739497571</v>
      </c>
      <c r="E29" s="22">
        <f t="shared" si="4"/>
        <v>190.76923076923077</v>
      </c>
      <c r="F29" s="23">
        <f t="shared" si="5"/>
        <v>2960.5080030095864</v>
      </c>
      <c r="G29" s="22">
        <v>1920</v>
      </c>
      <c r="H29" s="24">
        <f t="shared" si="6"/>
        <v>1040.5080030095864</v>
      </c>
      <c r="I29" s="29"/>
      <c r="J29" s="29"/>
    </row>
    <row r="30" spans="1:10" ht="19.5" customHeight="1" x14ac:dyDescent="0.25">
      <c r="A30" s="29"/>
      <c r="B30" s="17" t="s">
        <v>30</v>
      </c>
      <c r="C30" s="25">
        <f t="shared" si="3"/>
        <v>1423.931623931624</v>
      </c>
      <c r="D30" s="25">
        <f t="shared" si="3"/>
        <v>1435.2438252058266</v>
      </c>
      <c r="E30" s="25">
        <f t="shared" si="4"/>
        <v>209.23076923076923</v>
      </c>
      <c r="F30" s="26">
        <f t="shared" si="5"/>
        <v>3068.4062183682195</v>
      </c>
      <c r="G30" s="25">
        <v>2040</v>
      </c>
      <c r="H30" s="27">
        <f t="shared" si="6"/>
        <v>1028.4062183682195</v>
      </c>
      <c r="I30" s="29"/>
      <c r="J30" s="29"/>
    </row>
    <row r="31" spans="1:10" ht="19.5" customHeight="1" x14ac:dyDescent="0.25">
      <c r="A31" s="29"/>
      <c r="B31" s="13" t="s">
        <v>32</v>
      </c>
      <c r="C31" s="22">
        <f t="shared" si="3"/>
        <v>2512.8205128205127</v>
      </c>
      <c r="D31" s="22">
        <f t="shared" si="3"/>
        <v>2469.6537893181339</v>
      </c>
      <c r="E31" s="22">
        <f t="shared" si="4"/>
        <v>369.23076923076923</v>
      </c>
      <c r="F31" s="23">
        <f t="shared" si="5"/>
        <v>5351.7050713694161</v>
      </c>
      <c r="G31" s="22">
        <v>3360</v>
      </c>
      <c r="H31" s="24">
        <f t="shared" si="6"/>
        <v>1991.7050713694161</v>
      </c>
      <c r="I31" s="29"/>
      <c r="J31" s="29"/>
    </row>
    <row r="32" spans="1:10" ht="19.5" customHeight="1" x14ac:dyDescent="0.25">
      <c r="A32" s="29"/>
      <c r="B32" s="17" t="s">
        <v>34</v>
      </c>
      <c r="C32" s="25">
        <f t="shared" si="3"/>
        <v>1151.7094017094016</v>
      </c>
      <c r="D32" s="25">
        <f t="shared" si="3"/>
        <v>1435.2438252058266</v>
      </c>
      <c r="E32" s="25">
        <f t="shared" si="4"/>
        <v>169.23076923076923</v>
      </c>
      <c r="F32" s="26">
        <f t="shared" si="5"/>
        <v>2756.1839961459973</v>
      </c>
      <c r="G32" s="25">
        <v>1800</v>
      </c>
      <c r="H32" s="27">
        <f t="shared" si="6"/>
        <v>956.1839961459973</v>
      </c>
      <c r="I32" s="29"/>
      <c r="J32" s="29"/>
    </row>
    <row r="33" spans="1:10" ht="19.5" customHeight="1" x14ac:dyDescent="0.25">
      <c r="A33" s="29"/>
      <c r="B33" s="13" t="s">
        <v>36</v>
      </c>
      <c r="C33" s="22">
        <f t="shared" si="3"/>
        <v>1465.8119658119658</v>
      </c>
      <c r="D33" s="22">
        <f t="shared" si="3"/>
        <v>1448.1739497572303</v>
      </c>
      <c r="E33" s="22">
        <f t="shared" si="4"/>
        <v>215.38461538461539</v>
      </c>
      <c r="F33" s="23">
        <f t="shared" si="5"/>
        <v>3129.3705309538113</v>
      </c>
      <c r="G33" s="22">
        <v>1980</v>
      </c>
      <c r="H33" s="24">
        <f t="shared" si="6"/>
        <v>1149.3705309538113</v>
      </c>
      <c r="I33" s="29"/>
      <c r="J33" s="29"/>
    </row>
    <row r="34" spans="1:10" ht="19.5" customHeight="1" x14ac:dyDescent="0.25">
      <c r="A34" s="29"/>
      <c r="B34" s="17" t="s">
        <v>38</v>
      </c>
      <c r="C34" s="25">
        <f t="shared" si="3"/>
        <v>1047.0085470085471</v>
      </c>
      <c r="D34" s="25">
        <f t="shared" si="3"/>
        <v>956.82921680388426</v>
      </c>
      <c r="E34" s="25">
        <f t="shared" si="4"/>
        <v>153.84615384615384</v>
      </c>
      <c r="F34" s="26">
        <f t="shared" si="5"/>
        <v>2157.6839176585854</v>
      </c>
      <c r="G34" s="25">
        <v>1080</v>
      </c>
      <c r="H34" s="27">
        <f t="shared" si="6"/>
        <v>1077.6839176585854</v>
      </c>
      <c r="I34" s="29"/>
      <c r="J34" s="29"/>
    </row>
    <row r="35" spans="1:10" ht="21.75" customHeight="1" x14ac:dyDescent="0.25">
      <c r="A35" s="29"/>
      <c r="B35" s="19" t="s">
        <v>48</v>
      </c>
      <c r="C35" s="28">
        <f t="shared" ref="C35:H35" si="7">SUM(C27:C34)</f>
        <v>12250</v>
      </c>
      <c r="D35" s="28">
        <f t="shared" si="7"/>
        <v>12250.000000000002</v>
      </c>
      <c r="E35" s="28">
        <f t="shared" si="7"/>
        <v>1800.0000000000002</v>
      </c>
      <c r="F35" s="28">
        <f t="shared" si="7"/>
        <v>26300</v>
      </c>
      <c r="G35" s="28">
        <f t="shared" si="7"/>
        <v>16620</v>
      </c>
      <c r="H35" s="28">
        <f t="shared" si="7"/>
        <v>9680</v>
      </c>
      <c r="I35" s="29"/>
      <c r="J35" s="29"/>
    </row>
    <row r="36" spans="1:10" s="29" customFormat="1" ht="9.75" customHeight="1" x14ac:dyDescent="0.25"/>
    <row r="37" spans="1:10" ht="21.75" customHeight="1" x14ac:dyDescent="0.25">
      <c r="A37" s="2" t="s">
        <v>49</v>
      </c>
      <c r="B37" s="2"/>
      <c r="C37" s="2"/>
      <c r="D37" s="2"/>
      <c r="E37" s="2"/>
      <c r="F37" s="2"/>
      <c r="G37" s="2"/>
      <c r="H37" s="2"/>
      <c r="I37" s="29"/>
      <c r="J37" s="29"/>
    </row>
    <row r="38" spans="1:10" ht="39.75" customHeight="1" x14ac:dyDescent="0.25">
      <c r="A38" s="1" t="s">
        <v>50</v>
      </c>
      <c r="B38" s="1"/>
      <c r="C38" s="1"/>
      <c r="D38" s="1"/>
      <c r="E38" s="1"/>
      <c r="F38" s="1"/>
      <c r="G38" s="1"/>
      <c r="H38" s="1"/>
      <c r="I38" s="29"/>
      <c r="J38" s="29"/>
    </row>
    <row r="39" spans="1:10" x14ac:dyDescent="0.25">
      <c r="A39" s="1"/>
      <c r="B39" s="1"/>
      <c r="C39" s="1"/>
      <c r="D39" s="1"/>
      <c r="E39" s="1"/>
      <c r="F39" s="1"/>
      <c r="G39" s="1"/>
      <c r="H39" s="1"/>
      <c r="I39" s="29"/>
      <c r="J39" s="29"/>
    </row>
    <row r="40" spans="1:10" x14ac:dyDescent="0.25">
      <c r="A40" s="1"/>
      <c r="B40" s="1"/>
      <c r="C40" s="1"/>
      <c r="D40" s="1"/>
      <c r="E40" s="1"/>
      <c r="F40" s="1"/>
      <c r="G40" s="1"/>
      <c r="H40" s="1"/>
      <c r="I40" s="29"/>
      <c r="J40" s="29"/>
    </row>
    <row r="41" spans="1:10" s="29" customFormat="1" x14ac:dyDescent="0.25"/>
    <row r="42" spans="1:10" s="29" customFormat="1" x14ac:dyDescent="0.25"/>
    <row r="43" spans="1:10" s="29" customFormat="1" x14ac:dyDescent="0.25"/>
    <row r="44" spans="1:10" s="29" customFormat="1" x14ac:dyDescent="0.25"/>
    <row r="45" spans="1:10" s="29" customFormat="1" x14ac:dyDescent="0.25"/>
    <row r="46" spans="1:10" s="29" customFormat="1" x14ac:dyDescent="0.25"/>
    <row r="47" spans="1:10" s="29" customFormat="1" x14ac:dyDescent="0.25"/>
    <row r="48" spans="1:10" s="29" customFormat="1" x14ac:dyDescent="0.25"/>
    <row r="49" s="29" customFormat="1" x14ac:dyDescent="0.25"/>
    <row r="50" s="29" customFormat="1" x14ac:dyDescent="0.25"/>
    <row r="51" s="29" customFormat="1" x14ac:dyDescent="0.25"/>
    <row r="52" s="29" customFormat="1" x14ac:dyDescent="0.25"/>
    <row r="53" s="29" customFormat="1" x14ac:dyDescent="0.25"/>
    <row r="54" s="29" customFormat="1" x14ac:dyDescent="0.25"/>
    <row r="55" s="29" customFormat="1" x14ac:dyDescent="0.25"/>
    <row r="56" s="29" customFormat="1" x14ac:dyDescent="0.25"/>
    <row r="57" s="29" customFormat="1" x14ac:dyDescent="0.25"/>
    <row r="58" s="29" customFormat="1" x14ac:dyDescent="0.25"/>
    <row r="59" s="29" customFormat="1" x14ac:dyDescent="0.25"/>
    <row r="60" s="29" customFormat="1" x14ac:dyDescent="0.25"/>
    <row r="61" s="29" customFormat="1" x14ac:dyDescent="0.25"/>
    <row r="62" s="29" customFormat="1" x14ac:dyDescent="0.25"/>
    <row r="63" s="29" customFormat="1" x14ac:dyDescent="0.25"/>
    <row r="64" s="29" customFormat="1" x14ac:dyDescent="0.25"/>
    <row r="65" s="29" customFormat="1" x14ac:dyDescent="0.25"/>
    <row r="66" s="29" customFormat="1" x14ac:dyDescent="0.25"/>
    <row r="67" s="29" customFormat="1" x14ac:dyDescent="0.25"/>
    <row r="68" s="29" customFormat="1" x14ac:dyDescent="0.25"/>
    <row r="69" s="29" customFormat="1" x14ac:dyDescent="0.25"/>
    <row r="70" s="29" customFormat="1" x14ac:dyDescent="0.25"/>
    <row r="71" s="29" customFormat="1" x14ac:dyDescent="0.25"/>
    <row r="72" s="29" customFormat="1" x14ac:dyDescent="0.25"/>
    <row r="73" s="29" customFormat="1" x14ac:dyDescent="0.25"/>
    <row r="74" s="29" customFormat="1" x14ac:dyDescent="0.25"/>
    <row r="75" s="29" customFormat="1" x14ac:dyDescent="0.25"/>
    <row r="76" s="29" customFormat="1" x14ac:dyDescent="0.25"/>
    <row r="77" s="29" customFormat="1" x14ac:dyDescent="0.25"/>
    <row r="78" s="29" customFormat="1" x14ac:dyDescent="0.25"/>
    <row r="79" s="29" customFormat="1" x14ac:dyDescent="0.25"/>
    <row r="80" s="29" customFormat="1" x14ac:dyDescent="0.25"/>
    <row r="81" s="29" customFormat="1" x14ac:dyDescent="0.25"/>
    <row r="82" s="29" customFormat="1" x14ac:dyDescent="0.25"/>
    <row r="83" s="29" customFormat="1" x14ac:dyDescent="0.25"/>
    <row r="84" s="29" customFormat="1" x14ac:dyDescent="0.25"/>
    <row r="85" s="29" customFormat="1" x14ac:dyDescent="0.25"/>
    <row r="86" s="29" customFormat="1" x14ac:dyDescent="0.25"/>
    <row r="87" s="29" customFormat="1" x14ac:dyDescent="0.25"/>
    <row r="88" s="29" customFormat="1" x14ac:dyDescent="0.25"/>
    <row r="89" s="29" customFormat="1" x14ac:dyDescent="0.25"/>
    <row r="90" s="29" customFormat="1" x14ac:dyDescent="0.25"/>
    <row r="91" s="29" customFormat="1" x14ac:dyDescent="0.25"/>
    <row r="92" s="29" customFormat="1" x14ac:dyDescent="0.25"/>
    <row r="93" s="29" customFormat="1" x14ac:dyDescent="0.25"/>
    <row r="94" s="29" customFormat="1" x14ac:dyDescent="0.25"/>
    <row r="95" s="29" customFormat="1" x14ac:dyDescent="0.25"/>
    <row r="96" s="29" customFormat="1" x14ac:dyDescent="0.25"/>
    <row r="97" s="29" customFormat="1" x14ac:dyDescent="0.25"/>
    <row r="98" s="29" customFormat="1" x14ac:dyDescent="0.25"/>
    <row r="99" s="29" customFormat="1" x14ac:dyDescent="0.25"/>
    <row r="100" s="29" customFormat="1" x14ac:dyDescent="0.25"/>
    <row r="101" s="29" customFormat="1" x14ac:dyDescent="0.25"/>
    <row r="102" s="29" customFormat="1" x14ac:dyDescent="0.25"/>
    <row r="103" s="29" customFormat="1" x14ac:dyDescent="0.25"/>
    <row r="104" s="29" customFormat="1" x14ac:dyDescent="0.25"/>
    <row r="105" s="29" customFormat="1" x14ac:dyDescent="0.25"/>
    <row r="106" s="29" customFormat="1" x14ac:dyDescent="0.25"/>
    <row r="107" s="29" customFormat="1" x14ac:dyDescent="0.25"/>
    <row r="108" s="29" customFormat="1" x14ac:dyDescent="0.25"/>
    <row r="109" s="29" customFormat="1" x14ac:dyDescent="0.25"/>
    <row r="110" s="29" customFormat="1" x14ac:dyDescent="0.25"/>
    <row r="111" s="29" customFormat="1" x14ac:dyDescent="0.25"/>
    <row r="112" s="29" customFormat="1" x14ac:dyDescent="0.25"/>
    <row r="113" s="29" customFormat="1" x14ac:dyDescent="0.25"/>
    <row r="114" s="29" customFormat="1" x14ac:dyDescent="0.25"/>
    <row r="115" s="29" customFormat="1" x14ac:dyDescent="0.25"/>
    <row r="116" s="29" customFormat="1" x14ac:dyDescent="0.25"/>
    <row r="117" s="29" customFormat="1" x14ac:dyDescent="0.25"/>
    <row r="118" s="29" customFormat="1" x14ac:dyDescent="0.25"/>
    <row r="119" s="29" customFormat="1" x14ac:dyDescent="0.25"/>
    <row r="120" s="29" customFormat="1" x14ac:dyDescent="0.25"/>
    <row r="121" s="29" customFormat="1" x14ac:dyDescent="0.25"/>
    <row r="122" s="29" customFormat="1" x14ac:dyDescent="0.25"/>
    <row r="123" s="29" customFormat="1" x14ac:dyDescent="0.25"/>
    <row r="124" s="29" customFormat="1" x14ac:dyDescent="0.25"/>
    <row r="125" s="29" customFormat="1" x14ac:dyDescent="0.25"/>
    <row r="126" s="29" customFormat="1" x14ac:dyDescent="0.25"/>
    <row r="127" s="29" customFormat="1" x14ac:dyDescent="0.25"/>
    <row r="128" s="29" customFormat="1" x14ac:dyDescent="0.25"/>
    <row r="129" s="29" customFormat="1" x14ac:dyDescent="0.25"/>
    <row r="130" s="29" customFormat="1" x14ac:dyDescent="0.25"/>
    <row r="131" s="29" customFormat="1" x14ac:dyDescent="0.25"/>
    <row r="132" s="29" customFormat="1" x14ac:dyDescent="0.25"/>
    <row r="133" s="29" customFormat="1" x14ac:dyDescent="0.25"/>
    <row r="134" s="29" customFormat="1" x14ac:dyDescent="0.25"/>
    <row r="135" s="29" customFormat="1" x14ac:dyDescent="0.25"/>
    <row r="136" s="29" customFormat="1" x14ac:dyDescent="0.25"/>
    <row r="137" s="29" customFormat="1" x14ac:dyDescent="0.25"/>
    <row r="138" s="29" customFormat="1" x14ac:dyDescent="0.25"/>
    <row r="139" s="29" customFormat="1" x14ac:dyDescent="0.25"/>
    <row r="140" s="29" customFormat="1" x14ac:dyDescent="0.25"/>
    <row r="141" s="29" customFormat="1" x14ac:dyDescent="0.25"/>
    <row r="142" s="29" customFormat="1" x14ac:dyDescent="0.25"/>
    <row r="143" s="29" customFormat="1" x14ac:dyDescent="0.25"/>
    <row r="144" s="29" customFormat="1" x14ac:dyDescent="0.25"/>
  </sheetData>
  <mergeCells count="6">
    <mergeCell ref="A38:H40"/>
    <mergeCell ref="A2:J2"/>
    <mergeCell ref="A3:J3"/>
    <mergeCell ref="A13:J13"/>
    <mergeCell ref="A25:H25"/>
    <mergeCell ref="A37:H37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Abrechnung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2026-06-18T05:41:48Z</dcterms:created>
  <dcterms:modified xsi:type="dcterms:W3CDTF">2026-06-18T06:07:59Z</dcterms:modified>
  <dc:language>en-US</dc:language>
</cp:coreProperties>
</file>