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Raumbauch\"/>
    </mc:Choice>
  </mc:AlternateContent>
  <xr:revisionPtr revIDLastSave="0" documentId="13_ncr:1_{ECE4CD73-E281-4735-BA5D-AB323666A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sicht" sheetId="1" r:id="rId1"/>
    <sheet name="Raumbuch" sheetId="2" r:id="rId2"/>
    <sheet name="Listen" sheetId="3" r:id="rId3"/>
  </sheets>
  <definedNames>
    <definedName name="lstBeleuchtung">Listen!$H$2:$H$6</definedName>
    <definedName name="lstBodenbeläge">Listen!$G$2:$G$8</definedName>
    <definedName name="lstGebäude">Listen!$B$2:$B$5</definedName>
    <definedName name="lstGeschosse">Listen!$F$2:$F$7</definedName>
    <definedName name="lstITNetzwerk">Listen!$J$2:$J$5</definedName>
    <definedName name="lstJaNein">Listen!$L$2:$L$3</definedName>
    <definedName name="lstKlimaHeizung">Listen!$I$2:$I$6</definedName>
    <definedName name="lstMöblierung">Listen!$K$2:$K$4</definedName>
    <definedName name="lstNutzung">Listen!$D$2:$D$11</definedName>
    <definedName name="lstReinigung">Listen!$N$2:$N$5</definedName>
    <definedName name="lstStandorte">Listen!$A$2:$A$4</definedName>
    <definedName name="lstStatus">Listen!$E$2:$E$5</definedName>
    <definedName name="lstVerantwortliche">Listen!$C$2:$C$5</definedName>
    <definedName name="lstZustand">Listen!$M$2:$M$5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65" i="2" l="1"/>
  <c r="Y65" i="2" s="1"/>
  <c r="K65" i="2"/>
  <c r="L65" i="2" s="1"/>
  <c r="X64" i="2"/>
  <c r="Y64" i="2" s="1"/>
  <c r="K64" i="2"/>
  <c r="L64" i="2" s="1"/>
  <c r="X63" i="2"/>
  <c r="Y63" i="2" s="1"/>
  <c r="K63" i="2"/>
  <c r="L63" i="2" s="1"/>
  <c r="X62" i="2"/>
  <c r="Y62" i="2" s="1"/>
  <c r="K62" i="2"/>
  <c r="L62" i="2" s="1"/>
  <c r="X61" i="2"/>
  <c r="Y61" i="2" s="1"/>
  <c r="K61" i="2"/>
  <c r="L61" i="2" s="1"/>
  <c r="Y60" i="2"/>
  <c r="X60" i="2"/>
  <c r="L60" i="2"/>
  <c r="K60" i="2"/>
  <c r="Y59" i="2"/>
  <c r="X59" i="2"/>
  <c r="L59" i="2"/>
  <c r="K59" i="2"/>
  <c r="Y58" i="2"/>
  <c r="X58" i="2"/>
  <c r="L58" i="2"/>
  <c r="K58" i="2"/>
  <c r="Y57" i="2"/>
  <c r="X57" i="2"/>
  <c r="L57" i="2"/>
  <c r="K57" i="2"/>
  <c r="Y56" i="2"/>
  <c r="X56" i="2"/>
  <c r="L56" i="2"/>
  <c r="K56" i="2"/>
  <c r="Y55" i="2"/>
  <c r="X55" i="2"/>
  <c r="L55" i="2"/>
  <c r="K55" i="2"/>
  <c r="Y54" i="2"/>
  <c r="X54" i="2"/>
  <c r="L54" i="2"/>
  <c r="K54" i="2"/>
  <c r="Y53" i="2"/>
  <c r="X53" i="2"/>
  <c r="L53" i="2"/>
  <c r="K53" i="2"/>
  <c r="Y52" i="2"/>
  <c r="X52" i="2"/>
  <c r="L52" i="2"/>
  <c r="K52" i="2"/>
  <c r="Y51" i="2"/>
  <c r="X51" i="2"/>
  <c r="L51" i="2"/>
  <c r="K51" i="2"/>
  <c r="Y50" i="2"/>
  <c r="X50" i="2"/>
  <c r="L50" i="2"/>
  <c r="K50" i="2"/>
  <c r="Y49" i="2"/>
  <c r="X49" i="2"/>
  <c r="L49" i="2"/>
  <c r="K49" i="2"/>
  <c r="Y48" i="2"/>
  <c r="X48" i="2"/>
  <c r="L48" i="2"/>
  <c r="K48" i="2"/>
  <c r="Y47" i="2"/>
  <c r="X47" i="2"/>
  <c r="L47" i="2"/>
  <c r="K47" i="2"/>
  <c r="Y46" i="2"/>
  <c r="X46" i="2"/>
  <c r="L46" i="2"/>
  <c r="K46" i="2"/>
  <c r="Y45" i="2"/>
  <c r="X45" i="2"/>
  <c r="L45" i="2"/>
  <c r="K45" i="2"/>
  <c r="Y44" i="2"/>
  <c r="X44" i="2"/>
  <c r="L44" i="2"/>
  <c r="K44" i="2"/>
  <c r="Y43" i="2"/>
  <c r="X43" i="2"/>
  <c r="L43" i="2"/>
  <c r="K43" i="2"/>
  <c r="Y42" i="2"/>
  <c r="X42" i="2"/>
  <c r="L42" i="2"/>
  <c r="K42" i="2"/>
  <c r="Y41" i="2"/>
  <c r="X41" i="2"/>
  <c r="L41" i="2"/>
  <c r="K41" i="2"/>
  <c r="Y40" i="2"/>
  <c r="X40" i="2"/>
  <c r="L40" i="2"/>
  <c r="K40" i="2"/>
  <c r="Y39" i="2"/>
  <c r="X39" i="2"/>
  <c r="L39" i="2"/>
  <c r="K39" i="2"/>
  <c r="Y38" i="2"/>
  <c r="X38" i="2"/>
  <c r="L38" i="2"/>
  <c r="K38" i="2"/>
  <c r="Y37" i="2"/>
  <c r="X37" i="2"/>
  <c r="L37" i="2"/>
  <c r="K37" i="2"/>
  <c r="Y36" i="2"/>
  <c r="X36" i="2"/>
  <c r="L36" i="2"/>
  <c r="K36" i="2"/>
  <c r="Y35" i="2"/>
  <c r="X35" i="2"/>
  <c r="L35" i="2"/>
  <c r="K35" i="2"/>
  <c r="Y34" i="2"/>
  <c r="X34" i="2"/>
  <c r="L34" i="2"/>
  <c r="K34" i="2"/>
  <c r="Y33" i="2"/>
  <c r="X33" i="2"/>
  <c r="L33" i="2"/>
  <c r="K33" i="2"/>
  <c r="Y32" i="2"/>
  <c r="X32" i="2"/>
  <c r="L32" i="2"/>
  <c r="K32" i="2"/>
  <c r="Y31" i="2"/>
  <c r="X31" i="2"/>
  <c r="L31" i="2"/>
  <c r="K31" i="2"/>
  <c r="Y30" i="2"/>
  <c r="X30" i="2"/>
  <c r="L30" i="2"/>
  <c r="K30" i="2"/>
  <c r="Y29" i="2"/>
  <c r="X29" i="2"/>
  <c r="L29" i="2"/>
  <c r="K29" i="2"/>
  <c r="Y28" i="2"/>
  <c r="X28" i="2"/>
  <c r="L28" i="2"/>
  <c r="K28" i="2"/>
  <c r="Y27" i="2"/>
  <c r="X27" i="2"/>
  <c r="L27" i="2"/>
  <c r="K27" i="2"/>
  <c r="Y26" i="2"/>
  <c r="X26" i="2"/>
  <c r="L26" i="2"/>
  <c r="K26" i="2"/>
  <c r="Y25" i="2"/>
  <c r="X25" i="2"/>
  <c r="L25" i="2"/>
  <c r="K25" i="2"/>
  <c r="Y24" i="2"/>
  <c r="X24" i="2"/>
  <c r="L24" i="2"/>
  <c r="K24" i="2"/>
  <c r="Y23" i="2"/>
  <c r="X23" i="2"/>
  <c r="L23" i="2"/>
  <c r="K23" i="2"/>
  <c r="Y22" i="2"/>
  <c r="X22" i="2"/>
  <c r="L22" i="2"/>
  <c r="K22" i="2"/>
  <c r="Y21" i="2"/>
  <c r="X21" i="2"/>
  <c r="L21" i="2"/>
  <c r="K21" i="2"/>
  <c r="Y20" i="2"/>
  <c r="X20" i="2"/>
  <c r="L20" i="2"/>
  <c r="K20" i="2"/>
  <c r="Y19" i="2"/>
  <c r="X19" i="2"/>
  <c r="L19" i="2"/>
  <c r="K19" i="2"/>
  <c r="Y18" i="2"/>
  <c r="X18" i="2"/>
  <c r="L18" i="2"/>
  <c r="K18" i="2"/>
  <c r="X17" i="2"/>
  <c r="Y17" i="2" s="1"/>
  <c r="L17" i="2"/>
  <c r="K17" i="2"/>
  <c r="X16" i="2"/>
  <c r="Y16" i="2" s="1"/>
  <c r="L16" i="2"/>
  <c r="K16" i="2"/>
  <c r="X15" i="2"/>
  <c r="Y15" i="2" s="1"/>
  <c r="L15" i="2"/>
  <c r="K15" i="2"/>
  <c r="X14" i="2"/>
  <c r="Y14" i="2" s="1"/>
  <c r="L14" i="2"/>
  <c r="K14" i="2"/>
  <c r="X13" i="2"/>
  <c r="Y13" i="2" s="1"/>
  <c r="L13" i="2"/>
  <c r="K13" i="2"/>
  <c r="X12" i="2"/>
  <c r="Y12" i="2" s="1"/>
  <c r="L12" i="2"/>
  <c r="K12" i="2"/>
  <c r="X11" i="2"/>
  <c r="Y11" i="2" s="1"/>
  <c r="L11" i="2"/>
  <c r="K11" i="2"/>
  <c r="X10" i="2"/>
  <c r="Y10" i="2" s="1"/>
  <c r="L10" i="2"/>
  <c r="K10" i="2"/>
  <c r="X9" i="2"/>
  <c r="Y9" i="2" s="1"/>
  <c r="L9" i="2"/>
  <c r="K9" i="2"/>
  <c r="X8" i="2"/>
  <c r="Y8" i="2" s="1"/>
  <c r="L8" i="2"/>
  <c r="K8" i="2"/>
  <c r="X7" i="2"/>
  <c r="Y7" i="2" s="1"/>
  <c r="L7" i="2"/>
  <c r="K7" i="2"/>
  <c r="X6" i="2"/>
  <c r="Y6" i="2" s="1"/>
  <c r="F5" i="1" s="1"/>
  <c r="L6" i="2"/>
  <c r="K6" i="2"/>
  <c r="C21" i="1"/>
  <c r="B21" i="1"/>
  <c r="C20" i="1"/>
  <c r="B20" i="1"/>
  <c r="C19" i="1"/>
  <c r="B19" i="1"/>
  <c r="C18" i="1"/>
  <c r="B18" i="1"/>
  <c r="G17" i="1"/>
  <c r="F17" i="1"/>
  <c r="C17" i="1"/>
  <c r="B17" i="1"/>
  <c r="G16" i="1"/>
  <c r="F16" i="1"/>
  <c r="C16" i="1"/>
  <c r="B16" i="1"/>
  <c r="G15" i="1"/>
  <c r="F15" i="1"/>
  <c r="C15" i="1"/>
  <c r="B15" i="1"/>
  <c r="G14" i="1"/>
  <c r="F14" i="1"/>
  <c r="C14" i="1"/>
  <c r="B14" i="1"/>
  <c r="G13" i="1"/>
  <c r="F13" i="1"/>
  <c r="C13" i="1"/>
  <c r="B13" i="1"/>
  <c r="G12" i="1"/>
  <c r="F12" i="1"/>
  <c r="C12" i="1"/>
  <c r="B12" i="1"/>
  <c r="H5" i="1"/>
  <c r="D5" i="1"/>
  <c r="B5" i="1"/>
</calcChain>
</file>

<file path=xl/sharedStrings.xml><?xml version="1.0" encoding="utf-8"?>
<sst xmlns="http://schemas.openxmlformats.org/spreadsheetml/2006/main" count="378" uniqueCount="167">
  <si>
    <t>Raumbuch Übersicht</t>
  </si>
  <si>
    <t>Automatisch aus dem Blatt 'Raumbuch' aktualisiert</t>
  </si>
  <si>
    <t>Anzahl Räume</t>
  </si>
  <si>
    <t>Gesamtfläche (m²)</t>
  </si>
  <si>
    <t>Überfällige Inspektionen</t>
  </si>
  <si>
    <t>Räume mit schlechtem Zustand</t>
  </si>
  <si>
    <t>Auswertung nach Nutzung</t>
  </si>
  <si>
    <t>Auswertung nach Geschoss</t>
  </si>
  <si>
    <t>Legende</t>
  </si>
  <si>
    <t>Nutzung</t>
  </si>
  <si>
    <t>Anzahl</t>
  </si>
  <si>
    <t>Fläche (m²)</t>
  </si>
  <si>
    <t>Geschoss</t>
  </si>
  <si>
    <t>Grün</t>
  </si>
  <si>
    <t>OK</t>
  </si>
  <si>
    <t>Büro</t>
  </si>
  <si>
    <t>KG</t>
  </si>
  <si>
    <t>Gelb</t>
  </si>
  <si>
    <t>Bald fällig</t>
  </si>
  <si>
    <t>Besprechung</t>
  </si>
  <si>
    <t>EG</t>
  </si>
  <si>
    <t>Rot</t>
  </si>
  <si>
    <t>Überfällig / Schlecht</t>
  </si>
  <si>
    <t>Lager</t>
  </si>
  <si>
    <t>1. OG</t>
  </si>
  <si>
    <t>Technik</t>
  </si>
  <si>
    <t>2. OG</t>
  </si>
  <si>
    <t>Sanitär</t>
  </si>
  <si>
    <t>3. OG</t>
  </si>
  <si>
    <t>Flur</t>
  </si>
  <si>
    <t>Dachgeschoss</t>
  </si>
  <si>
    <t>Küche</t>
  </si>
  <si>
    <t>Empfang</t>
  </si>
  <si>
    <t>Archiv</t>
  </si>
  <si>
    <t>Sonstiges</t>
  </si>
  <si>
    <t>Vorlage für eine einfache, praxisnahe Raumdokumentation ohne unnötige Komplexität.</t>
  </si>
  <si>
    <t>Raumbuch</t>
  </si>
  <si>
    <t>Erfassung und Verwaltung von Räumen</t>
  </si>
  <si>
    <t>Bitte nur Eingabezellen ausfüllen. Berechnungen erfolgen automatisch.</t>
  </si>
  <si>
    <t>Standort</t>
  </si>
  <si>
    <t>Gebäude</t>
  </si>
  <si>
    <t>Raum-Nr</t>
  </si>
  <si>
    <t>Raumname</t>
  </si>
  <si>
    <t>Status</t>
  </si>
  <si>
    <t>Länge (m)</t>
  </si>
  <si>
    <t>Breite (m)</t>
  </si>
  <si>
    <t>Höhe (m)</t>
  </si>
  <si>
    <t>Volumen (m³)</t>
  </si>
  <si>
    <t>Kapazität</t>
  </si>
  <si>
    <t>Bodenbelag</t>
  </si>
  <si>
    <t>Beleuchtung</t>
  </si>
  <si>
    <t>Klima/Heizung</t>
  </si>
  <si>
    <t>IT/Netzwerk</t>
  </si>
  <si>
    <t>Möblierung</t>
  </si>
  <si>
    <t>Barrierefrei</t>
  </si>
  <si>
    <t>Brandschutz</t>
  </si>
  <si>
    <t>Zustand</t>
  </si>
  <si>
    <t>Verantwortlich</t>
  </si>
  <si>
    <t>Letzte Inspektion</t>
  </si>
  <si>
    <t>Nächste Inspektion</t>
  </si>
  <si>
    <t>Inspektionsstatus</t>
  </si>
  <si>
    <t>Reinigung</t>
  </si>
  <si>
    <t>Bemerkungen</t>
  </si>
  <si>
    <t>Plan/Foto-Link</t>
  </si>
  <si>
    <t>Berlin Campus</t>
  </si>
  <si>
    <t>Alpha</t>
  </si>
  <si>
    <t>E-101</t>
  </si>
  <si>
    <t>Aktiv</t>
  </si>
  <si>
    <t>Fliesen</t>
  </si>
  <si>
    <t>LED</t>
  </si>
  <si>
    <t>Heizung+Klima</t>
  </si>
  <si>
    <t>LAN+WLAN</t>
  </si>
  <si>
    <t>Voll</t>
  </si>
  <si>
    <t>Ja</t>
  </si>
  <si>
    <t>Sehr gut</t>
  </si>
  <si>
    <t>Anna Müller</t>
  </si>
  <si>
    <t>Täglich</t>
  </si>
  <si>
    <t>Zentraler Empfangsbereich mit Besuchersteuerung.</t>
  </si>
  <si>
    <t>https://example.com/plaene/e101</t>
  </si>
  <si>
    <t>1-204</t>
  </si>
  <si>
    <t>Team Büro Nord</t>
  </si>
  <si>
    <t>Teppich</t>
  </si>
  <si>
    <t>Heizung</t>
  </si>
  <si>
    <t>Gut</t>
  </si>
  <si>
    <t>Lukas Weber</t>
  </si>
  <si>
    <t>Vier Arbeitsplätze, gute Tageslichtsituation.</t>
  </si>
  <si>
    <t>https://example.com/plaene/1204</t>
  </si>
  <si>
    <t>1-210</t>
  </si>
  <si>
    <t>Besprechung Elbe</t>
  </si>
  <si>
    <t>Reserviert</t>
  </si>
  <si>
    <t>Laminat</t>
  </si>
  <si>
    <t>WLAN</t>
  </si>
  <si>
    <t>Sofia Neumann</t>
  </si>
  <si>
    <t>Wöchentlich</t>
  </si>
  <si>
    <t>Konferenzraum mit Bildschirm und Videokonferenzsystem.</t>
  </si>
  <si>
    <t>https://example.com/plaene/1210</t>
  </si>
  <si>
    <t>Beta</t>
  </si>
  <si>
    <t>K-015</t>
  </si>
  <si>
    <t>Archiv A</t>
  </si>
  <si>
    <t>PVC</t>
  </si>
  <si>
    <t>Lüftung</t>
  </si>
  <si>
    <t>Keine</t>
  </si>
  <si>
    <t>Teilweise</t>
  </si>
  <si>
    <t>Nein</t>
  </si>
  <si>
    <t>Mittel</t>
  </si>
  <si>
    <t>Tobias Richter</t>
  </si>
  <si>
    <t>Monatlich</t>
  </si>
  <si>
    <t>Regallager für Altakten.</t>
  </si>
  <si>
    <t>https://example.com/plaene/k015</t>
  </si>
  <si>
    <t>Hamburg Nord</t>
  </si>
  <si>
    <t>Verwaltungshaus</t>
  </si>
  <si>
    <t>H-E03</t>
  </si>
  <si>
    <t>Küche Team Ost</t>
  </si>
  <si>
    <t>Teeküche mit Sitzmöglichkeit für Kurzpausen.</t>
  </si>
  <si>
    <t>https://example.com/plaene/he03</t>
  </si>
  <si>
    <t>H-215</t>
  </si>
  <si>
    <t>Büro Projektleitung</t>
  </si>
  <si>
    <t>Natürlich</t>
  </si>
  <si>
    <t>Ruhiger Einzelarbeitsraum mit Stauraum.</t>
  </si>
  <si>
    <t>https://example.com/plaene/h215</t>
  </si>
  <si>
    <t>Technikzentrum</t>
  </si>
  <si>
    <t>T-K08</t>
  </si>
  <si>
    <t>Serverraum</t>
  </si>
  <si>
    <t>Beton</t>
  </si>
  <si>
    <t>Klima</t>
  </si>
  <si>
    <t>LAN</t>
  </si>
  <si>
    <t>Leer</t>
  </si>
  <si>
    <t>Klimatisierter Technikraum mit Zutrittsbeschränkung.</t>
  </si>
  <si>
    <t>https://example.com/plaene/tk08</t>
  </si>
  <si>
    <t>München Süd</t>
  </si>
  <si>
    <t>M-E11</t>
  </si>
  <si>
    <t>Sanitär Damen</t>
  </si>
  <si>
    <t>Regelmäßige Reinigung erforderlich.</t>
  </si>
  <si>
    <t>https://example.com/plaene/me11</t>
  </si>
  <si>
    <t>M-124</t>
  </si>
  <si>
    <t>Flur West</t>
  </si>
  <si>
    <t>Gemischt</t>
  </si>
  <si>
    <t>Durchgangsbereich mit hoher Frequenz.</t>
  </si>
  <si>
    <t>https://example.com/plaene/m124</t>
  </si>
  <si>
    <t>M-T02</t>
  </si>
  <si>
    <t>Werkstatt Lager</t>
  </si>
  <si>
    <t>In Renovierung</t>
  </si>
  <si>
    <t>Schlecht</t>
  </si>
  <si>
    <t>Nach Bedarf</t>
  </si>
  <si>
    <t>Aktuell wegen Umbau nur eingeschränkt nutzbar.</t>
  </si>
  <si>
    <t>https://example.com/plaene/mt02</t>
  </si>
  <si>
    <t>V-301</t>
  </si>
  <si>
    <t>HR Büro</t>
  </si>
  <si>
    <t>Zweierbüro mit abschließbarem Aktenschrank.</t>
  </si>
  <si>
    <t>https://example.com/plaene/v301</t>
  </si>
  <si>
    <t>D-401</t>
  </si>
  <si>
    <t>Besprechung Hafenblick</t>
  </si>
  <si>
    <t>Außer Betrieb</t>
  </si>
  <si>
    <t>Holz</t>
  </si>
  <si>
    <t>Außer Betrieb wegen Fenstersanierung.</t>
  </si>
  <si>
    <t>https://example.com/plaene/d401</t>
  </si>
  <si>
    <t>Standorte</t>
  </si>
  <si>
    <t>Verantwortliche</t>
  </si>
  <si>
    <t>Geschosse</t>
  </si>
  <si>
    <t>Bodenbeläge</t>
  </si>
  <si>
    <t>KlimaHeizung</t>
  </si>
  <si>
    <t>ITNetzwerk</t>
  </si>
  <si>
    <t>JaNein</t>
  </si>
  <si>
    <t>Neon</t>
  </si>
  <si>
    <t>Halogen</t>
  </si>
  <si>
    <t>Hinweis</t>
  </si>
  <si>
    <t>Diese Listen sind editierbar und steuern die Dropdowns im Blatt 'Raumbuch'.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</si>
</sst>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i/>
      <sz val="10"/>
      <color rgb="FF1F415A"/>
      <name val="Calibri"/>
      <charset val="1"/>
    </font>
    <font>
      <b/>
      <sz val="11"/>
      <color rgb="FFFFFFFF"/>
      <name val="Calibri"/>
      <charset val="1"/>
    </font>
    <font>
      <b/>
      <sz val="20"/>
      <color rgb="FF1F415A"/>
      <name val="Calibri"/>
      <charset val="1"/>
    </font>
    <font>
      <b/>
      <sz val="12"/>
      <color rgb="FFFFFFFF"/>
      <name val="Calibri"/>
      <charset val="1"/>
    </font>
    <font>
      <b/>
      <sz val="10"/>
      <name val="Calibri"/>
      <charset val="1"/>
    </font>
    <font>
      <sz val="10"/>
      <color rgb="FF000000"/>
      <name val="Calibri"/>
      <charset val="1"/>
    </font>
    <font>
      <sz val="9"/>
      <color rgb="FF6B7280"/>
      <name val="Calibri"/>
      <charset val="1"/>
    </font>
    <font>
      <b/>
      <sz val="11"/>
      <color rgb="FF1F415A"/>
      <name val="Calibri"/>
      <charset val="1"/>
    </font>
    <font>
      <u/>
      <sz val="10"/>
      <color rgb="FF0563C1"/>
      <name val="Calibri"/>
      <charset val="1"/>
    </font>
    <font>
      <b/>
      <sz val="25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484E"/>
        <bgColor rgb="FF1F415A"/>
      </patternFill>
    </fill>
    <fill>
      <patternFill patternType="solid">
        <fgColor rgb="FF1F415A"/>
        <bgColor rgb="FF00484E"/>
      </patternFill>
    </fill>
    <fill>
      <patternFill patternType="solid">
        <fgColor rgb="FFF7FBFC"/>
        <bgColor rgb="FFFFFFFF"/>
      </patternFill>
    </fill>
    <fill>
      <patternFill patternType="solid">
        <fgColor rgb="FFDFF0D8"/>
        <bgColor rgb="FFDCEDEE"/>
      </patternFill>
    </fill>
    <fill>
      <patternFill patternType="solid">
        <fgColor rgb="FFFFF3CD"/>
        <bgColor rgb="FFF7FBFC"/>
      </patternFill>
    </fill>
    <fill>
      <patternFill patternType="solid">
        <fgColor rgb="FFF8D7DA"/>
        <bgColor rgb="FFFFF3CD"/>
      </patternFill>
    </fill>
    <fill>
      <patternFill patternType="solid">
        <fgColor rgb="FFDCEDEE"/>
        <bgColor rgb="FFDFF0D8"/>
      </patternFill>
    </fill>
  </fills>
  <borders count="3">
    <border>
      <left/>
      <right/>
      <top/>
      <bottom/>
      <diagonal/>
    </border>
    <border>
      <left style="thin">
        <color rgb="FFB7C6C8"/>
      </left>
      <right style="thin">
        <color rgb="FFB7C6C8"/>
      </right>
      <top style="thin">
        <color rgb="FFB7C6C8"/>
      </top>
      <bottom style="thin">
        <color rgb="FFB7C6C8"/>
      </bottom>
      <diagonal/>
    </border>
    <border>
      <left/>
      <right/>
      <top/>
      <bottom style="thin">
        <color rgb="FFB7C6C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7" fillId="0" borderId="1" xfId="0" applyFont="1" applyBorder="1" applyAlignment="1">
      <alignment wrapText="1"/>
    </xf>
    <xf numFmtId="0" fontId="8" fillId="0" borderId="0" xfId="0" applyFont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8" fillId="0" borderId="0" xfId="0" applyFont="1"/>
    <xf numFmtId="0" fontId="5" fillId="2" borderId="0" xfId="0" applyFont="1" applyFill="1"/>
    <xf numFmtId="2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6" fillId="5" borderId="1" xfId="0" applyFont="1" applyFill="1" applyBorder="1"/>
    <xf numFmtId="0" fontId="7" fillId="0" borderId="1" xfId="0" applyFont="1" applyBorder="1"/>
    <xf numFmtId="0" fontId="7" fillId="0" borderId="2" xfId="0" applyFont="1" applyBorder="1"/>
    <xf numFmtId="2" fontId="7" fillId="0" borderId="2" xfId="0" applyNumberFormat="1" applyFont="1" applyBorder="1"/>
    <xf numFmtId="0" fontId="6" fillId="6" borderId="1" xfId="0" applyFont="1" applyFill="1" applyBorder="1"/>
    <xf numFmtId="0" fontId="6" fillId="7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2" fontId="7" fillId="0" borderId="2" xfId="0" applyNumberFormat="1" applyFont="1" applyBorder="1" applyAlignment="1">
      <alignment vertical="top"/>
    </xf>
    <xf numFmtId="1" fontId="7" fillId="0" borderId="2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0" fillId="0" borderId="1" xfId="0" applyBorder="1"/>
    <xf numFmtId="0" fontId="11" fillId="2" borderId="0" xfId="0" applyFont="1" applyFill="1" applyAlignment="1">
      <alignment horizontal="left" vertical="center"/>
    </xf>
  </cellXfs>
  <cellStyles count="1">
    <cellStyle name="Normal" xfId="0" builtinId="0"/>
  </cellStyles>
  <dxfs count="8"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FF0D8"/>
        </patternFill>
      </fill>
    </dxf>
    <dxf>
      <fill>
        <patternFill>
          <bgColor rgb="FFFFF3CD"/>
        </patternFill>
      </fill>
    </dxf>
    <dxf>
      <fill>
        <patternFill>
          <bgColor rgb="FFF8D7DA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FF0D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C8"/>
      <rgbColor rgb="FF808080"/>
      <rgbColor rgb="FF9999FF"/>
      <rgbColor rgb="FF993366"/>
      <rgbColor rgb="FFFFF3CD"/>
      <rgbColor rgb="FFDCEDEE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BFC"/>
      <rgbColor rgb="FFDFF0D8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484E"/>
      <rgbColor rgb="FF339966"/>
      <rgbColor rgb="FF003300"/>
      <rgbColor rgb="FF333300"/>
      <rgbColor rgb="FF993300"/>
      <rgbColor rgb="FF993366"/>
      <rgbColor rgb="FF333399"/>
      <rgbColor rgb="FF1F415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Raumbuch" displayName="tblRaumbuch" ref="A5:AB65" totalsRowShown="0">
  <autoFilter ref="A5:AB65" xr:uid="{00000000-0009-0000-0100-000001000000}"/>
  <tableColumns count="28">
    <tableColumn id="1" xr3:uid="{00000000-0010-0000-0000-000001000000}" name="Standort"/>
    <tableColumn id="2" xr3:uid="{00000000-0010-0000-0000-000002000000}" name="Gebäude"/>
    <tableColumn id="3" xr3:uid="{00000000-0010-0000-0000-000003000000}" name="Geschoss"/>
    <tableColumn id="4" xr3:uid="{00000000-0010-0000-0000-000004000000}" name="Raum-Nr"/>
    <tableColumn id="5" xr3:uid="{00000000-0010-0000-0000-000005000000}" name="Raumname"/>
    <tableColumn id="6" xr3:uid="{00000000-0010-0000-0000-000006000000}" name="Nutzung"/>
    <tableColumn id="7" xr3:uid="{00000000-0010-0000-0000-000007000000}" name="Status"/>
    <tableColumn id="8" xr3:uid="{00000000-0010-0000-0000-000008000000}" name="Länge (m)"/>
    <tableColumn id="9" xr3:uid="{00000000-0010-0000-0000-000009000000}" name="Breite (m)"/>
    <tableColumn id="10" xr3:uid="{00000000-0010-0000-0000-00000A000000}" name="Höhe (m)"/>
    <tableColumn id="11" xr3:uid="{00000000-0010-0000-0000-00000B000000}" name="Fläche (m²)"/>
    <tableColumn id="12" xr3:uid="{00000000-0010-0000-0000-00000C000000}" name="Volumen (m³)"/>
    <tableColumn id="13" xr3:uid="{00000000-0010-0000-0000-00000D000000}" name="Kapazität"/>
    <tableColumn id="14" xr3:uid="{00000000-0010-0000-0000-00000E000000}" name="Bodenbelag"/>
    <tableColumn id="15" xr3:uid="{00000000-0010-0000-0000-00000F000000}" name="Beleuchtung"/>
    <tableColumn id="16" xr3:uid="{00000000-0010-0000-0000-000010000000}" name="Klima/Heizung"/>
    <tableColumn id="17" xr3:uid="{00000000-0010-0000-0000-000011000000}" name="IT/Netzwerk"/>
    <tableColumn id="18" xr3:uid="{00000000-0010-0000-0000-000012000000}" name="Möblierung"/>
    <tableColumn id="19" xr3:uid="{00000000-0010-0000-0000-000013000000}" name="Barrierefrei"/>
    <tableColumn id="20" xr3:uid="{00000000-0010-0000-0000-000014000000}" name="Brandschutz"/>
    <tableColumn id="21" xr3:uid="{00000000-0010-0000-0000-000015000000}" name="Zustand"/>
    <tableColumn id="22" xr3:uid="{00000000-0010-0000-0000-000016000000}" name="Verantwortlich"/>
    <tableColumn id="23" xr3:uid="{00000000-0010-0000-0000-000017000000}" name="Letzte Inspektion"/>
    <tableColumn id="24" xr3:uid="{00000000-0010-0000-0000-000018000000}" name="Nächste Inspektion"/>
    <tableColumn id="25" xr3:uid="{00000000-0010-0000-0000-000019000000}" name="Inspektionsstatus"/>
    <tableColumn id="26" xr3:uid="{00000000-0010-0000-0000-00001A000000}" name="Reinigung"/>
    <tableColumn id="27" xr3:uid="{00000000-0010-0000-0000-00001B000000}" name="Bemerkungen"/>
    <tableColumn id="28" xr3:uid="{00000000-0010-0000-0000-00001C000000}" name="Plan/Foto-Link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ample.com/plaene/me11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example.com/plaene/1210" TargetMode="External"/><Relationship Id="rId7" Type="http://schemas.openxmlformats.org/officeDocument/2006/relationships/hyperlink" Target="https://example.com/plaene/tk08" TargetMode="External"/><Relationship Id="rId12" Type="http://schemas.openxmlformats.org/officeDocument/2006/relationships/hyperlink" Target="https://example.com/plaene/d401" TargetMode="External"/><Relationship Id="rId2" Type="http://schemas.openxmlformats.org/officeDocument/2006/relationships/hyperlink" Target="https://example.com/plaene/1204" TargetMode="External"/><Relationship Id="rId1" Type="http://schemas.openxmlformats.org/officeDocument/2006/relationships/hyperlink" Target="https://example.com/plaene/e101" TargetMode="External"/><Relationship Id="rId6" Type="http://schemas.openxmlformats.org/officeDocument/2006/relationships/hyperlink" Target="https://example.com/plaene/h215" TargetMode="External"/><Relationship Id="rId11" Type="http://schemas.openxmlformats.org/officeDocument/2006/relationships/hyperlink" Target="https://example.com/plaene/v301" TargetMode="External"/><Relationship Id="rId5" Type="http://schemas.openxmlformats.org/officeDocument/2006/relationships/hyperlink" Target="https://example.com/plaene/he03" TargetMode="External"/><Relationship Id="rId10" Type="http://schemas.openxmlformats.org/officeDocument/2006/relationships/hyperlink" Target="https://example.com/plaene/mt02" TargetMode="External"/><Relationship Id="rId4" Type="http://schemas.openxmlformats.org/officeDocument/2006/relationships/hyperlink" Target="https://example.com/plaene/k015" TargetMode="External"/><Relationship Id="rId9" Type="http://schemas.openxmlformats.org/officeDocument/2006/relationships/hyperlink" Target="https://example.com/plaene/m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zoomScaleNormal="100" workbookViewId="0">
      <selection activeCell="Q17" sqref="Q17"/>
    </sheetView>
  </sheetViews>
  <sheetFormatPr baseColWidth="10" defaultColWidth="8.7109375" defaultRowHeight="15" customHeight="1" x14ac:dyDescent="0.25"/>
  <cols>
    <col min="1" max="1" width="18" customWidth="1"/>
    <col min="2" max="9" width="16" customWidth="1"/>
  </cols>
  <sheetData>
    <row r="1" spans="1:9" ht="32.2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1.7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4" spans="1:9" ht="21.75" customHeight="1" x14ac:dyDescent="0.25">
      <c r="B4" s="8" t="s">
        <v>2</v>
      </c>
      <c r="C4" s="8"/>
      <c r="D4" s="8" t="s">
        <v>3</v>
      </c>
      <c r="E4" s="8"/>
      <c r="F4" s="8" t="s">
        <v>4</v>
      </c>
      <c r="G4" s="8"/>
      <c r="H4" s="8" t="s">
        <v>5</v>
      </c>
      <c r="I4" s="8"/>
    </row>
    <row r="5" spans="1:9" ht="21.75" customHeight="1" x14ac:dyDescent="0.25">
      <c r="B5" s="7">
        <f>COUNTIF(Raumbuch!D6:D65,"&lt;&gt;")</f>
        <v>12</v>
      </c>
      <c r="C5" s="7"/>
      <c r="D5" s="6">
        <f>SUM(Raumbuch!K6:K65)</f>
        <v>272.84000000000003</v>
      </c>
      <c r="E5" s="6"/>
      <c r="F5" s="7">
        <f ca="1">COUNTIF(Raumbuch!Y6:Y65,"Überfällig")</f>
        <v>5</v>
      </c>
      <c r="G5" s="7"/>
      <c r="H5" s="7">
        <f>COUNTIF(Raumbuch!U6:U65,"Schlecht")</f>
        <v>2</v>
      </c>
      <c r="I5" s="7"/>
    </row>
    <row r="6" spans="1:9" ht="21.75" customHeight="1" x14ac:dyDescent="0.25">
      <c r="B6" s="7"/>
      <c r="C6" s="7"/>
      <c r="D6" s="6"/>
      <c r="E6" s="6"/>
      <c r="F6" s="7"/>
      <c r="G6" s="7"/>
      <c r="H6" s="7"/>
      <c r="I6" s="7"/>
    </row>
    <row r="10" spans="1:9" ht="21.75" customHeight="1" x14ac:dyDescent="0.25">
      <c r="A10" s="5" t="s">
        <v>6</v>
      </c>
      <c r="B10" s="5"/>
      <c r="C10" s="5"/>
      <c r="E10" s="5" t="s">
        <v>7</v>
      </c>
      <c r="F10" s="5"/>
      <c r="G10" s="5"/>
      <c r="H10" s="5" t="s">
        <v>8</v>
      </c>
      <c r="I10" s="5"/>
    </row>
    <row r="11" spans="1:9" ht="21.75" customHeight="1" x14ac:dyDescent="0.25">
      <c r="A11" s="11" t="s">
        <v>9</v>
      </c>
      <c r="B11" s="11" t="s">
        <v>10</v>
      </c>
      <c r="C11" s="11" t="s">
        <v>11</v>
      </c>
      <c r="E11" s="11" t="s">
        <v>12</v>
      </c>
      <c r="F11" s="11" t="s">
        <v>10</v>
      </c>
      <c r="G11" s="11" t="s">
        <v>11</v>
      </c>
      <c r="H11" s="12" t="s">
        <v>13</v>
      </c>
      <c r="I11" s="13" t="s">
        <v>14</v>
      </c>
    </row>
    <row r="12" spans="1:9" x14ac:dyDescent="0.25">
      <c r="A12" s="14" t="s">
        <v>15</v>
      </c>
      <c r="B12" s="14">
        <f>COUNTIF(Raumbuch!F$6:F$65,A12)</f>
        <v>3</v>
      </c>
      <c r="C12" s="15">
        <f>SUMIF(Raumbuch!F$6:F$65,A12,Raumbuch!K$6:K$65)</f>
        <v>63.48</v>
      </c>
      <c r="E12" s="14" t="s">
        <v>16</v>
      </c>
      <c r="F12" s="14">
        <f>COUNTIF(Raumbuch!C$6:C$65,E12)</f>
        <v>2</v>
      </c>
      <c r="G12" s="15">
        <f>SUMIF(Raumbuch!C$6:C$65,E12,Raumbuch!K$6:K$65)</f>
        <v>29.64</v>
      </c>
      <c r="H12" s="16" t="s">
        <v>17</v>
      </c>
      <c r="I12" s="13" t="s">
        <v>18</v>
      </c>
    </row>
    <row r="13" spans="1:9" x14ac:dyDescent="0.25">
      <c r="A13" s="14" t="s">
        <v>19</v>
      </c>
      <c r="B13" s="14">
        <f>COUNTIF(Raumbuch!F$6:F$65,A13)</f>
        <v>2</v>
      </c>
      <c r="C13" s="15">
        <f>SUMIF(Raumbuch!F$6:F$65,A13,Raumbuch!K$6:K$65)</f>
        <v>70.16</v>
      </c>
      <c r="E13" s="14" t="s">
        <v>20</v>
      </c>
      <c r="F13" s="14">
        <f>COUNTIF(Raumbuch!C$6:C$65,E13)</f>
        <v>4</v>
      </c>
      <c r="G13" s="15">
        <f>SUMIF(Raumbuch!C$6:C$65,E13,Raumbuch!K$6:K$65)</f>
        <v>88.66</v>
      </c>
      <c r="H13" s="17" t="s">
        <v>21</v>
      </c>
      <c r="I13" s="13" t="s">
        <v>22</v>
      </c>
    </row>
    <row r="14" spans="1:9" x14ac:dyDescent="0.25">
      <c r="A14" s="14" t="s">
        <v>23</v>
      </c>
      <c r="B14" s="14">
        <f>COUNTIF(Raumbuch!F$6:F$65,A14)</f>
        <v>1</v>
      </c>
      <c r="C14" s="15">
        <f>SUMIF(Raumbuch!F$6:F$65,A14,Raumbuch!K$6:K$65)</f>
        <v>33</v>
      </c>
      <c r="E14" s="14" t="s">
        <v>24</v>
      </c>
      <c r="F14" s="14">
        <f>COUNTIF(Raumbuch!C$6:C$65,E14)</f>
        <v>3</v>
      </c>
      <c r="G14" s="15">
        <f>SUMIF(Raumbuch!C$6:C$65,E14,Raumbuch!K$6:K$65)</f>
        <v>84.14</v>
      </c>
    </row>
    <row r="15" spans="1:9" x14ac:dyDescent="0.25">
      <c r="A15" s="14" t="s">
        <v>25</v>
      </c>
      <c r="B15" s="14">
        <f>COUNTIF(Raumbuch!F$6:F$65,A15)</f>
        <v>1</v>
      </c>
      <c r="C15" s="15">
        <f>SUMIF(Raumbuch!F$6:F$65,A15,Raumbuch!K$6:K$65)</f>
        <v>12.16</v>
      </c>
      <c r="E15" s="14" t="s">
        <v>26</v>
      </c>
      <c r="F15" s="14">
        <f>COUNTIF(Raumbuch!C$6:C$65,E15)</f>
        <v>1</v>
      </c>
      <c r="G15" s="15">
        <f>SUMIF(Raumbuch!C$6:C$65,E15,Raumbuch!K$6:K$65)</f>
        <v>20.399999999999999</v>
      </c>
    </row>
    <row r="16" spans="1:9" x14ac:dyDescent="0.25">
      <c r="A16" s="14" t="s">
        <v>27</v>
      </c>
      <c r="B16" s="14">
        <f>COUNTIF(Raumbuch!F$6:F$65,A16)</f>
        <v>1</v>
      </c>
      <c r="C16" s="15">
        <f>SUMIF(Raumbuch!F$6:F$65,A16,Raumbuch!K$6:K$65)</f>
        <v>8.84</v>
      </c>
      <c r="E16" s="14" t="s">
        <v>28</v>
      </c>
      <c r="F16" s="14">
        <f>COUNTIF(Raumbuch!C$6:C$65,E16)</f>
        <v>1</v>
      </c>
      <c r="G16" s="15">
        <f>SUMIF(Raumbuch!C$6:C$65,E16,Raumbuch!K$6:K$65)</f>
        <v>18.72</v>
      </c>
    </row>
    <row r="17" spans="1:9" x14ac:dyDescent="0.25">
      <c r="A17" s="14" t="s">
        <v>29</v>
      </c>
      <c r="B17" s="14">
        <f>COUNTIF(Raumbuch!F$6:F$65,A17)</f>
        <v>1</v>
      </c>
      <c r="C17" s="15">
        <f>SUMIF(Raumbuch!F$6:F$65,A17,Raumbuch!K$6:K$65)</f>
        <v>20.9</v>
      </c>
      <c r="E17" s="14" t="s">
        <v>30</v>
      </c>
      <c r="F17" s="14">
        <f>COUNTIF(Raumbuch!C$6:C$65,E17)</f>
        <v>1</v>
      </c>
      <c r="G17" s="15">
        <f>SUMIF(Raumbuch!C$6:C$65,E17,Raumbuch!K$6:K$65)</f>
        <v>31.28</v>
      </c>
    </row>
    <row r="18" spans="1:9" x14ac:dyDescent="0.25">
      <c r="A18" s="14" t="s">
        <v>31</v>
      </c>
      <c r="B18" s="14">
        <f>COUNTIF(Raumbuch!F$6:F$65,A18)</f>
        <v>1</v>
      </c>
      <c r="C18" s="15">
        <f>SUMIF(Raumbuch!F$6:F$65,A18,Raumbuch!K$6:K$65)</f>
        <v>13.02</v>
      </c>
    </row>
    <row r="19" spans="1:9" x14ac:dyDescent="0.25">
      <c r="A19" s="14" t="s">
        <v>32</v>
      </c>
      <c r="B19" s="14">
        <f>COUNTIF(Raumbuch!F$6:F$65,A19)</f>
        <v>1</v>
      </c>
      <c r="C19" s="15">
        <f>SUMIF(Raumbuch!F$6:F$65,A19,Raumbuch!K$6:K$65)</f>
        <v>33.799999999999997</v>
      </c>
    </row>
    <row r="20" spans="1:9" x14ac:dyDescent="0.25">
      <c r="A20" s="14" t="s">
        <v>33</v>
      </c>
      <c r="B20" s="14">
        <f>COUNTIF(Raumbuch!F$6:F$65,A20)</f>
        <v>1</v>
      </c>
      <c r="C20" s="15">
        <f>SUMIF(Raumbuch!F$6:F$65,A20,Raumbuch!K$6:K$65)</f>
        <v>17.48</v>
      </c>
    </row>
    <row r="21" spans="1:9" x14ac:dyDescent="0.25">
      <c r="A21" s="14" t="s">
        <v>34</v>
      </c>
      <c r="B21" s="14">
        <f>COUNTIF(Raumbuch!F$6:F$65,A21)</f>
        <v>0</v>
      </c>
      <c r="C21" s="15">
        <f>SUMIF(Raumbuch!F$6:F$65,A21,Raumbuch!K$6:K$65)</f>
        <v>0</v>
      </c>
    </row>
    <row r="24" spans="1:9" x14ac:dyDescent="0.25">
      <c r="A24" s="4" t="s">
        <v>35</v>
      </c>
      <c r="B24" s="4"/>
      <c r="C24" s="4"/>
      <c r="D24" s="4"/>
      <c r="E24" s="4"/>
      <c r="F24" s="4"/>
      <c r="G24" s="4"/>
      <c r="H24" s="4"/>
      <c r="I24" s="4"/>
    </row>
  </sheetData>
  <mergeCells count="14">
    <mergeCell ref="A24:I24"/>
    <mergeCell ref="B5:C6"/>
    <mergeCell ref="D5:E6"/>
    <mergeCell ref="F5:G6"/>
    <mergeCell ref="H5:I6"/>
    <mergeCell ref="A10:C10"/>
    <mergeCell ref="E10:G10"/>
    <mergeCell ref="H10:I10"/>
    <mergeCell ref="A1:I1"/>
    <mergeCell ref="A2:I2"/>
    <mergeCell ref="B4:C4"/>
    <mergeCell ref="D4:E4"/>
    <mergeCell ref="F4:G4"/>
    <mergeCell ref="H4:I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65"/>
  <sheetViews>
    <sheetView showGridLines="0"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sqref="A1:AB1"/>
    </sheetView>
  </sheetViews>
  <sheetFormatPr baseColWidth="10" defaultColWidth="8.7109375" defaultRowHeight="15" customHeight="1" x14ac:dyDescent="0.25"/>
  <cols>
    <col min="1" max="2" width="16" customWidth="1"/>
    <col min="3" max="4" width="12" customWidth="1"/>
    <col min="5" max="5" width="18" customWidth="1"/>
    <col min="6" max="6" width="15" customWidth="1"/>
    <col min="7" max="7" width="14" customWidth="1"/>
    <col min="8" max="10" width="10" customWidth="1"/>
    <col min="11" max="11" width="11" customWidth="1"/>
    <col min="12" max="12" width="12" customWidth="1"/>
    <col min="13" max="13" width="10" customWidth="1"/>
    <col min="14" max="14" width="14" customWidth="1"/>
    <col min="15" max="15" width="13" customWidth="1"/>
    <col min="16" max="16" width="16" customWidth="1"/>
    <col min="17" max="17" width="13" customWidth="1"/>
    <col min="18" max="21" width="12" customWidth="1"/>
    <col min="22" max="22" width="16" customWidth="1"/>
    <col min="23" max="25" width="14" customWidth="1"/>
    <col min="26" max="26" width="12" customWidth="1"/>
    <col min="27" max="27" width="24" customWidth="1"/>
    <col min="28" max="28" width="22" customWidth="1"/>
  </cols>
  <sheetData>
    <row r="1" spans="1:28" ht="24" customHeight="1" x14ac:dyDescent="0.25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19.5" customHeight="1" x14ac:dyDescent="0.25">
      <c r="A2" s="3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x14ac:dyDescent="0.25">
      <c r="A3" s="2" t="s">
        <v>38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5" spans="1:28" ht="31.5" customHeight="1" x14ac:dyDescent="0.25">
      <c r="A5" s="18" t="s">
        <v>39</v>
      </c>
      <c r="B5" s="18" t="s">
        <v>40</v>
      </c>
      <c r="C5" s="18" t="s">
        <v>12</v>
      </c>
      <c r="D5" s="18" t="s">
        <v>41</v>
      </c>
      <c r="E5" s="18" t="s">
        <v>42</v>
      </c>
      <c r="F5" s="18" t="s">
        <v>9</v>
      </c>
      <c r="G5" s="18" t="s">
        <v>43</v>
      </c>
      <c r="H5" s="18" t="s">
        <v>44</v>
      </c>
      <c r="I5" s="18" t="s">
        <v>45</v>
      </c>
      <c r="J5" s="18" t="s">
        <v>46</v>
      </c>
      <c r="K5" s="18" t="s">
        <v>11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52</v>
      </c>
      <c r="R5" s="18" t="s">
        <v>53</v>
      </c>
      <c r="S5" s="18" t="s">
        <v>54</v>
      </c>
      <c r="T5" s="18" t="s">
        <v>55</v>
      </c>
      <c r="U5" s="18" t="s">
        <v>56</v>
      </c>
      <c r="V5" s="18" t="s">
        <v>57</v>
      </c>
      <c r="W5" s="18" t="s">
        <v>58</v>
      </c>
      <c r="X5" s="18" t="s">
        <v>59</v>
      </c>
      <c r="Y5" s="18" t="s">
        <v>60</v>
      </c>
      <c r="Z5" s="18" t="s">
        <v>61</v>
      </c>
      <c r="AA5" s="18" t="s">
        <v>62</v>
      </c>
      <c r="AB5" s="18" t="s">
        <v>63</v>
      </c>
    </row>
    <row r="6" spans="1:28" ht="19.5" customHeight="1" x14ac:dyDescent="0.25">
      <c r="A6" s="19" t="s">
        <v>64</v>
      </c>
      <c r="B6" s="19" t="s">
        <v>65</v>
      </c>
      <c r="C6" s="19" t="s">
        <v>20</v>
      </c>
      <c r="D6" s="19" t="s">
        <v>66</v>
      </c>
      <c r="E6" s="19" t="s">
        <v>32</v>
      </c>
      <c r="F6" s="19" t="s">
        <v>32</v>
      </c>
      <c r="G6" s="19" t="s">
        <v>67</v>
      </c>
      <c r="H6" s="20">
        <v>6.5</v>
      </c>
      <c r="I6" s="20">
        <v>5.2</v>
      </c>
      <c r="J6" s="20">
        <v>3</v>
      </c>
      <c r="K6" s="20">
        <f t="shared" ref="K6:K37" si="0">IF(AND(H6&lt;&gt;"",I6&lt;&gt;""),ROUND(H6*I6,2),"")</f>
        <v>33.799999999999997</v>
      </c>
      <c r="L6" s="20">
        <f t="shared" ref="L6:L37" si="1">IF(AND(K6&lt;&gt;"",J6&lt;&gt;""),ROUND(K6*J6,2),"")</f>
        <v>101.4</v>
      </c>
      <c r="M6" s="21">
        <v>6</v>
      </c>
      <c r="N6" s="19" t="s">
        <v>68</v>
      </c>
      <c r="O6" s="19" t="s">
        <v>69</v>
      </c>
      <c r="P6" s="19" t="s">
        <v>70</v>
      </c>
      <c r="Q6" s="19" t="s">
        <v>71</v>
      </c>
      <c r="R6" s="19" t="s">
        <v>72</v>
      </c>
      <c r="S6" s="19" t="s">
        <v>73</v>
      </c>
      <c r="T6" s="19" t="s">
        <v>73</v>
      </c>
      <c r="U6" s="19" t="s">
        <v>74</v>
      </c>
      <c r="V6" s="19" t="s">
        <v>75</v>
      </c>
      <c r="W6" s="22">
        <v>45731</v>
      </c>
      <c r="X6" s="22">
        <f t="shared" ref="X6:X37" si="2">IF(W6&lt;&gt;"",DATE(YEAR(W6)+1,MONTH(W6),DAY(W6)),"")</f>
        <v>46096</v>
      </c>
      <c r="Y6" s="19" t="str">
        <f t="shared" ref="Y6:Y37" ca="1" si="3">IF(X6="","",IF(X6&lt;TODAY(),"Überfällig",IF(X6&lt;=TODAY()+30,"Bald fällig","OK")))</f>
        <v>Überfällig</v>
      </c>
      <c r="Z6" s="19" t="s">
        <v>76</v>
      </c>
      <c r="AA6" s="23" t="s">
        <v>77</v>
      </c>
      <c r="AB6" s="24" t="s">
        <v>78</v>
      </c>
    </row>
    <row r="7" spans="1:28" ht="19.5" customHeight="1" x14ac:dyDescent="0.25">
      <c r="A7" s="19" t="s">
        <v>64</v>
      </c>
      <c r="B7" s="19" t="s">
        <v>65</v>
      </c>
      <c r="C7" s="19" t="s">
        <v>24</v>
      </c>
      <c r="D7" s="19" t="s">
        <v>79</v>
      </c>
      <c r="E7" s="19" t="s">
        <v>80</v>
      </c>
      <c r="F7" s="19" t="s">
        <v>15</v>
      </c>
      <c r="G7" s="19" t="s">
        <v>67</v>
      </c>
      <c r="H7" s="20">
        <v>5.8</v>
      </c>
      <c r="I7" s="20">
        <v>4.2</v>
      </c>
      <c r="J7" s="20">
        <v>2.9</v>
      </c>
      <c r="K7" s="20">
        <f t="shared" si="0"/>
        <v>24.36</v>
      </c>
      <c r="L7" s="20">
        <f t="shared" si="1"/>
        <v>70.64</v>
      </c>
      <c r="M7" s="21">
        <v>4</v>
      </c>
      <c r="N7" s="19" t="s">
        <v>81</v>
      </c>
      <c r="O7" s="19" t="s">
        <v>69</v>
      </c>
      <c r="P7" s="19" t="s">
        <v>82</v>
      </c>
      <c r="Q7" s="19" t="s">
        <v>71</v>
      </c>
      <c r="R7" s="19" t="s">
        <v>72</v>
      </c>
      <c r="S7" s="19" t="s">
        <v>73</v>
      </c>
      <c r="T7" s="19" t="s">
        <v>73</v>
      </c>
      <c r="U7" s="19" t="s">
        <v>83</v>
      </c>
      <c r="V7" s="19" t="s">
        <v>84</v>
      </c>
      <c r="W7" s="22">
        <v>45752</v>
      </c>
      <c r="X7" s="22">
        <f t="shared" si="2"/>
        <v>46117</v>
      </c>
      <c r="Y7" s="19" t="str">
        <f t="shared" ca="1" si="3"/>
        <v>Bald fällig</v>
      </c>
      <c r="Z7" s="19" t="s">
        <v>76</v>
      </c>
      <c r="AA7" s="23" t="s">
        <v>85</v>
      </c>
      <c r="AB7" s="24" t="s">
        <v>86</v>
      </c>
    </row>
    <row r="8" spans="1:28" ht="19.5" customHeight="1" x14ac:dyDescent="0.25">
      <c r="A8" s="19" t="s">
        <v>64</v>
      </c>
      <c r="B8" s="19" t="s">
        <v>65</v>
      </c>
      <c r="C8" s="19" t="s">
        <v>24</v>
      </c>
      <c r="D8" s="19" t="s">
        <v>87</v>
      </c>
      <c r="E8" s="19" t="s">
        <v>88</v>
      </c>
      <c r="F8" s="19" t="s">
        <v>19</v>
      </c>
      <c r="G8" s="19" t="s">
        <v>89</v>
      </c>
      <c r="H8" s="20">
        <v>7.2</v>
      </c>
      <c r="I8" s="20">
        <v>5.4</v>
      </c>
      <c r="J8" s="20">
        <v>3</v>
      </c>
      <c r="K8" s="20">
        <f t="shared" si="0"/>
        <v>38.880000000000003</v>
      </c>
      <c r="L8" s="20">
        <f t="shared" si="1"/>
        <v>116.64</v>
      </c>
      <c r="M8" s="21">
        <v>10</v>
      </c>
      <c r="N8" s="19" t="s">
        <v>90</v>
      </c>
      <c r="O8" s="19" t="s">
        <v>69</v>
      </c>
      <c r="P8" s="19" t="s">
        <v>70</v>
      </c>
      <c r="Q8" s="19" t="s">
        <v>91</v>
      </c>
      <c r="R8" s="19" t="s">
        <v>72</v>
      </c>
      <c r="S8" s="19" t="s">
        <v>73</v>
      </c>
      <c r="T8" s="19" t="s">
        <v>73</v>
      </c>
      <c r="U8" s="19" t="s">
        <v>83</v>
      </c>
      <c r="V8" s="19" t="s">
        <v>92</v>
      </c>
      <c r="W8" s="22">
        <v>45901</v>
      </c>
      <c r="X8" s="22">
        <f t="shared" si="2"/>
        <v>46266</v>
      </c>
      <c r="Y8" s="19" t="str">
        <f t="shared" ca="1" si="3"/>
        <v>OK</v>
      </c>
      <c r="Z8" s="19" t="s">
        <v>93</v>
      </c>
      <c r="AA8" s="23" t="s">
        <v>94</v>
      </c>
      <c r="AB8" s="24" t="s">
        <v>95</v>
      </c>
    </row>
    <row r="9" spans="1:28" ht="19.5" customHeight="1" x14ac:dyDescent="0.25">
      <c r="A9" s="19" t="s">
        <v>64</v>
      </c>
      <c r="B9" s="19" t="s">
        <v>96</v>
      </c>
      <c r="C9" s="19" t="s">
        <v>16</v>
      </c>
      <c r="D9" s="19" t="s">
        <v>97</v>
      </c>
      <c r="E9" s="19" t="s">
        <v>98</v>
      </c>
      <c r="F9" s="19" t="s">
        <v>33</v>
      </c>
      <c r="G9" s="19" t="s">
        <v>67</v>
      </c>
      <c r="H9" s="20">
        <v>4.5999999999999996</v>
      </c>
      <c r="I9" s="20">
        <v>3.8</v>
      </c>
      <c r="J9" s="20">
        <v>2.7</v>
      </c>
      <c r="K9" s="20">
        <f t="shared" si="0"/>
        <v>17.48</v>
      </c>
      <c r="L9" s="20">
        <f t="shared" si="1"/>
        <v>47.2</v>
      </c>
      <c r="M9" s="21">
        <v>2</v>
      </c>
      <c r="N9" s="19" t="s">
        <v>99</v>
      </c>
      <c r="O9" s="19" t="s">
        <v>69</v>
      </c>
      <c r="P9" s="19" t="s">
        <v>100</v>
      </c>
      <c r="Q9" s="19" t="s">
        <v>101</v>
      </c>
      <c r="R9" s="19" t="s">
        <v>102</v>
      </c>
      <c r="S9" s="19" t="s">
        <v>103</v>
      </c>
      <c r="T9" s="19" t="s">
        <v>73</v>
      </c>
      <c r="U9" s="19" t="s">
        <v>104</v>
      </c>
      <c r="V9" s="19" t="s">
        <v>105</v>
      </c>
      <c r="W9" s="22">
        <v>45616</v>
      </c>
      <c r="X9" s="22">
        <f t="shared" si="2"/>
        <v>45981</v>
      </c>
      <c r="Y9" s="19" t="str">
        <f t="shared" ca="1" si="3"/>
        <v>Überfällig</v>
      </c>
      <c r="Z9" s="19" t="s">
        <v>106</v>
      </c>
      <c r="AA9" s="23" t="s">
        <v>107</v>
      </c>
      <c r="AB9" s="24" t="s">
        <v>108</v>
      </c>
    </row>
    <row r="10" spans="1:28" ht="19.5" customHeight="1" x14ac:dyDescent="0.25">
      <c r="A10" s="19" t="s">
        <v>109</v>
      </c>
      <c r="B10" s="19" t="s">
        <v>110</v>
      </c>
      <c r="C10" s="19" t="s">
        <v>20</v>
      </c>
      <c r="D10" s="19" t="s">
        <v>111</v>
      </c>
      <c r="E10" s="19" t="s">
        <v>112</v>
      </c>
      <c r="F10" s="19" t="s">
        <v>31</v>
      </c>
      <c r="G10" s="19" t="s">
        <v>67</v>
      </c>
      <c r="H10" s="20">
        <v>4.2</v>
      </c>
      <c r="I10" s="20">
        <v>3.1</v>
      </c>
      <c r="J10" s="20">
        <v>2.8</v>
      </c>
      <c r="K10" s="20">
        <f t="shared" si="0"/>
        <v>13.02</v>
      </c>
      <c r="L10" s="20">
        <f t="shared" si="1"/>
        <v>36.46</v>
      </c>
      <c r="M10" s="21">
        <v>8</v>
      </c>
      <c r="N10" s="19" t="s">
        <v>68</v>
      </c>
      <c r="O10" s="19" t="s">
        <v>69</v>
      </c>
      <c r="P10" s="19" t="s">
        <v>82</v>
      </c>
      <c r="Q10" s="19" t="s">
        <v>91</v>
      </c>
      <c r="R10" s="19" t="s">
        <v>102</v>
      </c>
      <c r="S10" s="19" t="s">
        <v>73</v>
      </c>
      <c r="T10" s="19" t="s">
        <v>73</v>
      </c>
      <c r="U10" s="19" t="s">
        <v>83</v>
      </c>
      <c r="V10" s="19" t="s">
        <v>75</v>
      </c>
      <c r="W10" s="22">
        <v>45993</v>
      </c>
      <c r="X10" s="22">
        <f t="shared" si="2"/>
        <v>46358</v>
      </c>
      <c r="Y10" s="19" t="str">
        <f t="shared" ca="1" si="3"/>
        <v>OK</v>
      </c>
      <c r="Z10" s="19" t="s">
        <v>76</v>
      </c>
      <c r="AA10" s="23" t="s">
        <v>113</v>
      </c>
      <c r="AB10" s="24" t="s">
        <v>114</v>
      </c>
    </row>
    <row r="11" spans="1:28" ht="19.5" customHeight="1" x14ac:dyDescent="0.25">
      <c r="A11" s="19" t="s">
        <v>109</v>
      </c>
      <c r="B11" s="19" t="s">
        <v>110</v>
      </c>
      <c r="C11" s="19" t="s">
        <v>26</v>
      </c>
      <c r="D11" s="19" t="s">
        <v>115</v>
      </c>
      <c r="E11" s="19" t="s">
        <v>116</v>
      </c>
      <c r="F11" s="19" t="s">
        <v>15</v>
      </c>
      <c r="G11" s="19" t="s">
        <v>67</v>
      </c>
      <c r="H11" s="20">
        <v>5.0999999999999996</v>
      </c>
      <c r="I11" s="20">
        <v>4</v>
      </c>
      <c r="J11" s="20">
        <v>2.9</v>
      </c>
      <c r="K11" s="20">
        <f t="shared" si="0"/>
        <v>20.399999999999999</v>
      </c>
      <c r="L11" s="20">
        <f t="shared" si="1"/>
        <v>59.16</v>
      </c>
      <c r="M11" s="21">
        <v>3</v>
      </c>
      <c r="N11" s="19" t="s">
        <v>81</v>
      </c>
      <c r="O11" s="19" t="s">
        <v>117</v>
      </c>
      <c r="P11" s="19" t="s">
        <v>82</v>
      </c>
      <c r="Q11" s="19" t="s">
        <v>71</v>
      </c>
      <c r="R11" s="19" t="s">
        <v>72</v>
      </c>
      <c r="S11" s="19" t="s">
        <v>73</v>
      </c>
      <c r="T11" s="19" t="s">
        <v>73</v>
      </c>
      <c r="U11" s="19" t="s">
        <v>74</v>
      </c>
      <c r="V11" s="19" t="s">
        <v>92</v>
      </c>
      <c r="W11" s="22">
        <v>46042</v>
      </c>
      <c r="X11" s="22">
        <f t="shared" si="2"/>
        <v>46407</v>
      </c>
      <c r="Y11" s="19" t="str">
        <f t="shared" ca="1" si="3"/>
        <v>OK</v>
      </c>
      <c r="Z11" s="19" t="s">
        <v>76</v>
      </c>
      <c r="AA11" s="23" t="s">
        <v>118</v>
      </c>
      <c r="AB11" s="24" t="s">
        <v>119</v>
      </c>
    </row>
    <row r="12" spans="1:28" ht="19.5" customHeight="1" x14ac:dyDescent="0.25">
      <c r="A12" s="19" t="s">
        <v>109</v>
      </c>
      <c r="B12" s="19" t="s">
        <v>120</v>
      </c>
      <c r="C12" s="19" t="s">
        <v>16</v>
      </c>
      <c r="D12" s="19" t="s">
        <v>121</v>
      </c>
      <c r="E12" s="19" t="s">
        <v>122</v>
      </c>
      <c r="F12" s="19" t="s">
        <v>25</v>
      </c>
      <c r="G12" s="19" t="s">
        <v>67</v>
      </c>
      <c r="H12" s="20">
        <v>3.8</v>
      </c>
      <c r="I12" s="20">
        <v>3.2</v>
      </c>
      <c r="J12" s="20">
        <v>2.7</v>
      </c>
      <c r="K12" s="20">
        <f t="shared" si="0"/>
        <v>12.16</v>
      </c>
      <c r="L12" s="20">
        <f t="shared" si="1"/>
        <v>32.83</v>
      </c>
      <c r="M12" s="21">
        <v>1</v>
      </c>
      <c r="N12" s="19" t="s">
        <v>123</v>
      </c>
      <c r="O12" s="19" t="s">
        <v>69</v>
      </c>
      <c r="P12" s="19" t="s">
        <v>124</v>
      </c>
      <c r="Q12" s="19" t="s">
        <v>125</v>
      </c>
      <c r="R12" s="19" t="s">
        <v>126</v>
      </c>
      <c r="S12" s="19" t="s">
        <v>103</v>
      </c>
      <c r="T12" s="19" t="s">
        <v>73</v>
      </c>
      <c r="U12" s="19" t="s">
        <v>83</v>
      </c>
      <c r="V12" s="19" t="s">
        <v>84</v>
      </c>
      <c r="W12" s="22">
        <v>45791</v>
      </c>
      <c r="X12" s="22">
        <f t="shared" si="2"/>
        <v>46156</v>
      </c>
      <c r="Y12" s="19" t="str">
        <f t="shared" ca="1" si="3"/>
        <v>OK</v>
      </c>
      <c r="Z12" s="19" t="s">
        <v>93</v>
      </c>
      <c r="AA12" s="23" t="s">
        <v>127</v>
      </c>
      <c r="AB12" s="24" t="s">
        <v>128</v>
      </c>
    </row>
    <row r="13" spans="1:28" ht="19.5" customHeight="1" x14ac:dyDescent="0.25">
      <c r="A13" s="19" t="s">
        <v>129</v>
      </c>
      <c r="B13" s="19" t="s">
        <v>96</v>
      </c>
      <c r="C13" s="19" t="s">
        <v>20</v>
      </c>
      <c r="D13" s="19" t="s">
        <v>130</v>
      </c>
      <c r="E13" s="19" t="s">
        <v>131</v>
      </c>
      <c r="F13" s="19" t="s">
        <v>27</v>
      </c>
      <c r="G13" s="19" t="s">
        <v>67</v>
      </c>
      <c r="H13" s="20">
        <v>3.4</v>
      </c>
      <c r="I13" s="20">
        <v>2.6</v>
      </c>
      <c r="J13" s="20">
        <v>2.7</v>
      </c>
      <c r="K13" s="20">
        <f t="shared" si="0"/>
        <v>8.84</v>
      </c>
      <c r="L13" s="20">
        <f t="shared" si="1"/>
        <v>23.87</v>
      </c>
      <c r="M13" s="21">
        <v>3</v>
      </c>
      <c r="N13" s="19" t="s">
        <v>68</v>
      </c>
      <c r="O13" s="19" t="s">
        <v>69</v>
      </c>
      <c r="P13" s="19" t="s">
        <v>100</v>
      </c>
      <c r="Q13" s="19" t="s">
        <v>101</v>
      </c>
      <c r="R13" s="19" t="s">
        <v>126</v>
      </c>
      <c r="S13" s="19" t="s">
        <v>73</v>
      </c>
      <c r="T13" s="19" t="s">
        <v>73</v>
      </c>
      <c r="U13" s="19" t="s">
        <v>83</v>
      </c>
      <c r="V13" s="19" t="s">
        <v>75</v>
      </c>
      <c r="W13" s="22">
        <v>45879</v>
      </c>
      <c r="X13" s="22">
        <f t="shared" si="2"/>
        <v>46244</v>
      </c>
      <c r="Y13" s="19" t="str">
        <f t="shared" ca="1" si="3"/>
        <v>OK</v>
      </c>
      <c r="Z13" s="19" t="s">
        <v>76</v>
      </c>
      <c r="AA13" s="23" t="s">
        <v>132</v>
      </c>
      <c r="AB13" s="24" t="s">
        <v>133</v>
      </c>
    </row>
    <row r="14" spans="1:28" ht="19.5" customHeight="1" x14ac:dyDescent="0.25">
      <c r="A14" s="19" t="s">
        <v>129</v>
      </c>
      <c r="B14" s="19" t="s">
        <v>96</v>
      </c>
      <c r="C14" s="19" t="s">
        <v>24</v>
      </c>
      <c r="D14" s="19" t="s">
        <v>134</v>
      </c>
      <c r="E14" s="19" t="s">
        <v>135</v>
      </c>
      <c r="F14" s="19" t="s">
        <v>29</v>
      </c>
      <c r="G14" s="19" t="s">
        <v>67</v>
      </c>
      <c r="H14" s="20">
        <v>9.5</v>
      </c>
      <c r="I14" s="20">
        <v>2.2000000000000002</v>
      </c>
      <c r="J14" s="20">
        <v>2.9</v>
      </c>
      <c r="K14" s="20">
        <f t="shared" si="0"/>
        <v>20.9</v>
      </c>
      <c r="L14" s="20">
        <f t="shared" si="1"/>
        <v>60.61</v>
      </c>
      <c r="M14" s="21">
        <v>20</v>
      </c>
      <c r="N14" s="19" t="s">
        <v>99</v>
      </c>
      <c r="O14" s="19" t="s">
        <v>136</v>
      </c>
      <c r="P14" s="19" t="s">
        <v>82</v>
      </c>
      <c r="Q14" s="19" t="s">
        <v>91</v>
      </c>
      <c r="R14" s="19" t="s">
        <v>126</v>
      </c>
      <c r="S14" s="19" t="s">
        <v>73</v>
      </c>
      <c r="T14" s="19" t="s">
        <v>73</v>
      </c>
      <c r="U14" s="19" t="s">
        <v>104</v>
      </c>
      <c r="V14" s="19" t="s">
        <v>105</v>
      </c>
      <c r="W14" s="22">
        <v>45631</v>
      </c>
      <c r="X14" s="22">
        <f t="shared" si="2"/>
        <v>45996</v>
      </c>
      <c r="Y14" s="19" t="str">
        <f t="shared" ca="1" si="3"/>
        <v>Überfällig</v>
      </c>
      <c r="Z14" s="19" t="s">
        <v>76</v>
      </c>
      <c r="AA14" s="23" t="s">
        <v>137</v>
      </c>
      <c r="AB14" s="24" t="s">
        <v>138</v>
      </c>
    </row>
    <row r="15" spans="1:28" ht="19.5" customHeight="1" x14ac:dyDescent="0.25">
      <c r="A15" s="19" t="s">
        <v>129</v>
      </c>
      <c r="B15" s="19" t="s">
        <v>120</v>
      </c>
      <c r="C15" s="19" t="s">
        <v>20</v>
      </c>
      <c r="D15" s="19" t="s">
        <v>139</v>
      </c>
      <c r="E15" s="19" t="s">
        <v>140</v>
      </c>
      <c r="F15" s="19" t="s">
        <v>23</v>
      </c>
      <c r="G15" s="19" t="s">
        <v>141</v>
      </c>
      <c r="H15" s="20">
        <v>6</v>
      </c>
      <c r="I15" s="20">
        <v>5.5</v>
      </c>
      <c r="J15" s="20">
        <v>3.1</v>
      </c>
      <c r="K15" s="20">
        <f t="shared" si="0"/>
        <v>33</v>
      </c>
      <c r="L15" s="20">
        <f t="shared" si="1"/>
        <v>102.3</v>
      </c>
      <c r="M15" s="21">
        <v>12</v>
      </c>
      <c r="N15" s="19" t="s">
        <v>123</v>
      </c>
      <c r="O15" s="19" t="s">
        <v>69</v>
      </c>
      <c r="P15" s="19" t="s">
        <v>101</v>
      </c>
      <c r="Q15" s="19" t="s">
        <v>101</v>
      </c>
      <c r="R15" s="19" t="s">
        <v>102</v>
      </c>
      <c r="S15" s="19" t="s">
        <v>103</v>
      </c>
      <c r="T15" s="19" t="s">
        <v>73</v>
      </c>
      <c r="U15" s="19" t="s">
        <v>142</v>
      </c>
      <c r="V15" s="19" t="s">
        <v>84</v>
      </c>
      <c r="W15" s="22">
        <v>45566</v>
      </c>
      <c r="X15" s="22">
        <f t="shared" si="2"/>
        <v>45931</v>
      </c>
      <c r="Y15" s="19" t="str">
        <f t="shared" ca="1" si="3"/>
        <v>Überfällig</v>
      </c>
      <c r="Z15" s="19" t="s">
        <v>143</v>
      </c>
      <c r="AA15" s="23" t="s">
        <v>144</v>
      </c>
      <c r="AB15" s="24" t="s">
        <v>145</v>
      </c>
    </row>
    <row r="16" spans="1:28" ht="19.5" customHeight="1" x14ac:dyDescent="0.25">
      <c r="A16" s="19" t="s">
        <v>64</v>
      </c>
      <c r="B16" s="19" t="s">
        <v>110</v>
      </c>
      <c r="C16" s="19" t="s">
        <v>28</v>
      </c>
      <c r="D16" s="19" t="s">
        <v>146</v>
      </c>
      <c r="E16" s="19" t="s">
        <v>147</v>
      </c>
      <c r="F16" s="19" t="s">
        <v>15</v>
      </c>
      <c r="G16" s="19" t="s">
        <v>67</v>
      </c>
      <c r="H16" s="20">
        <v>4.8</v>
      </c>
      <c r="I16" s="20">
        <v>3.9</v>
      </c>
      <c r="J16" s="20">
        <v>2.9</v>
      </c>
      <c r="K16" s="20">
        <f t="shared" si="0"/>
        <v>18.72</v>
      </c>
      <c r="L16" s="20">
        <f t="shared" si="1"/>
        <v>54.29</v>
      </c>
      <c r="M16" s="21">
        <v>2</v>
      </c>
      <c r="N16" s="19" t="s">
        <v>81</v>
      </c>
      <c r="O16" s="19" t="s">
        <v>69</v>
      </c>
      <c r="P16" s="19" t="s">
        <v>82</v>
      </c>
      <c r="Q16" s="19" t="s">
        <v>71</v>
      </c>
      <c r="R16" s="19" t="s">
        <v>72</v>
      </c>
      <c r="S16" s="19" t="s">
        <v>73</v>
      </c>
      <c r="T16" s="19" t="s">
        <v>73</v>
      </c>
      <c r="U16" s="19" t="s">
        <v>83</v>
      </c>
      <c r="V16" s="19" t="s">
        <v>75</v>
      </c>
      <c r="W16" s="22">
        <v>45826</v>
      </c>
      <c r="X16" s="22">
        <f t="shared" si="2"/>
        <v>46191</v>
      </c>
      <c r="Y16" s="19" t="str">
        <f t="shared" ca="1" si="3"/>
        <v>OK</v>
      </c>
      <c r="Z16" s="19" t="s">
        <v>76</v>
      </c>
      <c r="AA16" s="23" t="s">
        <v>148</v>
      </c>
      <c r="AB16" s="24" t="s">
        <v>149</v>
      </c>
    </row>
    <row r="17" spans="1:28" ht="19.5" customHeight="1" x14ac:dyDescent="0.25">
      <c r="A17" s="19" t="s">
        <v>109</v>
      </c>
      <c r="B17" s="19" t="s">
        <v>65</v>
      </c>
      <c r="C17" s="19" t="s">
        <v>30</v>
      </c>
      <c r="D17" s="19" t="s">
        <v>150</v>
      </c>
      <c r="E17" s="19" t="s">
        <v>151</v>
      </c>
      <c r="F17" s="19" t="s">
        <v>19</v>
      </c>
      <c r="G17" s="19" t="s">
        <v>152</v>
      </c>
      <c r="H17" s="20">
        <v>6.8</v>
      </c>
      <c r="I17" s="20">
        <v>4.5999999999999996</v>
      </c>
      <c r="J17" s="20">
        <v>3.2</v>
      </c>
      <c r="K17" s="20">
        <f t="shared" si="0"/>
        <v>31.28</v>
      </c>
      <c r="L17" s="20">
        <f t="shared" si="1"/>
        <v>100.1</v>
      </c>
      <c r="M17" s="21">
        <v>8</v>
      </c>
      <c r="N17" s="19" t="s">
        <v>153</v>
      </c>
      <c r="O17" s="19" t="s">
        <v>117</v>
      </c>
      <c r="P17" s="19" t="s">
        <v>101</v>
      </c>
      <c r="Q17" s="19" t="s">
        <v>91</v>
      </c>
      <c r="R17" s="19" t="s">
        <v>102</v>
      </c>
      <c r="S17" s="19" t="s">
        <v>103</v>
      </c>
      <c r="T17" s="19" t="s">
        <v>73</v>
      </c>
      <c r="U17" s="19" t="s">
        <v>142</v>
      </c>
      <c r="V17" s="19" t="s">
        <v>92</v>
      </c>
      <c r="W17" s="22">
        <v>45713</v>
      </c>
      <c r="X17" s="22">
        <f t="shared" si="2"/>
        <v>46078</v>
      </c>
      <c r="Y17" s="19" t="str">
        <f t="shared" ca="1" si="3"/>
        <v>Überfällig</v>
      </c>
      <c r="Z17" s="19" t="s">
        <v>93</v>
      </c>
      <c r="AA17" s="23" t="s">
        <v>154</v>
      </c>
      <c r="AB17" s="24" t="s">
        <v>155</v>
      </c>
    </row>
    <row r="18" spans="1:28" ht="19.5" customHeight="1" x14ac:dyDescent="0.25">
      <c r="A18" s="19"/>
      <c r="B18" s="19"/>
      <c r="C18" s="19"/>
      <c r="D18" s="19"/>
      <c r="E18" s="19"/>
      <c r="F18" s="19"/>
      <c r="G18" s="19"/>
      <c r="H18" s="20"/>
      <c r="I18" s="20"/>
      <c r="J18" s="20"/>
      <c r="K18" s="20" t="str">
        <f t="shared" si="0"/>
        <v/>
      </c>
      <c r="L18" s="20" t="str">
        <f t="shared" si="1"/>
        <v/>
      </c>
      <c r="M18" s="21"/>
      <c r="N18" s="19"/>
      <c r="O18" s="19"/>
      <c r="P18" s="19"/>
      <c r="Q18" s="19"/>
      <c r="R18" s="19"/>
      <c r="S18" s="19"/>
      <c r="T18" s="19"/>
      <c r="U18" s="19"/>
      <c r="V18" s="19"/>
      <c r="W18" s="22"/>
      <c r="X18" s="22" t="str">
        <f t="shared" si="2"/>
        <v/>
      </c>
      <c r="Y18" s="19" t="str">
        <f t="shared" ca="1" si="3"/>
        <v/>
      </c>
      <c r="Z18" s="19"/>
      <c r="AA18" s="23"/>
      <c r="AB18" s="19"/>
    </row>
    <row r="19" spans="1:28" ht="19.5" customHeight="1" x14ac:dyDescent="0.25">
      <c r="A19" s="19"/>
      <c r="B19" s="19"/>
      <c r="C19" s="19"/>
      <c r="D19" s="19"/>
      <c r="E19" s="19"/>
      <c r="F19" s="19"/>
      <c r="G19" s="19"/>
      <c r="H19" s="20"/>
      <c r="I19" s="20"/>
      <c r="J19" s="20"/>
      <c r="K19" s="20" t="str">
        <f t="shared" si="0"/>
        <v/>
      </c>
      <c r="L19" s="20" t="str">
        <f t="shared" si="1"/>
        <v/>
      </c>
      <c r="M19" s="21"/>
      <c r="N19" s="19"/>
      <c r="O19" s="19"/>
      <c r="P19" s="19"/>
      <c r="Q19" s="19"/>
      <c r="R19" s="19"/>
      <c r="S19" s="19"/>
      <c r="T19" s="19"/>
      <c r="U19" s="19"/>
      <c r="V19" s="19"/>
      <c r="W19" s="22"/>
      <c r="X19" s="22" t="str">
        <f t="shared" si="2"/>
        <v/>
      </c>
      <c r="Y19" s="19" t="str">
        <f t="shared" ca="1" si="3"/>
        <v/>
      </c>
      <c r="Z19" s="19"/>
      <c r="AA19" s="23"/>
      <c r="AB19" s="19"/>
    </row>
    <row r="20" spans="1:28" ht="19.5" customHeight="1" x14ac:dyDescent="0.25">
      <c r="A20" s="19"/>
      <c r="B20" s="19"/>
      <c r="C20" s="19"/>
      <c r="D20" s="19"/>
      <c r="E20" s="19"/>
      <c r="F20" s="19"/>
      <c r="G20" s="19"/>
      <c r="H20" s="20"/>
      <c r="I20" s="20"/>
      <c r="J20" s="20"/>
      <c r="K20" s="20" t="str">
        <f t="shared" si="0"/>
        <v/>
      </c>
      <c r="L20" s="20" t="str">
        <f t="shared" si="1"/>
        <v/>
      </c>
      <c r="M20" s="21"/>
      <c r="N20" s="19"/>
      <c r="O20" s="19"/>
      <c r="P20" s="19"/>
      <c r="Q20" s="19"/>
      <c r="R20" s="19"/>
      <c r="S20" s="19"/>
      <c r="T20" s="19"/>
      <c r="U20" s="19"/>
      <c r="V20" s="19"/>
      <c r="W20" s="22"/>
      <c r="X20" s="22" t="str">
        <f t="shared" si="2"/>
        <v/>
      </c>
      <c r="Y20" s="19" t="str">
        <f t="shared" ca="1" si="3"/>
        <v/>
      </c>
      <c r="Z20" s="19"/>
      <c r="AA20" s="23"/>
      <c r="AB20" s="19"/>
    </row>
    <row r="21" spans="1:28" ht="19.5" customHeight="1" x14ac:dyDescent="0.25">
      <c r="A21" s="19"/>
      <c r="B21" s="19"/>
      <c r="C21" s="19"/>
      <c r="D21" s="19"/>
      <c r="E21" s="19"/>
      <c r="F21" s="19"/>
      <c r="G21" s="19"/>
      <c r="H21" s="20"/>
      <c r="I21" s="20"/>
      <c r="J21" s="20"/>
      <c r="K21" s="20" t="str">
        <f t="shared" si="0"/>
        <v/>
      </c>
      <c r="L21" s="20" t="str">
        <f t="shared" si="1"/>
        <v/>
      </c>
      <c r="M21" s="21"/>
      <c r="N21" s="19"/>
      <c r="O21" s="19"/>
      <c r="P21" s="19"/>
      <c r="Q21" s="19"/>
      <c r="R21" s="19"/>
      <c r="S21" s="19"/>
      <c r="T21" s="19"/>
      <c r="U21" s="19"/>
      <c r="V21" s="19"/>
      <c r="W21" s="22"/>
      <c r="X21" s="22" t="str">
        <f t="shared" si="2"/>
        <v/>
      </c>
      <c r="Y21" s="19" t="str">
        <f t="shared" ca="1" si="3"/>
        <v/>
      </c>
      <c r="Z21" s="19"/>
      <c r="AA21" s="23"/>
      <c r="AB21" s="19"/>
    </row>
    <row r="22" spans="1:28" ht="19.5" customHeight="1" x14ac:dyDescent="0.25">
      <c r="A22" s="19"/>
      <c r="B22" s="19"/>
      <c r="C22" s="19"/>
      <c r="D22" s="19"/>
      <c r="E22" s="19"/>
      <c r="F22" s="19"/>
      <c r="G22" s="19"/>
      <c r="H22" s="20"/>
      <c r="I22" s="20"/>
      <c r="J22" s="20"/>
      <c r="K22" s="20" t="str">
        <f t="shared" si="0"/>
        <v/>
      </c>
      <c r="L22" s="20" t="str">
        <f t="shared" si="1"/>
        <v/>
      </c>
      <c r="M22" s="21"/>
      <c r="N22" s="19"/>
      <c r="O22" s="19"/>
      <c r="P22" s="19"/>
      <c r="Q22" s="19"/>
      <c r="R22" s="19"/>
      <c r="S22" s="19"/>
      <c r="T22" s="19"/>
      <c r="U22" s="19"/>
      <c r="V22" s="19"/>
      <c r="W22" s="22"/>
      <c r="X22" s="22" t="str">
        <f t="shared" si="2"/>
        <v/>
      </c>
      <c r="Y22" s="19" t="str">
        <f t="shared" ca="1" si="3"/>
        <v/>
      </c>
      <c r="Z22" s="19"/>
      <c r="AA22" s="23"/>
      <c r="AB22" s="19"/>
    </row>
    <row r="23" spans="1:28" ht="19.5" customHeight="1" x14ac:dyDescent="0.25">
      <c r="A23" s="19"/>
      <c r="B23" s="19"/>
      <c r="C23" s="19"/>
      <c r="D23" s="19"/>
      <c r="E23" s="19"/>
      <c r="F23" s="19"/>
      <c r="G23" s="19"/>
      <c r="H23" s="20"/>
      <c r="I23" s="20"/>
      <c r="J23" s="20"/>
      <c r="K23" s="20" t="str">
        <f t="shared" si="0"/>
        <v/>
      </c>
      <c r="L23" s="20" t="str">
        <f t="shared" si="1"/>
        <v/>
      </c>
      <c r="M23" s="21"/>
      <c r="N23" s="19"/>
      <c r="O23" s="19"/>
      <c r="P23" s="19"/>
      <c r="Q23" s="19"/>
      <c r="R23" s="19"/>
      <c r="S23" s="19"/>
      <c r="T23" s="19"/>
      <c r="U23" s="19"/>
      <c r="V23" s="19"/>
      <c r="W23" s="22"/>
      <c r="X23" s="22" t="str">
        <f t="shared" si="2"/>
        <v/>
      </c>
      <c r="Y23" s="19" t="str">
        <f t="shared" ca="1" si="3"/>
        <v/>
      </c>
      <c r="Z23" s="19"/>
      <c r="AA23" s="23"/>
      <c r="AB23" s="19"/>
    </row>
    <row r="24" spans="1:28" ht="19.5" customHeight="1" x14ac:dyDescent="0.25">
      <c r="A24" s="19"/>
      <c r="B24" s="19"/>
      <c r="C24" s="19"/>
      <c r="D24" s="19"/>
      <c r="E24" s="19"/>
      <c r="F24" s="19"/>
      <c r="G24" s="19"/>
      <c r="H24" s="20"/>
      <c r="I24" s="20"/>
      <c r="J24" s="20"/>
      <c r="K24" s="20" t="str">
        <f t="shared" si="0"/>
        <v/>
      </c>
      <c r="L24" s="20" t="str">
        <f t="shared" si="1"/>
        <v/>
      </c>
      <c r="M24" s="21"/>
      <c r="N24" s="19"/>
      <c r="O24" s="19"/>
      <c r="P24" s="19"/>
      <c r="Q24" s="19"/>
      <c r="R24" s="19"/>
      <c r="S24" s="19"/>
      <c r="T24" s="19"/>
      <c r="U24" s="19"/>
      <c r="V24" s="19"/>
      <c r="W24" s="22"/>
      <c r="X24" s="22" t="str">
        <f t="shared" si="2"/>
        <v/>
      </c>
      <c r="Y24" s="19" t="str">
        <f t="shared" ca="1" si="3"/>
        <v/>
      </c>
      <c r="Z24" s="19"/>
      <c r="AA24" s="23"/>
      <c r="AB24" s="19"/>
    </row>
    <row r="25" spans="1:28" ht="19.5" customHeight="1" x14ac:dyDescent="0.25">
      <c r="A25" s="19"/>
      <c r="B25" s="19"/>
      <c r="C25" s="19"/>
      <c r="D25" s="19"/>
      <c r="E25" s="19"/>
      <c r="F25" s="19"/>
      <c r="G25" s="19"/>
      <c r="H25" s="20"/>
      <c r="I25" s="20"/>
      <c r="J25" s="20"/>
      <c r="K25" s="20" t="str">
        <f t="shared" si="0"/>
        <v/>
      </c>
      <c r="L25" s="20" t="str">
        <f t="shared" si="1"/>
        <v/>
      </c>
      <c r="M25" s="21"/>
      <c r="N25" s="19"/>
      <c r="O25" s="19"/>
      <c r="P25" s="19"/>
      <c r="Q25" s="19"/>
      <c r="R25" s="19"/>
      <c r="S25" s="19"/>
      <c r="T25" s="19"/>
      <c r="U25" s="19"/>
      <c r="V25" s="19"/>
      <c r="W25" s="22"/>
      <c r="X25" s="22" t="str">
        <f t="shared" si="2"/>
        <v/>
      </c>
      <c r="Y25" s="19" t="str">
        <f t="shared" ca="1" si="3"/>
        <v/>
      </c>
      <c r="Z25" s="19"/>
      <c r="AA25" s="23"/>
      <c r="AB25" s="19"/>
    </row>
    <row r="26" spans="1:28" ht="19.5" customHeight="1" x14ac:dyDescent="0.25">
      <c r="A26" s="19"/>
      <c r="B26" s="19"/>
      <c r="C26" s="19"/>
      <c r="D26" s="19"/>
      <c r="E26" s="19"/>
      <c r="F26" s="19"/>
      <c r="G26" s="19"/>
      <c r="H26" s="20"/>
      <c r="I26" s="20"/>
      <c r="J26" s="20"/>
      <c r="K26" s="20" t="str">
        <f t="shared" si="0"/>
        <v/>
      </c>
      <c r="L26" s="20" t="str">
        <f t="shared" si="1"/>
        <v/>
      </c>
      <c r="M26" s="21"/>
      <c r="N26" s="19"/>
      <c r="O26" s="19"/>
      <c r="P26" s="19"/>
      <c r="Q26" s="19"/>
      <c r="R26" s="19"/>
      <c r="S26" s="19"/>
      <c r="T26" s="19"/>
      <c r="U26" s="19"/>
      <c r="V26" s="19"/>
      <c r="W26" s="22"/>
      <c r="X26" s="22" t="str">
        <f t="shared" si="2"/>
        <v/>
      </c>
      <c r="Y26" s="19" t="str">
        <f t="shared" ca="1" si="3"/>
        <v/>
      </c>
      <c r="Z26" s="19"/>
      <c r="AA26" s="23"/>
      <c r="AB26" s="19"/>
    </row>
    <row r="27" spans="1:28" ht="19.5" customHeight="1" x14ac:dyDescent="0.25">
      <c r="A27" s="19"/>
      <c r="B27" s="19"/>
      <c r="C27" s="19"/>
      <c r="D27" s="19"/>
      <c r="E27" s="19"/>
      <c r="F27" s="19"/>
      <c r="G27" s="19"/>
      <c r="H27" s="20"/>
      <c r="I27" s="20"/>
      <c r="J27" s="20"/>
      <c r="K27" s="20" t="str">
        <f t="shared" si="0"/>
        <v/>
      </c>
      <c r="L27" s="20" t="str">
        <f t="shared" si="1"/>
        <v/>
      </c>
      <c r="M27" s="21"/>
      <c r="N27" s="19"/>
      <c r="O27" s="19"/>
      <c r="P27" s="19"/>
      <c r="Q27" s="19"/>
      <c r="R27" s="19"/>
      <c r="S27" s="19"/>
      <c r="T27" s="19"/>
      <c r="U27" s="19"/>
      <c r="V27" s="19"/>
      <c r="W27" s="22"/>
      <c r="X27" s="22" t="str">
        <f t="shared" si="2"/>
        <v/>
      </c>
      <c r="Y27" s="19" t="str">
        <f t="shared" ca="1" si="3"/>
        <v/>
      </c>
      <c r="Z27" s="19"/>
      <c r="AA27" s="23"/>
      <c r="AB27" s="19"/>
    </row>
    <row r="28" spans="1:28" ht="19.5" customHeight="1" x14ac:dyDescent="0.25">
      <c r="A28" s="19"/>
      <c r="B28" s="19"/>
      <c r="C28" s="19"/>
      <c r="D28" s="19"/>
      <c r="E28" s="19"/>
      <c r="F28" s="19"/>
      <c r="G28" s="19"/>
      <c r="H28" s="20"/>
      <c r="I28" s="20"/>
      <c r="J28" s="20"/>
      <c r="K28" s="20" t="str">
        <f t="shared" si="0"/>
        <v/>
      </c>
      <c r="L28" s="20" t="str">
        <f t="shared" si="1"/>
        <v/>
      </c>
      <c r="M28" s="21"/>
      <c r="N28" s="19"/>
      <c r="O28" s="19"/>
      <c r="P28" s="19"/>
      <c r="Q28" s="19"/>
      <c r="R28" s="19"/>
      <c r="S28" s="19"/>
      <c r="T28" s="19"/>
      <c r="U28" s="19"/>
      <c r="V28" s="19"/>
      <c r="W28" s="22"/>
      <c r="X28" s="22" t="str">
        <f t="shared" si="2"/>
        <v/>
      </c>
      <c r="Y28" s="19" t="str">
        <f t="shared" ca="1" si="3"/>
        <v/>
      </c>
      <c r="Z28" s="19"/>
      <c r="AA28" s="23"/>
      <c r="AB28" s="19"/>
    </row>
    <row r="29" spans="1:28" ht="19.5" customHeight="1" x14ac:dyDescent="0.25">
      <c r="A29" s="19"/>
      <c r="B29" s="19"/>
      <c r="C29" s="19"/>
      <c r="D29" s="19"/>
      <c r="E29" s="19"/>
      <c r="F29" s="19"/>
      <c r="G29" s="19"/>
      <c r="H29" s="20"/>
      <c r="I29" s="20"/>
      <c r="J29" s="20"/>
      <c r="K29" s="20" t="str">
        <f t="shared" si="0"/>
        <v/>
      </c>
      <c r="L29" s="20" t="str">
        <f t="shared" si="1"/>
        <v/>
      </c>
      <c r="M29" s="21"/>
      <c r="N29" s="19"/>
      <c r="O29" s="19"/>
      <c r="P29" s="19"/>
      <c r="Q29" s="19"/>
      <c r="R29" s="19"/>
      <c r="S29" s="19"/>
      <c r="T29" s="19"/>
      <c r="U29" s="19"/>
      <c r="V29" s="19"/>
      <c r="W29" s="22"/>
      <c r="X29" s="22" t="str">
        <f t="shared" si="2"/>
        <v/>
      </c>
      <c r="Y29" s="19" t="str">
        <f t="shared" ca="1" si="3"/>
        <v/>
      </c>
      <c r="Z29" s="19"/>
      <c r="AA29" s="23"/>
      <c r="AB29" s="19"/>
    </row>
    <row r="30" spans="1:28" ht="19.5" customHeight="1" x14ac:dyDescent="0.25">
      <c r="A30" s="19"/>
      <c r="B30" s="19"/>
      <c r="C30" s="19"/>
      <c r="D30" s="19"/>
      <c r="E30" s="19"/>
      <c r="F30" s="19"/>
      <c r="G30" s="19"/>
      <c r="H30" s="20"/>
      <c r="I30" s="20"/>
      <c r="J30" s="20"/>
      <c r="K30" s="20" t="str">
        <f t="shared" si="0"/>
        <v/>
      </c>
      <c r="L30" s="20" t="str">
        <f t="shared" si="1"/>
        <v/>
      </c>
      <c r="M30" s="21"/>
      <c r="N30" s="19"/>
      <c r="O30" s="19"/>
      <c r="P30" s="19"/>
      <c r="Q30" s="19"/>
      <c r="R30" s="19"/>
      <c r="S30" s="19"/>
      <c r="T30" s="19"/>
      <c r="U30" s="19"/>
      <c r="V30" s="19"/>
      <c r="W30" s="22"/>
      <c r="X30" s="22" t="str">
        <f t="shared" si="2"/>
        <v/>
      </c>
      <c r="Y30" s="19" t="str">
        <f t="shared" ca="1" si="3"/>
        <v/>
      </c>
      <c r="Z30" s="19"/>
      <c r="AA30" s="23"/>
      <c r="AB30" s="19"/>
    </row>
    <row r="31" spans="1:28" ht="19.5" customHeight="1" x14ac:dyDescent="0.25">
      <c r="A31" s="19"/>
      <c r="B31" s="19"/>
      <c r="C31" s="19"/>
      <c r="D31" s="19"/>
      <c r="E31" s="19"/>
      <c r="F31" s="19"/>
      <c r="G31" s="19"/>
      <c r="H31" s="20"/>
      <c r="I31" s="20"/>
      <c r="J31" s="20"/>
      <c r="K31" s="20" t="str">
        <f t="shared" si="0"/>
        <v/>
      </c>
      <c r="L31" s="20" t="str">
        <f t="shared" si="1"/>
        <v/>
      </c>
      <c r="M31" s="21"/>
      <c r="N31" s="19"/>
      <c r="O31" s="19"/>
      <c r="P31" s="19"/>
      <c r="Q31" s="19"/>
      <c r="R31" s="19"/>
      <c r="S31" s="19"/>
      <c r="T31" s="19"/>
      <c r="U31" s="19"/>
      <c r="V31" s="19"/>
      <c r="W31" s="22"/>
      <c r="X31" s="22" t="str">
        <f t="shared" si="2"/>
        <v/>
      </c>
      <c r="Y31" s="19" t="str">
        <f t="shared" ca="1" si="3"/>
        <v/>
      </c>
      <c r="Z31" s="19"/>
      <c r="AA31" s="23"/>
      <c r="AB31" s="19"/>
    </row>
    <row r="32" spans="1:28" ht="19.5" customHeight="1" x14ac:dyDescent="0.25">
      <c r="A32" s="19"/>
      <c r="B32" s="19"/>
      <c r="C32" s="19"/>
      <c r="D32" s="19"/>
      <c r="E32" s="19"/>
      <c r="F32" s="19"/>
      <c r="G32" s="19"/>
      <c r="H32" s="20"/>
      <c r="I32" s="20"/>
      <c r="J32" s="20"/>
      <c r="K32" s="20" t="str">
        <f t="shared" si="0"/>
        <v/>
      </c>
      <c r="L32" s="20" t="str">
        <f t="shared" si="1"/>
        <v/>
      </c>
      <c r="M32" s="21"/>
      <c r="N32" s="19"/>
      <c r="O32" s="19"/>
      <c r="P32" s="19"/>
      <c r="Q32" s="19"/>
      <c r="R32" s="19"/>
      <c r="S32" s="19"/>
      <c r="T32" s="19"/>
      <c r="U32" s="19"/>
      <c r="V32" s="19"/>
      <c r="W32" s="22"/>
      <c r="X32" s="22" t="str">
        <f t="shared" si="2"/>
        <v/>
      </c>
      <c r="Y32" s="19" t="str">
        <f t="shared" ca="1" si="3"/>
        <v/>
      </c>
      <c r="Z32" s="19"/>
      <c r="AA32" s="23"/>
      <c r="AB32" s="19"/>
    </row>
    <row r="33" spans="1:28" ht="19.5" customHeight="1" x14ac:dyDescent="0.25">
      <c r="A33" s="19"/>
      <c r="B33" s="19"/>
      <c r="C33" s="19"/>
      <c r="D33" s="19"/>
      <c r="E33" s="19"/>
      <c r="F33" s="19"/>
      <c r="G33" s="19"/>
      <c r="H33" s="20"/>
      <c r="I33" s="20"/>
      <c r="J33" s="20"/>
      <c r="K33" s="20" t="str">
        <f t="shared" si="0"/>
        <v/>
      </c>
      <c r="L33" s="20" t="str">
        <f t="shared" si="1"/>
        <v/>
      </c>
      <c r="M33" s="21"/>
      <c r="N33" s="19"/>
      <c r="O33" s="19"/>
      <c r="P33" s="19"/>
      <c r="Q33" s="19"/>
      <c r="R33" s="19"/>
      <c r="S33" s="19"/>
      <c r="T33" s="19"/>
      <c r="U33" s="19"/>
      <c r="V33" s="19"/>
      <c r="W33" s="22"/>
      <c r="X33" s="22" t="str">
        <f t="shared" si="2"/>
        <v/>
      </c>
      <c r="Y33" s="19" t="str">
        <f t="shared" ca="1" si="3"/>
        <v/>
      </c>
      <c r="Z33" s="19"/>
      <c r="AA33" s="23"/>
      <c r="AB33" s="19"/>
    </row>
    <row r="34" spans="1:28" ht="19.5" customHeight="1" x14ac:dyDescent="0.25">
      <c r="A34" s="19"/>
      <c r="B34" s="19"/>
      <c r="C34" s="19"/>
      <c r="D34" s="19"/>
      <c r="E34" s="19"/>
      <c r="F34" s="19"/>
      <c r="G34" s="19"/>
      <c r="H34" s="20"/>
      <c r="I34" s="20"/>
      <c r="J34" s="20"/>
      <c r="K34" s="20" t="str">
        <f t="shared" si="0"/>
        <v/>
      </c>
      <c r="L34" s="20" t="str">
        <f t="shared" si="1"/>
        <v/>
      </c>
      <c r="M34" s="21"/>
      <c r="N34" s="19"/>
      <c r="O34" s="19"/>
      <c r="P34" s="19"/>
      <c r="Q34" s="19"/>
      <c r="R34" s="19"/>
      <c r="S34" s="19"/>
      <c r="T34" s="19"/>
      <c r="U34" s="19"/>
      <c r="V34" s="19"/>
      <c r="W34" s="22"/>
      <c r="X34" s="22" t="str">
        <f t="shared" si="2"/>
        <v/>
      </c>
      <c r="Y34" s="19" t="str">
        <f t="shared" ca="1" si="3"/>
        <v/>
      </c>
      <c r="Z34" s="19"/>
      <c r="AA34" s="23"/>
      <c r="AB34" s="19"/>
    </row>
    <row r="35" spans="1:28" ht="19.5" customHeight="1" x14ac:dyDescent="0.25">
      <c r="A35" s="19"/>
      <c r="B35" s="19"/>
      <c r="C35" s="19"/>
      <c r="D35" s="19"/>
      <c r="E35" s="19"/>
      <c r="F35" s="19"/>
      <c r="G35" s="19"/>
      <c r="H35" s="20"/>
      <c r="I35" s="20"/>
      <c r="J35" s="20"/>
      <c r="K35" s="20" t="str">
        <f t="shared" si="0"/>
        <v/>
      </c>
      <c r="L35" s="20" t="str">
        <f t="shared" si="1"/>
        <v/>
      </c>
      <c r="M35" s="21"/>
      <c r="N35" s="19"/>
      <c r="O35" s="19"/>
      <c r="P35" s="19"/>
      <c r="Q35" s="19"/>
      <c r="R35" s="19"/>
      <c r="S35" s="19"/>
      <c r="T35" s="19"/>
      <c r="U35" s="19"/>
      <c r="V35" s="19"/>
      <c r="W35" s="22"/>
      <c r="X35" s="22" t="str">
        <f t="shared" si="2"/>
        <v/>
      </c>
      <c r="Y35" s="19" t="str">
        <f t="shared" ca="1" si="3"/>
        <v/>
      </c>
      <c r="Z35" s="19"/>
      <c r="AA35" s="23"/>
      <c r="AB35" s="19"/>
    </row>
    <row r="36" spans="1:28" ht="19.5" customHeight="1" x14ac:dyDescent="0.25">
      <c r="A36" s="19"/>
      <c r="B36" s="19"/>
      <c r="C36" s="19"/>
      <c r="D36" s="19"/>
      <c r="E36" s="19"/>
      <c r="F36" s="19"/>
      <c r="G36" s="19"/>
      <c r="H36" s="20"/>
      <c r="I36" s="20"/>
      <c r="J36" s="20"/>
      <c r="K36" s="20" t="str">
        <f t="shared" si="0"/>
        <v/>
      </c>
      <c r="L36" s="20" t="str">
        <f t="shared" si="1"/>
        <v/>
      </c>
      <c r="M36" s="21"/>
      <c r="N36" s="19"/>
      <c r="O36" s="19"/>
      <c r="P36" s="19"/>
      <c r="Q36" s="19"/>
      <c r="R36" s="19"/>
      <c r="S36" s="19"/>
      <c r="T36" s="19"/>
      <c r="U36" s="19"/>
      <c r="V36" s="19"/>
      <c r="W36" s="22"/>
      <c r="X36" s="22" t="str">
        <f t="shared" si="2"/>
        <v/>
      </c>
      <c r="Y36" s="19" t="str">
        <f t="shared" ca="1" si="3"/>
        <v/>
      </c>
      <c r="Z36" s="19"/>
      <c r="AA36" s="23"/>
      <c r="AB36" s="19"/>
    </row>
    <row r="37" spans="1:28" ht="19.5" customHeight="1" x14ac:dyDescent="0.25">
      <c r="A37" s="19"/>
      <c r="B37" s="19"/>
      <c r="C37" s="19"/>
      <c r="D37" s="19"/>
      <c r="E37" s="19"/>
      <c r="F37" s="19"/>
      <c r="G37" s="19"/>
      <c r="H37" s="20"/>
      <c r="I37" s="20"/>
      <c r="J37" s="20"/>
      <c r="K37" s="20" t="str">
        <f t="shared" si="0"/>
        <v/>
      </c>
      <c r="L37" s="20" t="str">
        <f t="shared" si="1"/>
        <v/>
      </c>
      <c r="M37" s="21"/>
      <c r="N37" s="19"/>
      <c r="O37" s="19"/>
      <c r="P37" s="19"/>
      <c r="Q37" s="19"/>
      <c r="R37" s="19"/>
      <c r="S37" s="19"/>
      <c r="T37" s="19"/>
      <c r="U37" s="19"/>
      <c r="V37" s="19"/>
      <c r="W37" s="22"/>
      <c r="X37" s="22" t="str">
        <f t="shared" si="2"/>
        <v/>
      </c>
      <c r="Y37" s="19" t="str">
        <f t="shared" ca="1" si="3"/>
        <v/>
      </c>
      <c r="Z37" s="19"/>
      <c r="AA37" s="23"/>
      <c r="AB37" s="19"/>
    </row>
    <row r="38" spans="1:28" ht="19.5" customHeight="1" x14ac:dyDescent="0.25">
      <c r="A38" s="19"/>
      <c r="B38" s="19"/>
      <c r="C38" s="19"/>
      <c r="D38" s="19"/>
      <c r="E38" s="19"/>
      <c r="F38" s="19"/>
      <c r="G38" s="19"/>
      <c r="H38" s="20"/>
      <c r="I38" s="20"/>
      <c r="J38" s="20"/>
      <c r="K38" s="20" t="str">
        <f t="shared" ref="K38:K65" si="4">IF(AND(H38&lt;&gt;"",I38&lt;&gt;""),ROUND(H38*I38,2),"")</f>
        <v/>
      </c>
      <c r="L38" s="20" t="str">
        <f t="shared" ref="L38:L69" si="5">IF(AND(K38&lt;&gt;"",J38&lt;&gt;""),ROUND(K38*J38,2),"")</f>
        <v/>
      </c>
      <c r="M38" s="21"/>
      <c r="N38" s="19"/>
      <c r="O38" s="19"/>
      <c r="P38" s="19"/>
      <c r="Q38" s="19"/>
      <c r="R38" s="19"/>
      <c r="S38" s="19"/>
      <c r="T38" s="19"/>
      <c r="U38" s="19"/>
      <c r="V38" s="19"/>
      <c r="W38" s="22"/>
      <c r="X38" s="22" t="str">
        <f t="shared" ref="X38:X69" si="6">IF(W38&lt;&gt;"",DATE(YEAR(W38)+1,MONTH(W38),DAY(W38)),"")</f>
        <v/>
      </c>
      <c r="Y38" s="19" t="str">
        <f t="shared" ref="Y38:Y69" ca="1" si="7">IF(X38="","",IF(X38&lt;TODAY(),"Überfällig",IF(X38&lt;=TODAY()+30,"Bald fällig","OK")))</f>
        <v/>
      </c>
      <c r="Z38" s="19"/>
      <c r="AA38" s="23"/>
      <c r="AB38" s="19"/>
    </row>
    <row r="39" spans="1:28" ht="19.5" customHeight="1" x14ac:dyDescent="0.25">
      <c r="A39" s="19"/>
      <c r="B39" s="19"/>
      <c r="C39" s="19"/>
      <c r="D39" s="19"/>
      <c r="E39" s="19"/>
      <c r="F39" s="19"/>
      <c r="G39" s="19"/>
      <c r="H39" s="20"/>
      <c r="I39" s="20"/>
      <c r="J39" s="20"/>
      <c r="K39" s="20" t="str">
        <f t="shared" si="4"/>
        <v/>
      </c>
      <c r="L39" s="20" t="str">
        <f t="shared" si="5"/>
        <v/>
      </c>
      <c r="M39" s="21"/>
      <c r="N39" s="19"/>
      <c r="O39" s="19"/>
      <c r="P39" s="19"/>
      <c r="Q39" s="19"/>
      <c r="R39" s="19"/>
      <c r="S39" s="19"/>
      <c r="T39" s="19"/>
      <c r="U39" s="19"/>
      <c r="V39" s="19"/>
      <c r="W39" s="22"/>
      <c r="X39" s="22" t="str">
        <f t="shared" si="6"/>
        <v/>
      </c>
      <c r="Y39" s="19" t="str">
        <f t="shared" ca="1" si="7"/>
        <v/>
      </c>
      <c r="Z39" s="19"/>
      <c r="AA39" s="23"/>
      <c r="AB39" s="19"/>
    </row>
    <row r="40" spans="1:28" ht="19.5" customHeight="1" x14ac:dyDescent="0.25">
      <c r="A40" s="19"/>
      <c r="B40" s="19"/>
      <c r="C40" s="19"/>
      <c r="D40" s="19"/>
      <c r="E40" s="19"/>
      <c r="F40" s="19"/>
      <c r="G40" s="19"/>
      <c r="H40" s="20"/>
      <c r="I40" s="20"/>
      <c r="J40" s="20"/>
      <c r="K40" s="20" t="str">
        <f t="shared" si="4"/>
        <v/>
      </c>
      <c r="L40" s="20" t="str">
        <f t="shared" si="5"/>
        <v/>
      </c>
      <c r="M40" s="21"/>
      <c r="N40" s="19"/>
      <c r="O40" s="19"/>
      <c r="P40" s="19"/>
      <c r="Q40" s="19"/>
      <c r="R40" s="19"/>
      <c r="S40" s="19"/>
      <c r="T40" s="19"/>
      <c r="U40" s="19"/>
      <c r="V40" s="19"/>
      <c r="W40" s="22"/>
      <c r="X40" s="22" t="str">
        <f t="shared" si="6"/>
        <v/>
      </c>
      <c r="Y40" s="19" t="str">
        <f t="shared" ca="1" si="7"/>
        <v/>
      </c>
      <c r="Z40" s="19"/>
      <c r="AA40" s="23"/>
      <c r="AB40" s="19"/>
    </row>
    <row r="41" spans="1:28" ht="19.5" customHeight="1" x14ac:dyDescent="0.25">
      <c r="A41" s="19"/>
      <c r="B41" s="19"/>
      <c r="C41" s="19"/>
      <c r="D41" s="19"/>
      <c r="E41" s="19"/>
      <c r="F41" s="19"/>
      <c r="G41" s="19"/>
      <c r="H41" s="20"/>
      <c r="I41" s="20"/>
      <c r="J41" s="20"/>
      <c r="K41" s="20" t="str">
        <f t="shared" si="4"/>
        <v/>
      </c>
      <c r="L41" s="20" t="str">
        <f t="shared" si="5"/>
        <v/>
      </c>
      <c r="M41" s="21"/>
      <c r="N41" s="19"/>
      <c r="O41" s="19"/>
      <c r="P41" s="19"/>
      <c r="Q41" s="19"/>
      <c r="R41" s="19"/>
      <c r="S41" s="19"/>
      <c r="T41" s="19"/>
      <c r="U41" s="19"/>
      <c r="V41" s="19"/>
      <c r="W41" s="22"/>
      <c r="X41" s="22" t="str">
        <f t="shared" si="6"/>
        <v/>
      </c>
      <c r="Y41" s="19" t="str">
        <f t="shared" ca="1" si="7"/>
        <v/>
      </c>
      <c r="Z41" s="19"/>
      <c r="AA41" s="23"/>
      <c r="AB41" s="19"/>
    </row>
    <row r="42" spans="1:28" ht="19.5" customHeight="1" x14ac:dyDescent="0.25">
      <c r="A42" s="19"/>
      <c r="B42" s="19"/>
      <c r="C42" s="19"/>
      <c r="D42" s="19"/>
      <c r="E42" s="19"/>
      <c r="F42" s="19"/>
      <c r="G42" s="19"/>
      <c r="H42" s="20"/>
      <c r="I42" s="20"/>
      <c r="J42" s="20"/>
      <c r="K42" s="20" t="str">
        <f t="shared" si="4"/>
        <v/>
      </c>
      <c r="L42" s="20" t="str">
        <f t="shared" si="5"/>
        <v/>
      </c>
      <c r="M42" s="21"/>
      <c r="N42" s="19"/>
      <c r="O42" s="19"/>
      <c r="P42" s="19"/>
      <c r="Q42" s="19"/>
      <c r="R42" s="19"/>
      <c r="S42" s="19"/>
      <c r="T42" s="19"/>
      <c r="U42" s="19"/>
      <c r="V42" s="19"/>
      <c r="W42" s="22"/>
      <c r="X42" s="22" t="str">
        <f t="shared" si="6"/>
        <v/>
      </c>
      <c r="Y42" s="19" t="str">
        <f t="shared" ca="1" si="7"/>
        <v/>
      </c>
      <c r="Z42" s="19"/>
      <c r="AA42" s="23"/>
      <c r="AB42" s="19"/>
    </row>
    <row r="43" spans="1:28" ht="19.5" customHeight="1" x14ac:dyDescent="0.25">
      <c r="A43" s="19"/>
      <c r="B43" s="19"/>
      <c r="C43" s="19"/>
      <c r="D43" s="19"/>
      <c r="E43" s="19"/>
      <c r="F43" s="19"/>
      <c r="G43" s="19"/>
      <c r="H43" s="20"/>
      <c r="I43" s="20"/>
      <c r="J43" s="20"/>
      <c r="K43" s="20" t="str">
        <f t="shared" si="4"/>
        <v/>
      </c>
      <c r="L43" s="20" t="str">
        <f t="shared" si="5"/>
        <v/>
      </c>
      <c r="M43" s="21"/>
      <c r="N43" s="19"/>
      <c r="O43" s="19"/>
      <c r="P43" s="19"/>
      <c r="Q43" s="19"/>
      <c r="R43" s="19"/>
      <c r="S43" s="19"/>
      <c r="T43" s="19"/>
      <c r="U43" s="19"/>
      <c r="V43" s="19"/>
      <c r="W43" s="22"/>
      <c r="X43" s="22" t="str">
        <f t="shared" si="6"/>
        <v/>
      </c>
      <c r="Y43" s="19" t="str">
        <f t="shared" ca="1" si="7"/>
        <v/>
      </c>
      <c r="Z43" s="19"/>
      <c r="AA43" s="23"/>
      <c r="AB43" s="19"/>
    </row>
    <row r="44" spans="1:28" ht="19.5" customHeight="1" x14ac:dyDescent="0.25">
      <c r="A44" s="19"/>
      <c r="B44" s="19"/>
      <c r="C44" s="19"/>
      <c r="D44" s="19"/>
      <c r="E44" s="19"/>
      <c r="F44" s="19"/>
      <c r="G44" s="19"/>
      <c r="H44" s="20"/>
      <c r="I44" s="20"/>
      <c r="J44" s="20"/>
      <c r="K44" s="20" t="str">
        <f t="shared" si="4"/>
        <v/>
      </c>
      <c r="L44" s="20" t="str">
        <f t="shared" si="5"/>
        <v/>
      </c>
      <c r="M44" s="21"/>
      <c r="N44" s="19"/>
      <c r="O44" s="19"/>
      <c r="P44" s="19"/>
      <c r="Q44" s="19"/>
      <c r="R44" s="19"/>
      <c r="S44" s="19"/>
      <c r="T44" s="19"/>
      <c r="U44" s="19"/>
      <c r="V44" s="19"/>
      <c r="W44" s="22"/>
      <c r="X44" s="22" t="str">
        <f t="shared" si="6"/>
        <v/>
      </c>
      <c r="Y44" s="19" t="str">
        <f t="shared" ca="1" si="7"/>
        <v/>
      </c>
      <c r="Z44" s="19"/>
      <c r="AA44" s="23"/>
      <c r="AB44" s="19"/>
    </row>
    <row r="45" spans="1:28" ht="19.5" customHeight="1" x14ac:dyDescent="0.25">
      <c r="A45" s="19"/>
      <c r="B45" s="19"/>
      <c r="C45" s="19"/>
      <c r="D45" s="19"/>
      <c r="E45" s="19"/>
      <c r="F45" s="19"/>
      <c r="G45" s="19"/>
      <c r="H45" s="20"/>
      <c r="I45" s="20"/>
      <c r="J45" s="20"/>
      <c r="K45" s="20" t="str">
        <f t="shared" si="4"/>
        <v/>
      </c>
      <c r="L45" s="20" t="str">
        <f t="shared" si="5"/>
        <v/>
      </c>
      <c r="M45" s="21"/>
      <c r="N45" s="19"/>
      <c r="O45" s="19"/>
      <c r="P45" s="19"/>
      <c r="Q45" s="19"/>
      <c r="R45" s="19"/>
      <c r="S45" s="19"/>
      <c r="T45" s="19"/>
      <c r="U45" s="19"/>
      <c r="V45" s="19"/>
      <c r="W45" s="22"/>
      <c r="X45" s="22" t="str">
        <f t="shared" si="6"/>
        <v/>
      </c>
      <c r="Y45" s="19" t="str">
        <f t="shared" ca="1" si="7"/>
        <v/>
      </c>
      <c r="Z45" s="19"/>
      <c r="AA45" s="23"/>
      <c r="AB45" s="19"/>
    </row>
    <row r="46" spans="1:28" ht="19.5" customHeight="1" x14ac:dyDescent="0.25">
      <c r="A46" s="19"/>
      <c r="B46" s="19"/>
      <c r="C46" s="19"/>
      <c r="D46" s="19"/>
      <c r="E46" s="19"/>
      <c r="F46" s="19"/>
      <c r="G46" s="19"/>
      <c r="H46" s="20"/>
      <c r="I46" s="20"/>
      <c r="J46" s="20"/>
      <c r="K46" s="20" t="str">
        <f t="shared" si="4"/>
        <v/>
      </c>
      <c r="L46" s="20" t="str">
        <f t="shared" si="5"/>
        <v/>
      </c>
      <c r="M46" s="21"/>
      <c r="N46" s="19"/>
      <c r="O46" s="19"/>
      <c r="P46" s="19"/>
      <c r="Q46" s="19"/>
      <c r="R46" s="19"/>
      <c r="S46" s="19"/>
      <c r="T46" s="19"/>
      <c r="U46" s="19"/>
      <c r="V46" s="19"/>
      <c r="W46" s="22"/>
      <c r="X46" s="22" t="str">
        <f t="shared" si="6"/>
        <v/>
      </c>
      <c r="Y46" s="19" t="str">
        <f t="shared" ca="1" si="7"/>
        <v/>
      </c>
      <c r="Z46" s="19"/>
      <c r="AA46" s="23"/>
      <c r="AB46" s="19"/>
    </row>
    <row r="47" spans="1:28" ht="19.5" customHeight="1" x14ac:dyDescent="0.25">
      <c r="A47" s="19"/>
      <c r="B47" s="19"/>
      <c r="C47" s="19"/>
      <c r="D47" s="19"/>
      <c r="E47" s="19"/>
      <c r="F47" s="19"/>
      <c r="G47" s="19"/>
      <c r="H47" s="20"/>
      <c r="I47" s="20"/>
      <c r="J47" s="20"/>
      <c r="K47" s="20" t="str">
        <f t="shared" si="4"/>
        <v/>
      </c>
      <c r="L47" s="20" t="str">
        <f t="shared" si="5"/>
        <v/>
      </c>
      <c r="M47" s="21"/>
      <c r="N47" s="19"/>
      <c r="O47" s="19"/>
      <c r="P47" s="19"/>
      <c r="Q47" s="19"/>
      <c r="R47" s="19"/>
      <c r="S47" s="19"/>
      <c r="T47" s="19"/>
      <c r="U47" s="19"/>
      <c r="V47" s="19"/>
      <c r="W47" s="22"/>
      <c r="X47" s="22" t="str">
        <f t="shared" si="6"/>
        <v/>
      </c>
      <c r="Y47" s="19" t="str">
        <f t="shared" ca="1" si="7"/>
        <v/>
      </c>
      <c r="Z47" s="19"/>
      <c r="AA47" s="23"/>
      <c r="AB47" s="19"/>
    </row>
    <row r="48" spans="1:28" ht="19.5" customHeight="1" x14ac:dyDescent="0.25">
      <c r="A48" s="19"/>
      <c r="B48" s="19"/>
      <c r="C48" s="19"/>
      <c r="D48" s="19"/>
      <c r="E48" s="19"/>
      <c r="F48" s="19"/>
      <c r="G48" s="19"/>
      <c r="H48" s="20"/>
      <c r="I48" s="20"/>
      <c r="J48" s="20"/>
      <c r="K48" s="20" t="str">
        <f t="shared" si="4"/>
        <v/>
      </c>
      <c r="L48" s="20" t="str">
        <f t="shared" si="5"/>
        <v/>
      </c>
      <c r="M48" s="21"/>
      <c r="N48" s="19"/>
      <c r="O48" s="19"/>
      <c r="P48" s="19"/>
      <c r="Q48" s="19"/>
      <c r="R48" s="19"/>
      <c r="S48" s="19"/>
      <c r="T48" s="19"/>
      <c r="U48" s="19"/>
      <c r="V48" s="19"/>
      <c r="W48" s="22"/>
      <c r="X48" s="22" t="str">
        <f t="shared" si="6"/>
        <v/>
      </c>
      <c r="Y48" s="19" t="str">
        <f t="shared" ca="1" si="7"/>
        <v/>
      </c>
      <c r="Z48" s="19"/>
      <c r="AA48" s="23"/>
      <c r="AB48" s="19"/>
    </row>
    <row r="49" spans="1:28" ht="19.5" customHeight="1" x14ac:dyDescent="0.25">
      <c r="A49" s="19"/>
      <c r="B49" s="19"/>
      <c r="C49" s="19"/>
      <c r="D49" s="19"/>
      <c r="E49" s="19"/>
      <c r="F49" s="19"/>
      <c r="G49" s="19"/>
      <c r="H49" s="20"/>
      <c r="I49" s="20"/>
      <c r="J49" s="20"/>
      <c r="K49" s="20" t="str">
        <f t="shared" si="4"/>
        <v/>
      </c>
      <c r="L49" s="20" t="str">
        <f t="shared" si="5"/>
        <v/>
      </c>
      <c r="M49" s="21"/>
      <c r="N49" s="19"/>
      <c r="O49" s="19"/>
      <c r="P49" s="19"/>
      <c r="Q49" s="19"/>
      <c r="R49" s="19"/>
      <c r="S49" s="19"/>
      <c r="T49" s="19"/>
      <c r="U49" s="19"/>
      <c r="V49" s="19"/>
      <c r="W49" s="22"/>
      <c r="X49" s="22" t="str">
        <f t="shared" si="6"/>
        <v/>
      </c>
      <c r="Y49" s="19" t="str">
        <f t="shared" ca="1" si="7"/>
        <v/>
      </c>
      <c r="Z49" s="19"/>
      <c r="AA49" s="23"/>
      <c r="AB49" s="19"/>
    </row>
    <row r="50" spans="1:28" ht="19.5" customHeight="1" x14ac:dyDescent="0.25">
      <c r="A50" s="19"/>
      <c r="B50" s="19"/>
      <c r="C50" s="19"/>
      <c r="D50" s="19"/>
      <c r="E50" s="19"/>
      <c r="F50" s="19"/>
      <c r="G50" s="19"/>
      <c r="H50" s="20"/>
      <c r="I50" s="20"/>
      <c r="J50" s="20"/>
      <c r="K50" s="20" t="str">
        <f t="shared" si="4"/>
        <v/>
      </c>
      <c r="L50" s="20" t="str">
        <f t="shared" si="5"/>
        <v/>
      </c>
      <c r="M50" s="21"/>
      <c r="N50" s="19"/>
      <c r="O50" s="19"/>
      <c r="P50" s="19"/>
      <c r="Q50" s="19"/>
      <c r="R50" s="19"/>
      <c r="S50" s="19"/>
      <c r="T50" s="19"/>
      <c r="U50" s="19"/>
      <c r="V50" s="19"/>
      <c r="W50" s="22"/>
      <c r="X50" s="22" t="str">
        <f t="shared" si="6"/>
        <v/>
      </c>
      <c r="Y50" s="19" t="str">
        <f t="shared" ca="1" si="7"/>
        <v/>
      </c>
      <c r="Z50" s="19"/>
      <c r="AA50" s="23"/>
      <c r="AB50" s="19"/>
    </row>
    <row r="51" spans="1:28" ht="19.5" customHeight="1" x14ac:dyDescent="0.25">
      <c r="A51" s="19"/>
      <c r="B51" s="19"/>
      <c r="C51" s="19"/>
      <c r="D51" s="19"/>
      <c r="E51" s="19"/>
      <c r="F51" s="19"/>
      <c r="G51" s="19"/>
      <c r="H51" s="20"/>
      <c r="I51" s="20"/>
      <c r="J51" s="20"/>
      <c r="K51" s="20" t="str">
        <f t="shared" si="4"/>
        <v/>
      </c>
      <c r="L51" s="20" t="str">
        <f t="shared" si="5"/>
        <v/>
      </c>
      <c r="M51" s="21"/>
      <c r="N51" s="19"/>
      <c r="O51" s="19"/>
      <c r="P51" s="19"/>
      <c r="Q51" s="19"/>
      <c r="R51" s="19"/>
      <c r="S51" s="19"/>
      <c r="T51" s="19"/>
      <c r="U51" s="19"/>
      <c r="V51" s="19"/>
      <c r="W51" s="22"/>
      <c r="X51" s="22" t="str">
        <f t="shared" si="6"/>
        <v/>
      </c>
      <c r="Y51" s="19" t="str">
        <f t="shared" ca="1" si="7"/>
        <v/>
      </c>
      <c r="Z51" s="19"/>
      <c r="AA51" s="23"/>
      <c r="AB51" s="19"/>
    </row>
    <row r="52" spans="1:28" ht="19.5" customHeight="1" x14ac:dyDescent="0.25">
      <c r="A52" s="19"/>
      <c r="B52" s="19"/>
      <c r="C52" s="19"/>
      <c r="D52" s="19"/>
      <c r="E52" s="19"/>
      <c r="F52" s="19"/>
      <c r="G52" s="19"/>
      <c r="H52" s="20"/>
      <c r="I52" s="20"/>
      <c r="J52" s="20"/>
      <c r="K52" s="20" t="str">
        <f t="shared" si="4"/>
        <v/>
      </c>
      <c r="L52" s="20" t="str">
        <f t="shared" si="5"/>
        <v/>
      </c>
      <c r="M52" s="21"/>
      <c r="N52" s="19"/>
      <c r="O52" s="19"/>
      <c r="P52" s="19"/>
      <c r="Q52" s="19"/>
      <c r="R52" s="19"/>
      <c r="S52" s="19"/>
      <c r="T52" s="19"/>
      <c r="U52" s="19"/>
      <c r="V52" s="19"/>
      <c r="W52" s="22"/>
      <c r="X52" s="22" t="str">
        <f t="shared" si="6"/>
        <v/>
      </c>
      <c r="Y52" s="19" t="str">
        <f t="shared" ca="1" si="7"/>
        <v/>
      </c>
      <c r="Z52" s="19"/>
      <c r="AA52" s="23"/>
      <c r="AB52" s="19"/>
    </row>
    <row r="53" spans="1:28" ht="19.5" customHeight="1" x14ac:dyDescent="0.25">
      <c r="A53" s="19"/>
      <c r="B53" s="19"/>
      <c r="C53" s="19"/>
      <c r="D53" s="19"/>
      <c r="E53" s="19"/>
      <c r="F53" s="19"/>
      <c r="G53" s="19"/>
      <c r="H53" s="20"/>
      <c r="I53" s="20"/>
      <c r="J53" s="20"/>
      <c r="K53" s="20" t="str">
        <f t="shared" si="4"/>
        <v/>
      </c>
      <c r="L53" s="20" t="str">
        <f t="shared" si="5"/>
        <v/>
      </c>
      <c r="M53" s="21"/>
      <c r="N53" s="19"/>
      <c r="O53" s="19"/>
      <c r="P53" s="19"/>
      <c r="Q53" s="19"/>
      <c r="R53" s="19"/>
      <c r="S53" s="19"/>
      <c r="T53" s="19"/>
      <c r="U53" s="19"/>
      <c r="V53" s="19"/>
      <c r="W53" s="22"/>
      <c r="X53" s="22" t="str">
        <f t="shared" si="6"/>
        <v/>
      </c>
      <c r="Y53" s="19" t="str">
        <f t="shared" ca="1" si="7"/>
        <v/>
      </c>
      <c r="Z53" s="19"/>
      <c r="AA53" s="23"/>
      <c r="AB53" s="19"/>
    </row>
    <row r="54" spans="1:28" ht="19.5" customHeight="1" x14ac:dyDescent="0.25">
      <c r="A54" s="19"/>
      <c r="B54" s="19"/>
      <c r="C54" s="19"/>
      <c r="D54" s="19"/>
      <c r="E54" s="19"/>
      <c r="F54" s="19"/>
      <c r="G54" s="19"/>
      <c r="H54" s="20"/>
      <c r="I54" s="20"/>
      <c r="J54" s="20"/>
      <c r="K54" s="20" t="str">
        <f t="shared" si="4"/>
        <v/>
      </c>
      <c r="L54" s="20" t="str">
        <f t="shared" si="5"/>
        <v/>
      </c>
      <c r="M54" s="21"/>
      <c r="N54" s="19"/>
      <c r="O54" s="19"/>
      <c r="P54" s="19"/>
      <c r="Q54" s="19"/>
      <c r="R54" s="19"/>
      <c r="S54" s="19"/>
      <c r="T54" s="19"/>
      <c r="U54" s="19"/>
      <c r="V54" s="19"/>
      <c r="W54" s="22"/>
      <c r="X54" s="22" t="str">
        <f t="shared" si="6"/>
        <v/>
      </c>
      <c r="Y54" s="19" t="str">
        <f t="shared" ca="1" si="7"/>
        <v/>
      </c>
      <c r="Z54" s="19"/>
      <c r="AA54" s="23"/>
      <c r="AB54" s="19"/>
    </row>
    <row r="55" spans="1:28" ht="19.5" customHeight="1" x14ac:dyDescent="0.25">
      <c r="A55" s="19"/>
      <c r="B55" s="19"/>
      <c r="C55" s="19"/>
      <c r="D55" s="19"/>
      <c r="E55" s="19"/>
      <c r="F55" s="19"/>
      <c r="G55" s="19"/>
      <c r="H55" s="20"/>
      <c r="I55" s="20"/>
      <c r="J55" s="20"/>
      <c r="K55" s="20" t="str">
        <f t="shared" si="4"/>
        <v/>
      </c>
      <c r="L55" s="20" t="str">
        <f t="shared" si="5"/>
        <v/>
      </c>
      <c r="M55" s="21"/>
      <c r="N55" s="19"/>
      <c r="O55" s="19"/>
      <c r="P55" s="19"/>
      <c r="Q55" s="19"/>
      <c r="R55" s="19"/>
      <c r="S55" s="19"/>
      <c r="T55" s="19"/>
      <c r="U55" s="19"/>
      <c r="V55" s="19"/>
      <c r="W55" s="22"/>
      <c r="X55" s="22" t="str">
        <f t="shared" si="6"/>
        <v/>
      </c>
      <c r="Y55" s="19" t="str">
        <f t="shared" ca="1" si="7"/>
        <v/>
      </c>
      <c r="Z55" s="19"/>
      <c r="AA55" s="23"/>
      <c r="AB55" s="19"/>
    </row>
    <row r="56" spans="1:28" ht="19.5" customHeight="1" x14ac:dyDescent="0.25">
      <c r="A56" s="19"/>
      <c r="B56" s="19"/>
      <c r="C56" s="19"/>
      <c r="D56" s="19"/>
      <c r="E56" s="19"/>
      <c r="F56" s="19"/>
      <c r="G56" s="19"/>
      <c r="H56" s="20"/>
      <c r="I56" s="20"/>
      <c r="J56" s="20"/>
      <c r="K56" s="20" t="str">
        <f t="shared" si="4"/>
        <v/>
      </c>
      <c r="L56" s="20" t="str">
        <f t="shared" si="5"/>
        <v/>
      </c>
      <c r="M56" s="21"/>
      <c r="N56" s="19"/>
      <c r="O56" s="19"/>
      <c r="P56" s="19"/>
      <c r="Q56" s="19"/>
      <c r="R56" s="19"/>
      <c r="S56" s="19"/>
      <c r="T56" s="19"/>
      <c r="U56" s="19"/>
      <c r="V56" s="19"/>
      <c r="W56" s="22"/>
      <c r="X56" s="22" t="str">
        <f t="shared" si="6"/>
        <v/>
      </c>
      <c r="Y56" s="19" t="str">
        <f t="shared" ca="1" si="7"/>
        <v/>
      </c>
      <c r="Z56" s="19"/>
      <c r="AA56" s="23"/>
      <c r="AB56" s="19"/>
    </row>
    <row r="57" spans="1:28" ht="19.5" customHeight="1" x14ac:dyDescent="0.25">
      <c r="A57" s="19"/>
      <c r="B57" s="19"/>
      <c r="C57" s="19"/>
      <c r="D57" s="19"/>
      <c r="E57" s="19"/>
      <c r="F57" s="19"/>
      <c r="G57" s="19"/>
      <c r="H57" s="20"/>
      <c r="I57" s="20"/>
      <c r="J57" s="20"/>
      <c r="K57" s="20" t="str">
        <f t="shared" si="4"/>
        <v/>
      </c>
      <c r="L57" s="20" t="str">
        <f t="shared" si="5"/>
        <v/>
      </c>
      <c r="M57" s="21"/>
      <c r="N57" s="19"/>
      <c r="O57" s="19"/>
      <c r="P57" s="19"/>
      <c r="Q57" s="19"/>
      <c r="R57" s="19"/>
      <c r="S57" s="19"/>
      <c r="T57" s="19"/>
      <c r="U57" s="19"/>
      <c r="V57" s="19"/>
      <c r="W57" s="22"/>
      <c r="X57" s="22" t="str">
        <f t="shared" si="6"/>
        <v/>
      </c>
      <c r="Y57" s="19" t="str">
        <f t="shared" ca="1" si="7"/>
        <v/>
      </c>
      <c r="Z57" s="19"/>
      <c r="AA57" s="23"/>
      <c r="AB57" s="19"/>
    </row>
    <row r="58" spans="1:28" ht="19.5" customHeight="1" x14ac:dyDescent="0.25">
      <c r="A58" s="19"/>
      <c r="B58" s="19"/>
      <c r="C58" s="19"/>
      <c r="D58" s="19"/>
      <c r="E58" s="19"/>
      <c r="F58" s="19"/>
      <c r="G58" s="19"/>
      <c r="H58" s="20"/>
      <c r="I58" s="20"/>
      <c r="J58" s="20"/>
      <c r="K58" s="20" t="str">
        <f t="shared" si="4"/>
        <v/>
      </c>
      <c r="L58" s="20" t="str">
        <f t="shared" si="5"/>
        <v/>
      </c>
      <c r="M58" s="21"/>
      <c r="N58" s="19"/>
      <c r="O58" s="19"/>
      <c r="P58" s="19"/>
      <c r="Q58" s="19"/>
      <c r="R58" s="19"/>
      <c r="S58" s="19"/>
      <c r="T58" s="19"/>
      <c r="U58" s="19"/>
      <c r="V58" s="19"/>
      <c r="W58" s="22"/>
      <c r="X58" s="22" t="str">
        <f t="shared" si="6"/>
        <v/>
      </c>
      <c r="Y58" s="19" t="str">
        <f t="shared" ca="1" si="7"/>
        <v/>
      </c>
      <c r="Z58" s="19"/>
      <c r="AA58" s="23"/>
      <c r="AB58" s="19"/>
    </row>
    <row r="59" spans="1:28" ht="19.5" customHeight="1" x14ac:dyDescent="0.25">
      <c r="A59" s="19"/>
      <c r="B59" s="19"/>
      <c r="C59" s="19"/>
      <c r="D59" s="19"/>
      <c r="E59" s="19"/>
      <c r="F59" s="19"/>
      <c r="G59" s="19"/>
      <c r="H59" s="20"/>
      <c r="I59" s="20"/>
      <c r="J59" s="20"/>
      <c r="K59" s="20" t="str">
        <f t="shared" si="4"/>
        <v/>
      </c>
      <c r="L59" s="20" t="str">
        <f t="shared" si="5"/>
        <v/>
      </c>
      <c r="M59" s="21"/>
      <c r="N59" s="19"/>
      <c r="O59" s="19"/>
      <c r="P59" s="19"/>
      <c r="Q59" s="19"/>
      <c r="R59" s="19"/>
      <c r="S59" s="19"/>
      <c r="T59" s="19"/>
      <c r="U59" s="19"/>
      <c r="V59" s="19"/>
      <c r="W59" s="22"/>
      <c r="X59" s="22" t="str">
        <f t="shared" si="6"/>
        <v/>
      </c>
      <c r="Y59" s="19" t="str">
        <f t="shared" ca="1" si="7"/>
        <v/>
      </c>
      <c r="Z59" s="19"/>
      <c r="AA59" s="23"/>
      <c r="AB59" s="19"/>
    </row>
    <row r="60" spans="1:28" ht="19.5" customHeight="1" x14ac:dyDescent="0.25">
      <c r="A60" s="19"/>
      <c r="B60" s="19"/>
      <c r="C60" s="19"/>
      <c r="D60" s="19"/>
      <c r="E60" s="19"/>
      <c r="F60" s="19"/>
      <c r="G60" s="19"/>
      <c r="H60" s="20"/>
      <c r="I60" s="20"/>
      <c r="J60" s="20"/>
      <c r="K60" s="20" t="str">
        <f t="shared" si="4"/>
        <v/>
      </c>
      <c r="L60" s="20" t="str">
        <f t="shared" si="5"/>
        <v/>
      </c>
      <c r="M60" s="21"/>
      <c r="N60" s="19"/>
      <c r="O60" s="19"/>
      <c r="P60" s="19"/>
      <c r="Q60" s="19"/>
      <c r="R60" s="19"/>
      <c r="S60" s="19"/>
      <c r="T60" s="19"/>
      <c r="U60" s="19"/>
      <c r="V60" s="19"/>
      <c r="W60" s="22"/>
      <c r="X60" s="22" t="str">
        <f t="shared" si="6"/>
        <v/>
      </c>
      <c r="Y60" s="19" t="str">
        <f t="shared" ca="1" si="7"/>
        <v/>
      </c>
      <c r="Z60" s="19"/>
      <c r="AA60" s="23"/>
      <c r="AB60" s="19"/>
    </row>
    <row r="61" spans="1:28" ht="19.5" customHeight="1" x14ac:dyDescent="0.25">
      <c r="A61" s="19"/>
      <c r="B61" s="19"/>
      <c r="C61" s="19"/>
      <c r="D61" s="19"/>
      <c r="E61" s="19"/>
      <c r="F61" s="19"/>
      <c r="G61" s="19"/>
      <c r="H61" s="20"/>
      <c r="I61" s="20"/>
      <c r="J61" s="20"/>
      <c r="K61" s="20" t="str">
        <f t="shared" si="4"/>
        <v/>
      </c>
      <c r="L61" s="20" t="str">
        <f t="shared" si="5"/>
        <v/>
      </c>
      <c r="M61" s="21"/>
      <c r="N61" s="19"/>
      <c r="O61" s="19"/>
      <c r="P61" s="19"/>
      <c r="Q61" s="19"/>
      <c r="R61" s="19"/>
      <c r="S61" s="19"/>
      <c r="T61" s="19"/>
      <c r="U61" s="19"/>
      <c r="V61" s="19"/>
      <c r="W61" s="22"/>
      <c r="X61" s="22" t="str">
        <f t="shared" si="6"/>
        <v/>
      </c>
      <c r="Y61" s="19" t="str">
        <f t="shared" ca="1" si="7"/>
        <v/>
      </c>
      <c r="Z61" s="19"/>
      <c r="AA61" s="23"/>
      <c r="AB61" s="19"/>
    </row>
    <row r="62" spans="1:28" ht="19.5" customHeight="1" x14ac:dyDescent="0.25">
      <c r="A62" s="19"/>
      <c r="B62" s="19"/>
      <c r="C62" s="19"/>
      <c r="D62" s="19"/>
      <c r="E62" s="19"/>
      <c r="F62" s="19"/>
      <c r="G62" s="19"/>
      <c r="H62" s="20"/>
      <c r="I62" s="20"/>
      <c r="J62" s="20"/>
      <c r="K62" s="20" t="str">
        <f t="shared" si="4"/>
        <v/>
      </c>
      <c r="L62" s="20" t="str">
        <f t="shared" si="5"/>
        <v/>
      </c>
      <c r="M62" s="21"/>
      <c r="N62" s="19"/>
      <c r="O62" s="19"/>
      <c r="P62" s="19"/>
      <c r="Q62" s="19"/>
      <c r="R62" s="19"/>
      <c r="S62" s="19"/>
      <c r="T62" s="19"/>
      <c r="U62" s="19"/>
      <c r="V62" s="19"/>
      <c r="W62" s="22"/>
      <c r="X62" s="22" t="str">
        <f t="shared" si="6"/>
        <v/>
      </c>
      <c r="Y62" s="19" t="str">
        <f t="shared" ca="1" si="7"/>
        <v/>
      </c>
      <c r="Z62" s="19"/>
      <c r="AA62" s="23"/>
      <c r="AB62" s="19"/>
    </row>
    <row r="63" spans="1:28" ht="19.5" customHeight="1" x14ac:dyDescent="0.25">
      <c r="A63" s="19"/>
      <c r="B63" s="19"/>
      <c r="C63" s="19"/>
      <c r="D63" s="19"/>
      <c r="E63" s="19"/>
      <c r="F63" s="19"/>
      <c r="G63" s="19"/>
      <c r="H63" s="20"/>
      <c r="I63" s="20"/>
      <c r="J63" s="20"/>
      <c r="K63" s="20" t="str">
        <f t="shared" si="4"/>
        <v/>
      </c>
      <c r="L63" s="20" t="str">
        <f t="shared" si="5"/>
        <v/>
      </c>
      <c r="M63" s="21"/>
      <c r="N63" s="19"/>
      <c r="O63" s="19"/>
      <c r="P63" s="19"/>
      <c r="Q63" s="19"/>
      <c r="R63" s="19"/>
      <c r="S63" s="19"/>
      <c r="T63" s="19"/>
      <c r="U63" s="19"/>
      <c r="V63" s="19"/>
      <c r="W63" s="22"/>
      <c r="X63" s="22" t="str">
        <f t="shared" si="6"/>
        <v/>
      </c>
      <c r="Y63" s="19" t="str">
        <f t="shared" ca="1" si="7"/>
        <v/>
      </c>
      <c r="Z63" s="19"/>
      <c r="AA63" s="23"/>
      <c r="AB63" s="19"/>
    </row>
    <row r="64" spans="1:28" ht="19.5" customHeight="1" x14ac:dyDescent="0.25">
      <c r="A64" s="19"/>
      <c r="B64" s="19"/>
      <c r="C64" s="19"/>
      <c r="D64" s="19"/>
      <c r="E64" s="19"/>
      <c r="F64" s="19"/>
      <c r="G64" s="19"/>
      <c r="H64" s="20"/>
      <c r="I64" s="20"/>
      <c r="J64" s="20"/>
      <c r="K64" s="20" t="str">
        <f t="shared" si="4"/>
        <v/>
      </c>
      <c r="L64" s="20" t="str">
        <f t="shared" si="5"/>
        <v/>
      </c>
      <c r="M64" s="21"/>
      <c r="N64" s="19"/>
      <c r="O64" s="19"/>
      <c r="P64" s="19"/>
      <c r="Q64" s="19"/>
      <c r="R64" s="19"/>
      <c r="S64" s="19"/>
      <c r="T64" s="19"/>
      <c r="U64" s="19"/>
      <c r="V64" s="19"/>
      <c r="W64" s="22"/>
      <c r="X64" s="22" t="str">
        <f t="shared" si="6"/>
        <v/>
      </c>
      <c r="Y64" s="19" t="str">
        <f t="shared" ca="1" si="7"/>
        <v/>
      </c>
      <c r="Z64" s="19"/>
      <c r="AA64" s="23"/>
      <c r="AB64" s="19"/>
    </row>
    <row r="65" spans="1:28" ht="19.5" customHeight="1" x14ac:dyDescent="0.25">
      <c r="A65" s="19"/>
      <c r="B65" s="19"/>
      <c r="C65" s="19"/>
      <c r="D65" s="19"/>
      <c r="E65" s="19"/>
      <c r="F65" s="19"/>
      <c r="G65" s="19"/>
      <c r="H65" s="20"/>
      <c r="I65" s="20"/>
      <c r="J65" s="20"/>
      <c r="K65" s="20" t="str">
        <f t="shared" si="4"/>
        <v/>
      </c>
      <c r="L65" s="20" t="str">
        <f t="shared" si="5"/>
        <v/>
      </c>
      <c r="M65" s="21"/>
      <c r="N65" s="19"/>
      <c r="O65" s="19"/>
      <c r="P65" s="19"/>
      <c r="Q65" s="19"/>
      <c r="R65" s="19"/>
      <c r="S65" s="19"/>
      <c r="T65" s="19"/>
      <c r="U65" s="19"/>
      <c r="V65" s="19"/>
      <c r="W65" s="22"/>
      <c r="X65" s="22" t="str">
        <f t="shared" si="6"/>
        <v/>
      </c>
      <c r="Y65" s="19" t="str">
        <f t="shared" ca="1" si="7"/>
        <v/>
      </c>
      <c r="Z65" s="19"/>
      <c r="AA65" s="23"/>
      <c r="AB65" s="19"/>
    </row>
  </sheetData>
  <mergeCells count="3">
    <mergeCell ref="A1:AB1"/>
    <mergeCell ref="A2:AB2"/>
    <mergeCell ref="A3:AB3"/>
  </mergeCells>
  <conditionalFormatting sqref="U6:U65">
    <cfRule type="expression" dxfId="7" priority="5">
      <formula>OR($U6="Sehr gut",$U6="Gut")</formula>
    </cfRule>
    <cfRule type="expression" dxfId="6" priority="6">
      <formula>$U6="Mittel"</formula>
    </cfRule>
    <cfRule type="expression" dxfId="5" priority="7">
      <formula>$U6="Schlecht"</formula>
    </cfRule>
  </conditionalFormatting>
  <conditionalFormatting sqref="X6:X65">
    <cfRule type="expression" dxfId="4" priority="8">
      <formula>AND($X6&lt;&gt;"",$X6&lt;TODAY())</formula>
    </cfRule>
    <cfRule type="expression" dxfId="3" priority="9">
      <formula>AND($X6&lt;&gt;"",$X6&gt;=TODAY(),$X6&lt;=TODAY()+30)</formula>
    </cfRule>
  </conditionalFormatting>
  <conditionalFormatting sqref="Y6:Y65">
    <cfRule type="expression" dxfId="2" priority="2">
      <formula>$Y6="OK"</formula>
    </cfRule>
    <cfRule type="expression" dxfId="1" priority="3">
      <formula>$Y6="Bald fällig"</formula>
    </cfRule>
    <cfRule type="expression" dxfId="0" priority="4">
      <formula>$Y6="Überfällig"</formula>
    </cfRule>
  </conditionalFormatting>
  <dataValidations count="14">
    <dataValidation type="list" allowBlank="1" error="Bitte einen Wert aus der Liste wählen." prompt="Bitte einen Wert aus dem Dropdown wählen." sqref="A6:A65" xr:uid="{00000000-0002-0000-0100-000000000000}">
      <formula1>lstStandorte</formula1>
      <formula2>0</formula2>
    </dataValidation>
    <dataValidation type="list" allowBlank="1" error="Bitte einen Wert aus der Liste wählen." prompt="Bitte einen Wert aus dem Dropdown wählen." sqref="B6:B65" xr:uid="{00000000-0002-0000-0100-000001000000}">
      <formula1>lstGebäude</formula1>
      <formula2>0</formula2>
    </dataValidation>
    <dataValidation type="list" allowBlank="1" error="Bitte einen Wert aus der Liste wählen." prompt="Bitte einen Wert aus dem Dropdown wählen." sqref="C6:C65" xr:uid="{00000000-0002-0000-0100-000002000000}">
      <formula1>lstGeschosse</formula1>
      <formula2>0</formula2>
    </dataValidation>
    <dataValidation type="list" allowBlank="1" error="Bitte einen Wert aus der Liste wählen." prompt="Bitte einen Wert aus dem Dropdown wählen." sqref="F6:F65" xr:uid="{00000000-0002-0000-0100-000003000000}">
      <formula1>lstNutzung</formula1>
      <formula2>0</formula2>
    </dataValidation>
    <dataValidation type="list" allowBlank="1" error="Bitte einen Wert aus der Liste wählen." prompt="Bitte einen Wert aus dem Dropdown wählen." sqref="G6:G65" xr:uid="{00000000-0002-0000-0100-000004000000}">
      <formula1>lstStatus</formula1>
      <formula2>0</formula2>
    </dataValidation>
    <dataValidation type="list" allowBlank="1" error="Bitte einen Wert aus der Liste wählen." prompt="Bitte einen Wert aus dem Dropdown wählen." sqref="N6:N65" xr:uid="{00000000-0002-0000-0100-000005000000}">
      <formula1>lstBodenbeläge</formula1>
      <formula2>0</formula2>
    </dataValidation>
    <dataValidation type="list" allowBlank="1" error="Bitte einen Wert aus der Liste wählen." prompt="Bitte einen Wert aus dem Dropdown wählen." sqref="O6:O65" xr:uid="{00000000-0002-0000-0100-000006000000}">
      <formula1>lstBeleuchtung</formula1>
      <formula2>0</formula2>
    </dataValidation>
    <dataValidation type="list" allowBlank="1" error="Bitte einen Wert aus der Liste wählen." prompt="Bitte einen Wert aus dem Dropdown wählen." sqref="P6:P65" xr:uid="{00000000-0002-0000-0100-000007000000}">
      <formula1>lstKlimaHeizung</formula1>
      <formula2>0</formula2>
    </dataValidation>
    <dataValidation type="list" allowBlank="1" error="Bitte einen Wert aus der Liste wählen." prompt="Bitte einen Wert aus dem Dropdown wählen." sqref="Q6:Q65" xr:uid="{00000000-0002-0000-0100-000008000000}">
      <formula1>lstITNetzwerk</formula1>
      <formula2>0</formula2>
    </dataValidation>
    <dataValidation type="list" allowBlank="1" error="Bitte einen Wert aus der Liste wählen." prompt="Bitte einen Wert aus dem Dropdown wählen." sqref="R6:R65" xr:uid="{00000000-0002-0000-0100-000009000000}">
      <formula1>lstMöblierung</formula1>
      <formula2>0</formula2>
    </dataValidation>
    <dataValidation type="list" allowBlank="1" error="Bitte einen Wert aus der Liste wählen." prompt="Bitte einen Wert aus dem Dropdown wählen." sqref="S6:T65" xr:uid="{00000000-0002-0000-0100-00000A000000}">
      <formula1>lstJaNein</formula1>
      <formula2>0</formula2>
    </dataValidation>
    <dataValidation type="list" allowBlank="1" error="Bitte einen Wert aus der Liste wählen." prompt="Bitte einen Wert aus dem Dropdown wählen." sqref="U6:U65" xr:uid="{00000000-0002-0000-0100-00000C000000}">
      <formula1>lstZustand</formula1>
      <formula2>0</formula2>
    </dataValidation>
    <dataValidation type="list" allowBlank="1" error="Bitte einen Wert aus der Liste wählen." prompt="Bitte einen Wert aus dem Dropdown wählen." sqref="V6:V65" xr:uid="{00000000-0002-0000-0100-00000D000000}">
      <formula1>lstVerantwortliche</formula1>
      <formula2>0</formula2>
    </dataValidation>
    <dataValidation type="list" allowBlank="1" error="Bitte einen Wert aus der Liste wählen." prompt="Bitte einen Wert aus dem Dropdown wählen." sqref="Z6:Z65" xr:uid="{00000000-0002-0000-0100-00000E000000}">
      <formula1>lstReinigung</formula1>
      <formula2>0</formula2>
    </dataValidation>
  </dataValidations>
  <hyperlinks>
    <hyperlink ref="AB6" r:id="rId1" xr:uid="{00000000-0004-0000-0100-000000000000}"/>
    <hyperlink ref="AB7" r:id="rId2" xr:uid="{00000000-0004-0000-0100-000001000000}"/>
    <hyperlink ref="AB8" r:id="rId3" xr:uid="{00000000-0004-0000-0100-000002000000}"/>
    <hyperlink ref="AB9" r:id="rId4" xr:uid="{00000000-0004-0000-0100-000003000000}"/>
    <hyperlink ref="AB10" r:id="rId5" xr:uid="{00000000-0004-0000-0100-000004000000}"/>
    <hyperlink ref="AB11" r:id="rId6" xr:uid="{00000000-0004-0000-0100-000005000000}"/>
    <hyperlink ref="AB12" r:id="rId7" xr:uid="{00000000-0004-0000-0100-000006000000}"/>
    <hyperlink ref="AB13" r:id="rId8" xr:uid="{00000000-0004-0000-0100-000007000000}"/>
    <hyperlink ref="AB14" r:id="rId9" xr:uid="{00000000-0004-0000-0100-000008000000}"/>
    <hyperlink ref="AB15" r:id="rId10" xr:uid="{00000000-0004-0000-0100-000009000000}"/>
    <hyperlink ref="AB16" r:id="rId11" xr:uid="{00000000-0004-0000-0100-00000A000000}"/>
    <hyperlink ref="AB17" r:id="rId12" xr:uid="{00000000-0004-0000-0100-00000B000000}"/>
  </hyperlinks>
  <pageMargins left="0.75" right="0.75" top="1" bottom="1" header="0.511811023622047" footer="0.511811023622047"/>
  <pageSetup paperSize="9" orientation="portrait" horizontalDpi="300" verticalDpi="300"/>
  <tableParts count="1">
    <tablePart r:id="rId1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7109375" defaultRowHeight="15" customHeight="1" x14ac:dyDescent="0.25"/>
  <cols>
    <col min="1" max="1" width="15" customWidth="1"/>
    <col min="2" max="3" width="17" customWidth="1"/>
    <col min="4" max="4" width="14" customWidth="1"/>
    <col min="5" max="5" width="16" customWidth="1"/>
    <col min="6" max="8" width="14" customWidth="1"/>
    <col min="9" max="9" width="15" customWidth="1"/>
    <col min="10" max="14" width="14" customWidth="1"/>
  </cols>
  <sheetData>
    <row r="1" spans="1:14" x14ac:dyDescent="0.25">
      <c r="A1" s="25" t="s">
        <v>156</v>
      </c>
      <c r="B1" s="25" t="s">
        <v>40</v>
      </c>
      <c r="C1" s="25" t="s">
        <v>157</v>
      </c>
      <c r="D1" s="25" t="s">
        <v>9</v>
      </c>
      <c r="E1" s="25" t="s">
        <v>43</v>
      </c>
      <c r="F1" s="25" t="s">
        <v>158</v>
      </c>
      <c r="G1" s="25" t="s">
        <v>159</v>
      </c>
      <c r="H1" s="25" t="s">
        <v>50</v>
      </c>
      <c r="I1" s="25" t="s">
        <v>160</v>
      </c>
      <c r="J1" s="25" t="s">
        <v>161</v>
      </c>
      <c r="K1" s="25" t="s">
        <v>53</v>
      </c>
      <c r="L1" s="25" t="s">
        <v>162</v>
      </c>
      <c r="M1" s="25" t="s">
        <v>56</v>
      </c>
      <c r="N1" s="25" t="s">
        <v>61</v>
      </c>
    </row>
    <row r="2" spans="1:14" x14ac:dyDescent="0.25">
      <c r="A2" s="14" t="s">
        <v>64</v>
      </c>
      <c r="B2" s="14" t="s">
        <v>65</v>
      </c>
      <c r="C2" s="14" t="s">
        <v>75</v>
      </c>
      <c r="D2" s="14" t="s">
        <v>15</v>
      </c>
      <c r="E2" s="14" t="s">
        <v>67</v>
      </c>
      <c r="F2" s="14" t="s">
        <v>16</v>
      </c>
      <c r="G2" s="14" t="s">
        <v>68</v>
      </c>
      <c r="H2" s="14" t="s">
        <v>69</v>
      </c>
      <c r="I2" s="14" t="s">
        <v>82</v>
      </c>
      <c r="J2" s="14" t="s">
        <v>125</v>
      </c>
      <c r="K2" s="14" t="s">
        <v>72</v>
      </c>
      <c r="L2" s="14" t="s">
        <v>73</v>
      </c>
      <c r="M2" s="14" t="s">
        <v>74</v>
      </c>
      <c r="N2" s="14" t="s">
        <v>76</v>
      </c>
    </row>
    <row r="3" spans="1:14" x14ac:dyDescent="0.25">
      <c r="A3" s="14" t="s">
        <v>109</v>
      </c>
      <c r="B3" s="14" t="s">
        <v>96</v>
      </c>
      <c r="C3" s="14" t="s">
        <v>84</v>
      </c>
      <c r="D3" s="14" t="s">
        <v>19</v>
      </c>
      <c r="E3" s="14" t="s">
        <v>89</v>
      </c>
      <c r="F3" s="14" t="s">
        <v>20</v>
      </c>
      <c r="G3" s="14" t="s">
        <v>81</v>
      </c>
      <c r="H3" s="14" t="s">
        <v>163</v>
      </c>
      <c r="I3" s="14" t="s">
        <v>124</v>
      </c>
      <c r="J3" s="14" t="s">
        <v>91</v>
      </c>
      <c r="K3" s="14" t="s">
        <v>102</v>
      </c>
      <c r="L3" s="14" t="s">
        <v>103</v>
      </c>
      <c r="M3" s="14" t="s">
        <v>83</v>
      </c>
      <c r="N3" s="14" t="s">
        <v>93</v>
      </c>
    </row>
    <row r="4" spans="1:14" x14ac:dyDescent="0.25">
      <c r="A4" s="14" t="s">
        <v>129</v>
      </c>
      <c r="B4" s="14" t="s">
        <v>110</v>
      </c>
      <c r="C4" s="14" t="s">
        <v>92</v>
      </c>
      <c r="D4" s="14" t="s">
        <v>23</v>
      </c>
      <c r="E4" s="14" t="s">
        <v>152</v>
      </c>
      <c r="F4" s="14" t="s">
        <v>24</v>
      </c>
      <c r="G4" s="14" t="s">
        <v>90</v>
      </c>
      <c r="H4" s="14" t="s">
        <v>164</v>
      </c>
      <c r="I4" s="14" t="s">
        <v>100</v>
      </c>
      <c r="J4" s="14" t="s">
        <v>71</v>
      </c>
      <c r="K4" s="14" t="s">
        <v>126</v>
      </c>
      <c r="M4" s="14" t="s">
        <v>104</v>
      </c>
      <c r="N4" s="14" t="s">
        <v>106</v>
      </c>
    </row>
    <row r="5" spans="1:14" x14ac:dyDescent="0.25">
      <c r="B5" s="14" t="s">
        <v>120</v>
      </c>
      <c r="C5" s="14" t="s">
        <v>105</v>
      </c>
      <c r="D5" s="14" t="s">
        <v>25</v>
      </c>
      <c r="E5" s="14" t="s">
        <v>141</v>
      </c>
      <c r="F5" s="14" t="s">
        <v>26</v>
      </c>
      <c r="G5" s="14" t="s">
        <v>99</v>
      </c>
      <c r="H5" s="14" t="s">
        <v>117</v>
      </c>
      <c r="I5" s="14" t="s">
        <v>70</v>
      </c>
      <c r="J5" s="14" t="s">
        <v>101</v>
      </c>
      <c r="M5" s="14" t="s">
        <v>142</v>
      </c>
      <c r="N5" s="14" t="s">
        <v>143</v>
      </c>
    </row>
    <row r="6" spans="1:14" x14ac:dyDescent="0.25">
      <c r="D6" s="14" t="s">
        <v>27</v>
      </c>
      <c r="F6" s="14" t="s">
        <v>28</v>
      </c>
      <c r="G6" s="14" t="s">
        <v>123</v>
      </c>
      <c r="H6" s="14" t="s">
        <v>136</v>
      </c>
      <c r="I6" s="14" t="s">
        <v>101</v>
      </c>
    </row>
    <row r="7" spans="1:14" x14ac:dyDescent="0.25">
      <c r="D7" s="14" t="s">
        <v>29</v>
      </c>
      <c r="F7" s="14" t="s">
        <v>30</v>
      </c>
      <c r="G7" s="14" t="s">
        <v>153</v>
      </c>
    </row>
    <row r="8" spans="1:14" x14ac:dyDescent="0.25">
      <c r="D8" s="14" t="s">
        <v>31</v>
      </c>
      <c r="G8" s="14" t="s">
        <v>34</v>
      </c>
    </row>
    <row r="9" spans="1:14" x14ac:dyDescent="0.25">
      <c r="D9" s="14" t="s">
        <v>32</v>
      </c>
    </row>
    <row r="10" spans="1:14" x14ac:dyDescent="0.25">
      <c r="D10" s="14" t="s">
        <v>33</v>
      </c>
    </row>
    <row r="11" spans="1:14" x14ac:dyDescent="0.25">
      <c r="D11" s="14" t="s">
        <v>34</v>
      </c>
    </row>
    <row r="18" spans="1:5" x14ac:dyDescent="0.25">
      <c r="A18" s="26" t="s">
        <v>165</v>
      </c>
      <c r="B18" s="27"/>
      <c r="C18" s="27"/>
      <c r="D18" s="27"/>
      <c r="E18" s="27"/>
    </row>
    <row r="19" spans="1:5" ht="15" customHeight="1" x14ac:dyDescent="0.25">
      <c r="A19" s="1" t="s">
        <v>166</v>
      </c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</sheetData>
  <mergeCells count="1">
    <mergeCell ref="A19:E2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Übersicht</vt:lpstr>
      <vt:lpstr>Raumbuch</vt:lpstr>
      <vt:lpstr>Listen</vt:lpstr>
      <vt:lpstr>lstBeleuchtung</vt:lpstr>
      <vt:lpstr>lstBodenbeläge</vt:lpstr>
      <vt:lpstr>lstGebäude</vt:lpstr>
      <vt:lpstr>lstGeschosse</vt:lpstr>
      <vt:lpstr>lstITNetzwerk</vt:lpstr>
      <vt:lpstr>lstJaNein</vt:lpstr>
      <vt:lpstr>lstKlimaHeizung</vt:lpstr>
      <vt:lpstr>lstMöblierung</vt:lpstr>
      <vt:lpstr>lstNutzung</vt:lpstr>
      <vt:lpstr>lstReinigung</vt:lpstr>
      <vt:lpstr>lstStandorte</vt:lpstr>
      <vt:lpstr>lstStatus</vt:lpstr>
      <vt:lpstr>lstVerantwortliche</vt:lpstr>
      <vt:lpstr>lstZustand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Jiménez Canales</cp:lastModifiedBy>
  <dcterms:modified xsi:type="dcterms:W3CDTF">2026-03-27T15:16:29Z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2026-03-27T14:17:03Z</dcterms:created>
  <dc:creator>openpyxl</dc:creator>
  <dc:description/>
  <dc:language>en-US</dc:language>
  <cp:lastModifiedBy/>
  <dcterms:modified xsi:type="dcterms:W3CDTF">2026-03-27T14:17:03Z</dcterms:modified>
  <cp:revision>0</cp:revision>
  <dc:subject/>
  <dc:title/>
</cp:coreProperties>
</file>