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gebot" sheetId="1" state="visible" r:id="rId3"/>
    <sheet name="Positionsliste" sheetId="2" state="visible" r:id="rId4"/>
    <sheet name="Angebotsverfolgung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<sst xmlns="http://schemas.openxmlformats.org/spreadsheetml/2006/main" count="221" uniqueCount="181">
  <si>
    <t xml:space="preserve">Mustermann &amp; Partner GmbH</t>
  </si>
  <si>
    <t xml:space="preserve">ANGEBOT</t>
  </si>
  <si>
    <t xml:space="preserve">Musterstraße 42  |  80331 München  |  Tel.: +49 89 123 456-0  |  info@mustermann-partner.de  |  www.mustermann-partner.de</t>
  </si>
  <si>
    <t xml:space="preserve">Empfänger</t>
  </si>
  <si>
    <t xml:space="preserve">Angebotsdaten</t>
  </si>
  <si>
    <t xml:space="preserve">Schneider Bau GmbH &amp; Co. KG</t>
  </si>
  <si>
    <t xml:space="preserve">Angebotsnummer:</t>
  </si>
  <si>
    <t xml:space="preserve">ANG-2026-0047</t>
  </si>
  <si>
    <t xml:space="preserve">z. Hd. Herrn Klaus Schneider</t>
  </si>
  <si>
    <t xml:space="preserve">Kundennummer:</t>
  </si>
  <si>
    <t xml:space="preserve">KD-10382</t>
  </si>
  <si>
    <t xml:space="preserve">Industrieweg 88</t>
  </si>
  <si>
    <t xml:space="preserve">Angebotsdatum:</t>
  </si>
  <si>
    <t xml:space="preserve">14.07.2026</t>
  </si>
  <si>
    <t xml:space="preserve">70174 Stuttgart</t>
  </si>
  <si>
    <t xml:space="preserve">Gültig bis:</t>
  </si>
  <si>
    <t xml:space="preserve">13.08.2026</t>
  </si>
  <si>
    <t xml:space="preserve">Deutschland</t>
  </si>
  <si>
    <t xml:space="preserve">Bearbeiter:</t>
  </si>
  <si>
    <t xml:space="preserve">M. Becker</t>
  </si>
  <si>
    <t xml:space="preserve">Angebot: Lieferung und Montage von Büroausstattung und Dienstleistungen</t>
  </si>
  <si>
    <t xml:space="preserve">Sehr geehrter Herr Schneider, vielen Dank für Ihre Anfrage. Gerne unterbreiten wir Ihnen nachfolgendes Angebot zu den gewünschten Leistungen und Produkten. Alle Preise verstehen sich netto zzgl. der gesetzlichen MwSt.</t>
  </si>
  <si>
    <t xml:space="preserve">Pos.</t>
  </si>
  <si>
    <t xml:space="preserve">Bezeichnung / Leistungsbeschreibung</t>
  </si>
  <si>
    <t xml:space="preserve">Einheit</t>
  </si>
  <si>
    <t xml:space="preserve">Menge</t>
  </si>
  <si>
    <t xml:space="preserve">Einzelpreis (€)</t>
  </si>
  <si>
    <t xml:space="preserve">Rabatt (%)</t>
  </si>
  <si>
    <t xml:space="preserve">Gesamtpreis (€)</t>
  </si>
  <si>
    <t xml:space="preserve">Bürostuhl Premium Ergonomic Pro
Hochwertig verstellbar, Netzrücken, inkl. Lieferung</t>
  </si>
  <si>
    <t xml:space="preserve">Stk.</t>
  </si>
  <si>
    <t xml:space="preserve">Höhenverstellbarer Schreibtisch 160×80 cm
Elektrisch, Memoryfunktion, anthrazit</t>
  </si>
  <si>
    <t xml:space="preserve">Rollcontainer mit 3 Schubladen
Abschließbar, auf Rollen, passend zu Schreibtisch</t>
  </si>
  <si>
    <t xml:space="preserve">Akustik-Trennwand 120×140 cm
Schallabsorbierend, Stoff-Bezug grau</t>
  </si>
  <si>
    <t xml:space="preserve">Monitor-Doppelhalterung Aluminium
Für zwei Monitore bis 27", VESA-kompatibel</t>
  </si>
  <si>
    <t xml:space="preserve">Montage &amp; Aufbau Büromöbel
Vor-Ort-Montage aller Möbelstücke inkl. Anfahrt</t>
  </si>
  <si>
    <t xml:space="preserve">Std.</t>
  </si>
  <si>
    <t xml:space="preserve">Entsorgung Altmöbel
Abholung, Transport und fachgerechte Entsorgung</t>
  </si>
  <si>
    <t xml:space="preserve">Psch.</t>
  </si>
  <si>
    <t xml:space="preserve">Einrichtungsberatung &amp; Raumplanung
Vororttermin + digitaler Einrichtungsplan (2D/3D)</t>
  </si>
  <si>
    <t xml:space="preserve">Nettobetrag (exkl. MwSt.)</t>
  </si>
  <si>
    <t xml:space="preserve">MwSt. 19 %</t>
  </si>
  <si>
    <t xml:space="preserve">GESAMTBETRAG (inkl. MwSt.)</t>
  </si>
  <si>
    <t xml:space="preserve">Hinweise &amp; Konditionen</t>
  </si>
  <si>
    <t xml:space="preserve">▸  Zahlungsziel: 14 Tage netto ohne Abzug nach Rechnungsstellung</t>
  </si>
  <si>
    <t xml:space="preserve">▸  Lieferzeit: ca. 3–4 Wochen nach Auftragsbestätigung  |  Lieferung frei Haus (Erdgeschoss)</t>
  </si>
  <si>
    <t xml:space="preserve">▸  Dieses Angebot ist gültig bis zum 13.08.2026  |  Alle Preise in EUR, netto zzgl. gesetzlicher MwSt.</t>
  </si>
  <si>
    <t xml:space="preserve">Wir freuen uns auf eine erfolgreiche Zusammenarbeit und stehen für Rückfragen jederzeit gerne zur Verfügung. Bitte senden Sie uns die unterzeichnete Auftragsbestätigung per E-Mail an auftraege@mustermann-partner.de oder per Post an unsere oben genannte Adresse. 
Mit freundlichen Grüßen
Marco Becker  |  Vertriebsleitung
Mustermann &amp; Partner GmbH</t>
  </si>
  <si>
    <t xml:space="preserve">Auftragsbestätigung / Annahme</t>
  </si>
  <si>
    <t xml:space="preserve">Ort, Datum</t>
  </si>
  <si>
    <t xml:space="preserve">Unterschrift &amp; Firmenstempel Auftraggeber</t>
  </si>
  <si>
    <t xml:space="preserve">Datum der Annahme</t>
  </si>
  <si>
    <t xml:space="preserve">Mustermann &amp; Partner GmbH  |  Musterstraße 42, 80331 München  |  HRB 123456  |  Ust-IdNr.: DE123456789  |  IBAN: DE00 1234 5678 9012 3456 78  |  BIC: MUSTDEMMXXX  |  Sparkasse Musterstadt</t>
  </si>
  <si>
    <t xml:space="preserve">POSITIONSLISTE / LEISTUNGSKATALOG</t>
  </si>
  <si>
    <t xml:space="preserve">Stammdaten aller Artikel und Dienstleistungen — als Grundlage für die Angebotserstellung</t>
  </si>
  <si>
    <t xml:space="preserve">Art.-Nr.</t>
  </si>
  <si>
    <t xml:space="preserve">Bezeichnung</t>
  </si>
  <si>
    <t xml:space="preserve">Kategorie</t>
  </si>
  <si>
    <t xml:space="preserve">Listenpreis (€)</t>
  </si>
  <si>
    <t xml:space="preserve">Beschreibung</t>
  </si>
  <si>
    <t xml:space="preserve">BS-001</t>
  </si>
  <si>
    <t xml:space="preserve">Bürostuhl Premium Ergonomic Pro</t>
  </si>
  <si>
    <t xml:space="preserve">Möbel</t>
  </si>
  <si>
    <t xml:space="preserve">Vollständig verstellbar, Netzrücken, Lordosenstütze, inkl. Armlehnen</t>
  </si>
  <si>
    <t xml:space="preserve">BS-002</t>
  </si>
  <si>
    <t xml:space="preserve">Bürostuhl Standard Comfort</t>
  </si>
  <si>
    <t xml:space="preserve">Sitztiefe und -höhe verstellbar, Kunststoffrücken</t>
  </si>
  <si>
    <t xml:space="preserve">ST-001</t>
  </si>
  <si>
    <t xml:space="preserve">Schreibtisch höhenverstellbar 160×80</t>
  </si>
  <si>
    <t xml:space="preserve">Elektrisch, Memory-Funktion, 3 Profile, Anthrazit/Weiß</t>
  </si>
  <si>
    <t xml:space="preserve">ST-002</t>
  </si>
  <si>
    <t xml:space="preserve">Schreibtisch Standard 140×70</t>
  </si>
  <si>
    <t xml:space="preserve">Manuell, MDF-Platte, Ahorn oder Weiß</t>
  </si>
  <si>
    <t xml:space="preserve">RC-001</t>
  </si>
  <si>
    <t xml:space="preserve">Rollcontainer 3 Schubladen</t>
  </si>
  <si>
    <t xml:space="preserve">Abschließbar, auf Rollen, passend zu Schreibtisch-Serie</t>
  </si>
  <si>
    <t xml:space="preserve">AK-001</t>
  </si>
  <si>
    <t xml:space="preserve">Akustik-Trennwand 120×140 cm</t>
  </si>
  <si>
    <t xml:space="preserve">Akustik</t>
  </si>
  <si>
    <t xml:space="preserve">Schallabsorbierend, Filzbezug, div. Farben</t>
  </si>
  <si>
    <t xml:space="preserve">AK-002</t>
  </si>
  <si>
    <t xml:space="preserve">Akustik-Trennwand 80×100 cm</t>
  </si>
  <si>
    <t xml:space="preserve">Tischaufsatz, selbststehend</t>
  </si>
  <si>
    <t xml:space="preserve">MH-001</t>
  </si>
  <si>
    <t xml:space="preserve">Monitor-Doppelhalterung Aluminium</t>
  </si>
  <si>
    <t xml:space="preserve">Zubehör</t>
  </si>
  <si>
    <t xml:space="preserve">Für 2 Monitore bis 27", VESA 75/100</t>
  </si>
  <si>
    <t xml:space="preserve">MH-002</t>
  </si>
  <si>
    <t xml:space="preserve">Monitor-Einzelhalterung</t>
  </si>
  <si>
    <t xml:space="preserve">Für 1 Monitor bis 32", VESA 75/100</t>
  </si>
  <si>
    <t xml:space="preserve">DL-MON</t>
  </si>
  <si>
    <t xml:space="preserve">Montage &amp; Aufbau Büromöbel</t>
  </si>
  <si>
    <t xml:space="preserve">Dienstleistung</t>
  </si>
  <si>
    <t xml:space="preserve">Vor-Ort-Montage inkl. Anfahrtspauschale bis 50 km</t>
  </si>
  <si>
    <t xml:space="preserve">DL-ENT</t>
  </si>
  <si>
    <t xml:space="preserve">Entsorgung Altmöbel</t>
  </si>
  <si>
    <t xml:space="preserve">Abholung, Transport und fachgerechte Entsorgung</t>
  </si>
  <si>
    <t xml:space="preserve">DL-BER</t>
  </si>
  <si>
    <t xml:space="preserve">Einrichtungsberatung &amp; Raumplanung</t>
  </si>
  <si>
    <t xml:space="preserve">Vororttermin + digitaler Einrichtungsplan (2D/3D)</t>
  </si>
  <si>
    <t xml:space="preserve">DL-REI</t>
  </si>
  <si>
    <t xml:space="preserve">Reinigungsservice nach Montage</t>
  </si>
  <si>
    <t xml:space="preserve">Besenreine Übergabe nach Möbelmontage</t>
  </si>
  <si>
    <t xml:space="preserve">ZB-001</t>
  </si>
  <si>
    <t xml:space="preserve">Kabelkanal Schreibtisch</t>
  </si>
  <si>
    <t xml:space="preserve">Kunststoff, schwarz, selbstklebend</t>
  </si>
  <si>
    <t xml:space="preserve">ZB-002</t>
  </si>
  <si>
    <t xml:space="preserve">Tischlampe LED dimmbar</t>
  </si>
  <si>
    <t xml:space="preserve">3 Farbtemperaturen, USB-Ladefunktion</t>
  </si>
  <si>
    <t xml:space="preserve">💡  Neue Artikel einfach als neue Zeile ergänzen. Einzelpreise können im Angebot individuell überschrieben werden.</t>
  </si>
  <si>
    <t xml:space="preserve">ANGEBOTSVERFOLGUNG 2026</t>
  </si>
  <si>
    <t xml:space="preserve">Überblick aller laufenden und abgeschlossenen Angebote — Status, Wert und nächste Schritte</t>
  </si>
  <si>
    <t xml:space="preserve">Ang.-Nr.</t>
  </si>
  <si>
    <t xml:space="preserve">Kunde</t>
  </si>
  <si>
    <t xml:space="preserve">Ansprechpartner</t>
  </si>
  <si>
    <t xml:space="preserve">Leistung / Projekt</t>
  </si>
  <si>
    <t xml:space="preserve">Datum</t>
  </si>
  <si>
    <t xml:space="preserve">Gültig bis</t>
  </si>
  <si>
    <t xml:space="preserve">Nettowert (€)</t>
  </si>
  <si>
    <t xml:space="preserve">Status</t>
  </si>
  <si>
    <t xml:space="preserve">Nächster Schritt</t>
  </si>
  <si>
    <t xml:space="preserve">ANG-2026-0038</t>
  </si>
  <si>
    <t xml:space="preserve">Weber Logistik GmbH</t>
  </si>
  <si>
    <t xml:space="preserve">Fr. Weber</t>
  </si>
  <si>
    <t xml:space="preserve">Lagerausstattung Neubau</t>
  </si>
  <si>
    <t xml:space="preserve">02.05.2026</t>
  </si>
  <si>
    <t xml:space="preserve">01.06.2026</t>
  </si>
  <si>
    <t xml:space="preserve">Angenommen</t>
  </si>
  <si>
    <t xml:space="preserve">Auftragsbestätigung einholen</t>
  </si>
  <si>
    <t xml:space="preserve">ANG-2026-0041</t>
  </si>
  <si>
    <t xml:space="preserve">Becker Immobilien AG</t>
  </si>
  <si>
    <t xml:space="preserve">Hr. Becker</t>
  </si>
  <si>
    <t xml:space="preserve">Büroeinrichtung 3. OG</t>
  </si>
  <si>
    <t xml:space="preserve">19.05.2026</t>
  </si>
  <si>
    <t xml:space="preserve">18.06.2026</t>
  </si>
  <si>
    <t xml:space="preserve">Liefertermin abstimmen</t>
  </si>
  <si>
    <t xml:space="preserve">ANG-2026-0043</t>
  </si>
  <si>
    <t xml:space="preserve">Klein &amp; Söhne OHG</t>
  </si>
  <si>
    <t xml:space="preserve">Hr. Klein</t>
  </si>
  <si>
    <t xml:space="preserve">Ergonomie-Paket 5 AP</t>
  </si>
  <si>
    <t xml:space="preserve">28.05.2026</t>
  </si>
  <si>
    <t xml:space="preserve">27.06.2026</t>
  </si>
  <si>
    <t xml:space="preserve">Abgelehnt</t>
  </si>
  <si>
    <t xml:space="preserve">Nachfassen, neues Angebot?</t>
  </si>
  <si>
    <t xml:space="preserve">ANG-2026-0044</t>
  </si>
  <si>
    <t xml:space="preserve">Roth Consulting GmbH</t>
  </si>
  <si>
    <t xml:space="preserve">Fr. Hartmann</t>
  </si>
  <si>
    <t xml:space="preserve">Meeting-Raum Ausstattung</t>
  </si>
  <si>
    <t xml:space="preserve">10.06.2026</t>
  </si>
  <si>
    <t xml:space="preserve">09.07.2026</t>
  </si>
  <si>
    <t xml:space="preserve">In Prüfung</t>
  </si>
  <si>
    <t xml:space="preserve">Follow-up 22.07.2026</t>
  </si>
  <si>
    <t xml:space="preserve">ANG-2026-0045</t>
  </si>
  <si>
    <t xml:space="preserve">Maier &amp; Partner KG</t>
  </si>
  <si>
    <t xml:space="preserve">Hr. Maier</t>
  </si>
  <si>
    <t xml:space="preserve">Homeoffice-Pakete 20 MA</t>
  </si>
  <si>
    <t xml:space="preserve">17.07.2026</t>
  </si>
  <si>
    <t xml:space="preserve">Rückfrage zu Lieferzeit</t>
  </si>
  <si>
    <t xml:space="preserve">ANG-2026-0046</t>
  </si>
  <si>
    <t xml:space="preserve">Schulz Architekten GmbH</t>
  </si>
  <si>
    <t xml:space="preserve">Fr. Schulz</t>
  </si>
  <si>
    <t xml:space="preserve">Empfangsbereich Neugestaltung</t>
  </si>
  <si>
    <t xml:space="preserve">08.07.2026</t>
  </si>
  <si>
    <t xml:space="preserve">06.08.2026</t>
  </si>
  <si>
    <t xml:space="preserve">Offen</t>
  </si>
  <si>
    <t xml:space="preserve">Angebot versendet</t>
  </si>
  <si>
    <t xml:space="preserve">Schneider Bau GmbH</t>
  </si>
  <si>
    <t xml:space="preserve">Hr. Schneider</t>
  </si>
  <si>
    <t xml:space="preserve">Büroausstattung + Montage</t>
  </si>
  <si>
    <t xml:space="preserve">Erstvorstellung</t>
  </si>
  <si>
    <t xml:space="preserve">ANG-2026-0048</t>
  </si>
  <si>
    <t xml:space="preserve">Hofmann Digital GmbH</t>
  </si>
  <si>
    <t xml:space="preserve">Hr. Hofmann</t>
  </si>
  <si>
    <t xml:space="preserve">Akustiklösung Großraumbüro</t>
  </si>
  <si>
    <t xml:space="preserve">20.07.2026</t>
  </si>
  <si>
    <t xml:space="preserve">19.08.2026</t>
  </si>
  <si>
    <t xml:space="preserve">Termin vereinbart</t>
  </si>
  <si>
    <t xml:space="preserve">GESAMTWERT OFFENER &amp; LAUFENDER ANGEBOTE</t>
  </si>
  <si>
    <t xml:space="preserve">Angebote gesamt:</t>
  </si>
  <si>
    <t xml:space="preserve">Angenommen:</t>
  </si>
  <si>
    <t xml:space="preserve">Erfolgsquote: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</si>
</sst>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#,##0.00&quot; €&quot;"/>
    <numFmt numFmtId="167" formatCode="0%"/>
    <numFmt numFmtId="168" formatCode="General"/>
  </numFmts>
  <fonts count="3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b val="true"/>
      <sz val="28"/>
      <color rgb="FFC09B3A"/>
      <name val="Calibri"/>
      <family val="0"/>
      <charset val="1"/>
    </font>
    <font>
      <sz val="9"/>
      <color rgb="FF888888"/>
      <name val="Calibri"/>
      <family val="0"/>
      <charset val="1"/>
    </font>
    <font>
      <b val="true"/>
      <sz val="8"/>
      <color rgb="FF888888"/>
      <name val="Calibri"/>
      <family val="0"/>
      <charset val="1"/>
    </font>
    <font>
      <b val="true"/>
      <sz val="11"/>
      <color rgb="FF1C1C1C"/>
      <name val="Calibri"/>
      <family val="0"/>
      <charset val="1"/>
    </font>
    <font>
      <b val="true"/>
      <sz val="10"/>
      <color rgb="FF4A4A4A"/>
      <name val="Calibri"/>
      <family val="0"/>
      <charset val="1"/>
    </font>
    <font>
      <b val="true"/>
      <sz val="10"/>
      <color rgb="FF1C1C1C"/>
      <name val="Calibri"/>
      <family val="0"/>
      <charset val="1"/>
    </font>
    <font>
      <sz val="11"/>
      <color rgb="FF1C1C1C"/>
      <name val="Calibri"/>
      <family val="0"/>
      <charset val="1"/>
    </font>
    <font>
      <sz val="10"/>
      <color rgb="FF1C1C1C"/>
      <name val="Calibri"/>
      <family val="0"/>
      <charset val="1"/>
    </font>
    <font>
      <b val="true"/>
      <sz val="13"/>
      <color rgb="FF2C3E50"/>
      <name val="Calibri"/>
      <family val="0"/>
      <charset val="1"/>
    </font>
    <font>
      <i val="true"/>
      <sz val="10"/>
      <color rgb="FF4A4A4A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1A6645"/>
      <name val="Calibri"/>
      <family val="0"/>
      <charset val="1"/>
    </font>
    <font>
      <sz val="10"/>
      <color rgb="FF4A4A4A"/>
      <name val="Calibri"/>
      <family val="0"/>
      <charset val="1"/>
    </font>
    <font>
      <sz val="10"/>
      <color rgb="FF1A6645"/>
      <name val="Calibri"/>
      <family val="0"/>
      <charset val="1"/>
    </font>
    <font>
      <sz val="10"/>
      <color rgb="FF888888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3"/>
      <color rgb="FFFFFFFF"/>
      <name val="Calibri"/>
      <family val="0"/>
      <charset val="1"/>
    </font>
    <font>
      <b val="true"/>
      <sz val="9"/>
      <color rgb="FF1A6645"/>
      <name val="Calibri"/>
      <family val="0"/>
      <charset val="1"/>
    </font>
    <font>
      <sz val="9"/>
      <color rgb="FF4A4A4A"/>
      <name val="Calibri"/>
      <family val="0"/>
      <charset val="1"/>
    </font>
    <font>
      <i val="true"/>
      <sz val="8"/>
      <color rgb="FF888888"/>
      <name val="Calibri"/>
      <family val="0"/>
      <charset val="1"/>
    </font>
    <font>
      <sz val="7"/>
      <color rgb="FF888888"/>
      <name val="Calibri"/>
      <family val="0"/>
      <charset val="1"/>
    </font>
    <font>
      <b val="true"/>
      <sz val="22"/>
      <color rgb="FFFFFFFF"/>
      <name val="Calibri"/>
      <family val="0"/>
      <charset val="1"/>
    </font>
    <font>
      <i val="true"/>
      <sz val="10"/>
      <color rgb="FF1A6645"/>
      <name val="Calibri"/>
      <family val="0"/>
      <charset val="1"/>
    </font>
    <font>
      <i val="true"/>
      <sz val="9"/>
      <color rgb="FF4A4A4A"/>
      <name val="Calibri"/>
      <family val="0"/>
      <charset val="1"/>
    </font>
    <font>
      <i val="true"/>
      <sz val="9"/>
      <color rgb="FF1A6645"/>
      <name val="Calibri"/>
      <family val="0"/>
      <charset val="1"/>
    </font>
    <font>
      <i val="true"/>
      <sz val="10"/>
      <color rgb="FF2C3E50"/>
      <name val="Calibri"/>
      <family val="0"/>
      <charset val="1"/>
    </font>
    <font>
      <b val="true"/>
      <sz val="9"/>
      <color rgb="FFC0392B"/>
      <name val="Calibri"/>
      <family val="0"/>
      <charset val="1"/>
    </font>
    <font>
      <b val="true"/>
      <sz val="9"/>
      <color rgb="FFE67E22"/>
      <name val="Calibri"/>
      <family val="0"/>
      <charset val="1"/>
    </font>
    <font>
      <b val="true"/>
      <sz val="9"/>
      <color rgb="FF2C3E50"/>
      <name val="Calibri"/>
      <family val="0"/>
      <charset val="1"/>
    </font>
    <font>
      <b val="true"/>
      <sz val="11"/>
      <color rgb="FF2C3E50"/>
      <name val="Calibri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C09B3A"/>
        <bgColor rgb="FFE67E22"/>
      </patternFill>
    </fill>
    <fill>
      <patternFill patternType="solid">
        <fgColor rgb="FF2C3E50"/>
        <bgColor rgb="FF4A4A4A"/>
      </patternFill>
    </fill>
    <fill>
      <patternFill patternType="solid">
        <fgColor rgb="FF1A6645"/>
        <bgColor rgb="FF008080"/>
      </patternFill>
    </fill>
    <fill>
      <patternFill patternType="solid">
        <fgColor rgb="FFFAF6F0"/>
        <bgColor rgb="FFF5F5F5"/>
      </patternFill>
    </fill>
    <fill>
      <patternFill patternType="solid">
        <fgColor rgb="FFFFFBF2"/>
        <bgColor rgb="FFFAF6F0"/>
      </patternFill>
    </fill>
    <fill>
      <patternFill patternType="solid">
        <fgColor rgb="FFF5F5F5"/>
        <bgColor rgb="FFFAF6F0"/>
      </patternFill>
    </fill>
    <fill>
      <patternFill patternType="solid">
        <fgColor rgb="FFF0EBE1"/>
        <bgColor rgb="FFE8ECF0"/>
      </patternFill>
    </fill>
    <fill>
      <patternFill patternType="solid">
        <fgColor rgb="FFE6F4EC"/>
        <bgColor rgb="FFE8ECF0"/>
      </patternFill>
    </fill>
    <fill>
      <patternFill patternType="solid">
        <fgColor rgb="FFFDECEA"/>
        <bgColor rgb="FFFEF3E2"/>
      </patternFill>
    </fill>
    <fill>
      <patternFill patternType="solid">
        <fgColor rgb="FFFEF3E2"/>
        <bgColor rgb="FFFAF6F0"/>
      </patternFill>
    </fill>
    <fill>
      <patternFill patternType="solid">
        <fgColor rgb="FFE8ECF0"/>
        <bgColor rgb="FFE6F4EC"/>
      </patternFill>
    </fill>
  </fills>
  <borders count="15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09B3A"/>
      </bottom>
      <diagonal/>
    </border>
    <border diagonalUp="false" diagonalDown="false">
      <left style="thin">
        <color rgb="FFCCCCCC"/>
      </left>
      <right/>
      <top style="thin">
        <color rgb="FFCCCCCC"/>
      </top>
      <bottom/>
      <diagonal/>
    </border>
    <border diagonalUp="false" diagonalDown="false">
      <left style="thin">
        <color rgb="FFCCCCCC"/>
      </left>
      <right/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CCCCCC"/>
      </left>
      <right/>
      <top/>
      <bottom/>
      <diagonal/>
    </border>
    <border diagonalUp="false" diagonalDown="false">
      <left style="thin">
        <color rgb="FFCCCCCC"/>
      </left>
      <right/>
      <top/>
      <bottom style="thin">
        <color rgb="FFCCCCCC"/>
      </bottom>
      <diagonal/>
    </border>
    <border diagonalUp="false" diagonalDown="false">
      <left/>
      <right/>
      <top/>
      <bottom style="thin">
        <color rgb="FFCCCCCC"/>
      </bottom>
      <diagonal/>
    </border>
    <border diagonalUp="false" diagonalDown="false">
      <left/>
      <right/>
      <top style="thin">
        <color rgb="FFCCCCCC"/>
      </top>
      <bottom style="medium">
        <color rgb="FF1A6645"/>
      </bottom>
      <diagonal/>
    </border>
    <border diagonalUp="false" diagonalDown="false">
      <left style="thin">
        <color rgb="FF1A6645"/>
      </left>
      <right style="thin">
        <color rgb="FF1A6645"/>
      </right>
      <top style="thin">
        <color rgb="FF1A6645"/>
      </top>
      <bottom style="thin">
        <color rgb="FF1A6645"/>
      </bottom>
      <diagonal/>
    </border>
    <border diagonalUp="false" diagonalDown="false"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 diagonalUp="false" diagonalDown="false">
      <left/>
      <right style="thin">
        <color rgb="FFCCCCCC"/>
      </right>
      <top/>
      <bottom style="thin">
        <color rgb="FFCCCCCC"/>
      </bottom>
      <diagonal/>
    </border>
    <border diagonalUp="false" diagonalDown="false">
      <left/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/>
      <bottom style="thin">
        <color rgb="FF1A6645"/>
      </bottom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7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6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6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7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6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6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5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5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5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5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6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8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5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8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8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10" fillId="8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9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7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7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7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7" fillId="5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5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5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0" fillId="3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3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2" fillId="5" borderId="1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3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5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5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3" fillId="5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6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8" fillId="5" borderId="14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6" fillId="8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8" borderId="1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3" fillId="8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8" borderId="14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9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6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5" borderId="1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5" borderId="14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6" fontId="10" fillId="5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2" fillId="9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8" borderId="1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8" borderId="14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6" fontId="10" fillId="8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1" fillId="1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11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1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0" fillId="3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34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34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A6645"/>
      <rgbColor rgb="FFCCCCCC"/>
      <rgbColor rgb="FF888888"/>
      <rgbColor rgb="FF9999FF"/>
      <rgbColor rgb="FF993366"/>
      <rgbColor rgb="FFFEF3E2"/>
      <rgbColor rgb="FFE6F4EC"/>
      <rgbColor rgb="FF660066"/>
      <rgbColor rgb="FFFF8080"/>
      <rgbColor rgb="FF0066CC"/>
      <rgbColor rgb="FFF5F5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CF0"/>
      <rgbColor rgb="FFF0EBE1"/>
      <rgbColor rgb="FFFFFBF2"/>
      <rgbColor rgb="FFFAF6F0"/>
      <rgbColor rgb="FFFF99CC"/>
      <rgbColor rgb="FFCC99FF"/>
      <rgbColor rgb="FFFDECEA"/>
      <rgbColor rgb="FF3366FF"/>
      <rgbColor rgb="FF33CCCC"/>
      <rgbColor rgb="FF99CC00"/>
      <rgbColor rgb="FFFFCC00"/>
      <rgbColor rgb="FFFF9900"/>
      <rgbColor rgb="FFE67E22"/>
      <rgbColor rgb="FF666699"/>
      <rgbColor rgb="FFC09B3A"/>
      <rgbColor rgb="FF003366"/>
      <rgbColor rgb="FF339966"/>
      <rgbColor rgb="FF003300"/>
      <rgbColor rgb="FF1C1C1C"/>
      <rgbColor rgb="FFC0392B"/>
      <rgbColor rgb="FF993366"/>
      <rgbColor rgb="FF4A4A4A"/>
      <rgbColor rgb="FF2C3E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H4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7"/>
    <col collapsed="false" customWidth="true" hidden="false" outlineLevel="0" max="3" min="3" style="0" width="36"/>
    <col collapsed="false" customWidth="true" hidden="false" outlineLevel="0" max="4" min="4" style="0" width="14"/>
    <col collapsed="false" customWidth="true" hidden="false" outlineLevel="0" max="8" min="5" style="0" width="13"/>
    <col collapsed="false" customWidth="true" hidden="false" outlineLevel="0" max="9" min="9" style="0" width="2.5"/>
  </cols>
  <sheetData>
    <row r="1" customFormat="false" ht="7.5" hidden="false" customHeight="true" outlineLevel="0" collapsed="false"/>
    <row r="2" customFormat="false" ht="13.5" hidden="false" customHeight="true" outlineLevel="0" collapsed="false">
      <c r="B2" s="1"/>
      <c r="C2" s="1"/>
      <c r="D2" s="1"/>
      <c r="E2" s="1"/>
      <c r="F2" s="1"/>
      <c r="G2" s="1"/>
      <c r="H2" s="1"/>
    </row>
    <row r="3" customFormat="false" ht="39.75" hidden="false" customHeight="true" outlineLevel="0" collapsed="false">
      <c r="B3" s="2" t="s">
        <v>0</v>
      </c>
      <c r="C3" s="2"/>
      <c r="D3" s="2"/>
      <c r="E3" s="3" t="s">
        <v>1</v>
      </c>
      <c r="F3" s="3"/>
      <c r="G3" s="3"/>
      <c r="H3" s="3"/>
    </row>
    <row r="4" customFormat="false" ht="12" hidden="false" customHeight="true" outlineLevel="0" collapsed="false">
      <c r="B4" s="4"/>
      <c r="C4" s="4"/>
      <c r="D4" s="4"/>
      <c r="E4" s="4"/>
      <c r="F4" s="4"/>
      <c r="G4" s="4"/>
      <c r="H4" s="4"/>
    </row>
    <row r="5" customFormat="false" ht="30" hidden="false" customHeight="true" outlineLevel="0" collapsed="false">
      <c r="B5" s="5" t="s">
        <v>2</v>
      </c>
      <c r="C5" s="5"/>
      <c r="D5" s="5"/>
      <c r="E5" s="5"/>
      <c r="F5" s="5"/>
      <c r="G5" s="5"/>
      <c r="H5" s="5"/>
    </row>
    <row r="6" customFormat="false" ht="9.75" hidden="false" customHeight="true" outlineLevel="0" collapsed="false"/>
    <row r="7" customFormat="false" ht="21.75" hidden="false" customHeight="true" outlineLevel="0" collapsed="false">
      <c r="B7" s="6" t="s">
        <v>3</v>
      </c>
      <c r="C7" s="6"/>
      <c r="D7" s="6"/>
      <c r="F7" s="6" t="s">
        <v>4</v>
      </c>
      <c r="G7" s="6"/>
      <c r="H7" s="6"/>
    </row>
    <row r="8" customFormat="false" ht="21.75" hidden="false" customHeight="true" outlineLevel="0" collapsed="false">
      <c r="B8" s="7" t="s">
        <v>5</v>
      </c>
      <c r="C8" s="7"/>
      <c r="D8" s="7"/>
      <c r="F8" s="8" t="s">
        <v>6</v>
      </c>
      <c r="G8" s="9" t="s">
        <v>7</v>
      </c>
      <c r="H8" s="9"/>
    </row>
    <row r="9" customFormat="false" ht="21.75" hidden="false" customHeight="true" outlineLevel="0" collapsed="false">
      <c r="B9" s="10" t="s">
        <v>8</v>
      </c>
      <c r="C9" s="10"/>
      <c r="D9" s="10"/>
      <c r="F9" s="11" t="s">
        <v>9</v>
      </c>
      <c r="G9" s="12" t="s">
        <v>10</v>
      </c>
      <c r="H9" s="12"/>
    </row>
    <row r="10" customFormat="false" ht="21.75" hidden="false" customHeight="true" outlineLevel="0" collapsed="false">
      <c r="B10" s="10" t="s">
        <v>11</v>
      </c>
      <c r="C10" s="10"/>
      <c r="D10" s="10"/>
      <c r="F10" s="11" t="s">
        <v>12</v>
      </c>
      <c r="G10" s="12" t="s">
        <v>13</v>
      </c>
      <c r="H10" s="12"/>
    </row>
    <row r="11" customFormat="false" ht="21.75" hidden="false" customHeight="true" outlineLevel="0" collapsed="false">
      <c r="B11" s="10" t="s">
        <v>14</v>
      </c>
      <c r="C11" s="10"/>
      <c r="D11" s="10"/>
      <c r="F11" s="11" t="s">
        <v>15</v>
      </c>
      <c r="G11" s="12" t="s">
        <v>16</v>
      </c>
      <c r="H11" s="12"/>
    </row>
    <row r="12" customFormat="false" ht="21.75" hidden="false" customHeight="true" outlineLevel="0" collapsed="false">
      <c r="B12" s="13" t="s">
        <v>17</v>
      </c>
      <c r="C12" s="13"/>
      <c r="D12" s="13"/>
      <c r="F12" s="11" t="s">
        <v>18</v>
      </c>
      <c r="G12" s="12" t="s">
        <v>19</v>
      </c>
      <c r="H12" s="12"/>
    </row>
    <row r="13" customFormat="false" ht="9.75" hidden="false" customHeight="true" outlineLevel="0" collapsed="false"/>
    <row r="14" customFormat="false" ht="24" hidden="false" customHeight="true" outlineLevel="0" collapsed="false">
      <c r="B14" s="14" t="s">
        <v>20</v>
      </c>
      <c r="C14" s="14"/>
      <c r="D14" s="14"/>
      <c r="E14" s="14"/>
      <c r="F14" s="14"/>
      <c r="G14" s="14"/>
      <c r="H14" s="14"/>
    </row>
    <row r="15" customFormat="false" ht="21.75" hidden="false" customHeight="true" outlineLevel="0" collapsed="false">
      <c r="B15" s="15" t="s">
        <v>21</v>
      </c>
      <c r="C15" s="15"/>
      <c r="D15" s="15"/>
      <c r="E15" s="15"/>
      <c r="F15" s="15"/>
      <c r="G15" s="15"/>
      <c r="H15" s="15"/>
    </row>
    <row r="16" customFormat="false" ht="9.75" hidden="false" customHeight="true" outlineLevel="0" collapsed="false"/>
    <row r="17" customFormat="false" ht="25.5" hidden="false" customHeight="true" outlineLevel="0" collapsed="false">
      <c r="B17" s="16" t="s">
        <v>22</v>
      </c>
      <c r="C17" s="16" t="s">
        <v>23</v>
      </c>
      <c r="D17" s="16" t="s">
        <v>24</v>
      </c>
      <c r="E17" s="16" t="s">
        <v>25</v>
      </c>
      <c r="F17" s="16" t="s">
        <v>26</v>
      </c>
      <c r="G17" s="16" t="s">
        <v>27</v>
      </c>
      <c r="H17" s="16" t="s">
        <v>28</v>
      </c>
    </row>
    <row r="18" customFormat="false" ht="36" hidden="false" customHeight="true" outlineLevel="0" collapsed="false">
      <c r="B18" s="17" t="n">
        <v>1</v>
      </c>
      <c r="C18" s="18" t="s">
        <v>29</v>
      </c>
      <c r="D18" s="19" t="s">
        <v>30</v>
      </c>
      <c r="E18" s="20" t="n">
        <v>12</v>
      </c>
      <c r="F18" s="21" t="n">
        <v>389</v>
      </c>
      <c r="G18" s="22" t="n">
        <v>0.05</v>
      </c>
      <c r="H18" s="23" t="n">
        <f aca="false">E18*F18*(1-G18)</f>
        <v>4434.6</v>
      </c>
    </row>
    <row r="19" customFormat="false" ht="36" hidden="false" customHeight="true" outlineLevel="0" collapsed="false">
      <c r="B19" s="24" t="n">
        <v>2</v>
      </c>
      <c r="C19" s="25" t="s">
        <v>31</v>
      </c>
      <c r="D19" s="19" t="s">
        <v>30</v>
      </c>
      <c r="E19" s="20" t="n">
        <v>12</v>
      </c>
      <c r="F19" s="21" t="n">
        <v>549</v>
      </c>
      <c r="G19" s="22" t="n">
        <v>0.05</v>
      </c>
      <c r="H19" s="26" t="n">
        <f aca="false">E19*F19*(1-G19)</f>
        <v>6258.6</v>
      </c>
    </row>
    <row r="20" customFormat="false" ht="36" hidden="false" customHeight="true" outlineLevel="0" collapsed="false">
      <c r="B20" s="17" t="n">
        <v>3</v>
      </c>
      <c r="C20" s="18" t="s">
        <v>32</v>
      </c>
      <c r="D20" s="19" t="s">
        <v>30</v>
      </c>
      <c r="E20" s="20" t="n">
        <v>10</v>
      </c>
      <c r="F20" s="21" t="n">
        <v>189</v>
      </c>
      <c r="G20" s="27" t="n">
        <v>0</v>
      </c>
      <c r="H20" s="23" t="n">
        <f aca="false">E20*F20*(1-G20)</f>
        <v>1890</v>
      </c>
    </row>
    <row r="21" customFormat="false" ht="36" hidden="false" customHeight="true" outlineLevel="0" collapsed="false">
      <c r="B21" s="24" t="n">
        <v>4</v>
      </c>
      <c r="C21" s="25" t="s">
        <v>33</v>
      </c>
      <c r="D21" s="19" t="s">
        <v>30</v>
      </c>
      <c r="E21" s="20" t="n">
        <v>6</v>
      </c>
      <c r="F21" s="21" t="n">
        <v>275</v>
      </c>
      <c r="G21" s="22" t="n">
        <v>0.1</v>
      </c>
      <c r="H21" s="26" t="n">
        <f aca="false">E21*F21*(1-G21)</f>
        <v>1485</v>
      </c>
    </row>
    <row r="22" customFormat="false" ht="36" hidden="false" customHeight="true" outlineLevel="0" collapsed="false">
      <c r="B22" s="17" t="n">
        <v>5</v>
      </c>
      <c r="C22" s="18" t="s">
        <v>34</v>
      </c>
      <c r="D22" s="19" t="s">
        <v>30</v>
      </c>
      <c r="E22" s="20" t="n">
        <v>12</v>
      </c>
      <c r="F22" s="21" t="n">
        <v>95</v>
      </c>
      <c r="G22" s="27" t="n">
        <v>0</v>
      </c>
      <c r="H22" s="23" t="n">
        <f aca="false">E22*F22*(1-G22)</f>
        <v>1140</v>
      </c>
    </row>
    <row r="23" customFormat="false" ht="36" hidden="false" customHeight="true" outlineLevel="0" collapsed="false">
      <c r="B23" s="24" t="n">
        <v>6</v>
      </c>
      <c r="C23" s="25" t="s">
        <v>35</v>
      </c>
      <c r="D23" s="19" t="s">
        <v>36</v>
      </c>
      <c r="E23" s="20" t="n">
        <v>16</v>
      </c>
      <c r="F23" s="21" t="n">
        <v>85</v>
      </c>
      <c r="G23" s="27" t="n">
        <v>0</v>
      </c>
      <c r="H23" s="26" t="n">
        <f aca="false">E23*F23*(1-G23)</f>
        <v>1360</v>
      </c>
    </row>
    <row r="24" customFormat="false" ht="36" hidden="false" customHeight="true" outlineLevel="0" collapsed="false">
      <c r="B24" s="17" t="n">
        <v>7</v>
      </c>
      <c r="C24" s="18" t="s">
        <v>37</v>
      </c>
      <c r="D24" s="19" t="s">
        <v>38</v>
      </c>
      <c r="E24" s="20" t="n">
        <v>1</v>
      </c>
      <c r="F24" s="21" t="n">
        <v>380</v>
      </c>
      <c r="G24" s="27" t="n">
        <v>0</v>
      </c>
      <c r="H24" s="23" t="n">
        <f aca="false">E24*F24*(1-G24)</f>
        <v>380</v>
      </c>
    </row>
    <row r="25" customFormat="false" ht="36" hidden="false" customHeight="true" outlineLevel="0" collapsed="false">
      <c r="B25" s="24" t="n">
        <v>8</v>
      </c>
      <c r="C25" s="25" t="s">
        <v>39</v>
      </c>
      <c r="D25" s="19" t="s">
        <v>38</v>
      </c>
      <c r="E25" s="20" t="n">
        <v>1</v>
      </c>
      <c r="F25" s="21" t="n">
        <v>450</v>
      </c>
      <c r="G25" s="22" t="n">
        <v>0.15</v>
      </c>
      <c r="H25" s="26" t="n">
        <f aca="false">E25*F25*(1-G25)</f>
        <v>382.5</v>
      </c>
    </row>
    <row r="26" customFormat="false" ht="3.75" hidden="false" customHeight="true" outlineLevel="0" collapsed="false">
      <c r="B26" s="1"/>
      <c r="C26" s="1"/>
      <c r="D26" s="1"/>
      <c r="E26" s="1"/>
      <c r="F26" s="1"/>
      <c r="G26" s="1"/>
      <c r="H26" s="1"/>
    </row>
    <row r="27" customFormat="false" ht="19.5" hidden="false" customHeight="true" outlineLevel="0" collapsed="false">
      <c r="B27" s="28" t="s">
        <v>40</v>
      </c>
      <c r="C27" s="28"/>
      <c r="D27" s="28"/>
      <c r="E27" s="28"/>
      <c r="F27" s="28"/>
      <c r="G27" s="29"/>
      <c r="H27" s="30" t="n">
        <f aca="false">SUM(H18:H25)</f>
        <v>17330.7</v>
      </c>
    </row>
    <row r="28" customFormat="false" ht="19.5" hidden="false" customHeight="true" outlineLevel="0" collapsed="false">
      <c r="B28" s="31" t="s">
        <v>41</v>
      </c>
      <c r="C28" s="31"/>
      <c r="D28" s="31"/>
      <c r="E28" s="31"/>
      <c r="F28" s="31"/>
      <c r="G28" s="32"/>
      <c r="H28" s="33" t="n">
        <f aca="false">H27*0.19</f>
        <v>3292.833</v>
      </c>
    </row>
    <row r="29" customFormat="false" ht="19.5" hidden="false" customHeight="true" outlineLevel="0" collapsed="false">
      <c r="B29" s="34" t="s">
        <v>42</v>
      </c>
      <c r="C29" s="34"/>
      <c r="D29" s="34"/>
      <c r="E29" s="34"/>
      <c r="F29" s="34"/>
      <c r="G29" s="35"/>
      <c r="H29" s="36" t="n">
        <f aca="false">H27+H28</f>
        <v>20623.533</v>
      </c>
    </row>
    <row r="30" customFormat="false" ht="9.75" hidden="false" customHeight="true" outlineLevel="0" collapsed="false"/>
    <row r="31" customFormat="false" ht="21.75" hidden="false" customHeight="true" outlineLevel="0" collapsed="false">
      <c r="B31" s="37" t="s">
        <v>43</v>
      </c>
      <c r="C31" s="37"/>
      <c r="D31" s="37"/>
      <c r="E31" s="37"/>
      <c r="F31" s="37"/>
      <c r="G31" s="37"/>
      <c r="H31" s="37"/>
    </row>
    <row r="32" customFormat="false" ht="21.75" hidden="false" customHeight="true" outlineLevel="0" collapsed="false">
      <c r="B32" s="38" t="s">
        <v>44</v>
      </c>
      <c r="C32" s="38"/>
      <c r="D32" s="38"/>
      <c r="E32" s="38"/>
      <c r="F32" s="38"/>
      <c r="G32" s="38"/>
      <c r="H32" s="38"/>
    </row>
    <row r="33" customFormat="false" ht="21.75" hidden="false" customHeight="true" outlineLevel="0" collapsed="false">
      <c r="B33" s="38" t="s">
        <v>45</v>
      </c>
      <c r="C33" s="38"/>
      <c r="D33" s="38"/>
      <c r="E33" s="38"/>
      <c r="F33" s="38"/>
      <c r="G33" s="38"/>
      <c r="H33" s="38"/>
    </row>
    <row r="34" customFormat="false" ht="19.5" hidden="false" customHeight="true" outlineLevel="0" collapsed="false">
      <c r="B34" s="38" t="s">
        <v>46</v>
      </c>
      <c r="C34" s="38"/>
      <c r="D34" s="38"/>
      <c r="E34" s="38"/>
      <c r="F34" s="38"/>
      <c r="G34" s="38"/>
      <c r="H34" s="38"/>
    </row>
    <row r="35" customFormat="false" ht="9.75" hidden="false" customHeight="true" outlineLevel="0" collapsed="false"/>
    <row r="36" customFormat="false" ht="60" hidden="false" customHeight="true" outlineLevel="0" collapsed="false">
      <c r="B36" s="39" t="s">
        <v>47</v>
      </c>
      <c r="C36" s="39"/>
      <c r="D36" s="39"/>
      <c r="E36" s="39"/>
      <c r="F36" s="39"/>
      <c r="G36" s="39"/>
      <c r="H36" s="39"/>
    </row>
    <row r="37" customFormat="false" ht="9.75" hidden="false" customHeight="true" outlineLevel="0" collapsed="false"/>
    <row r="38" customFormat="false" ht="9.75" hidden="false" customHeight="true" outlineLevel="0" collapsed="false"/>
    <row r="39" customFormat="false" ht="21.75" hidden="false" customHeight="true" outlineLevel="0" collapsed="false">
      <c r="B39" s="40" t="s">
        <v>48</v>
      </c>
      <c r="C39" s="40"/>
      <c r="D39" s="40"/>
      <c r="F39" s="40" t="s">
        <v>49</v>
      </c>
      <c r="G39" s="40"/>
      <c r="H39" s="40"/>
    </row>
    <row r="40" customFormat="false" ht="21.75" hidden="false" customHeight="true" outlineLevel="0" collapsed="false">
      <c r="B40" s="41"/>
      <c r="C40" s="41"/>
      <c r="D40" s="41"/>
      <c r="F40" s="41"/>
      <c r="G40" s="41"/>
      <c r="H40" s="41"/>
    </row>
    <row r="41" customFormat="false" ht="21.75" hidden="false" customHeight="true" outlineLevel="0" collapsed="false">
      <c r="B41" s="42" t="s">
        <v>50</v>
      </c>
      <c r="C41" s="42"/>
      <c r="D41" s="42"/>
      <c r="F41" s="42" t="s">
        <v>51</v>
      </c>
      <c r="G41" s="42"/>
      <c r="H41" s="42"/>
    </row>
    <row r="42" customFormat="false" ht="6" hidden="false" customHeight="true" outlineLevel="0" collapsed="false"/>
    <row r="43" customFormat="false" ht="3.75" hidden="false" customHeight="true" outlineLevel="0" collapsed="false">
      <c r="B43" s="43"/>
      <c r="C43" s="43"/>
      <c r="D43" s="43"/>
      <c r="E43" s="43"/>
      <c r="F43" s="43"/>
      <c r="G43" s="43"/>
      <c r="H43" s="43"/>
    </row>
    <row r="44" customFormat="false" ht="18" hidden="false" customHeight="true" outlineLevel="0" collapsed="false">
      <c r="B44" s="44" t="s">
        <v>52</v>
      </c>
      <c r="C44" s="44"/>
      <c r="D44" s="44"/>
      <c r="E44" s="44"/>
      <c r="F44" s="44"/>
      <c r="G44" s="44"/>
      <c r="H44" s="44"/>
    </row>
    <row r="45" customFormat="false" ht="49.5" hidden="false" customHeight="true" outlineLevel="0" collapsed="false"/>
    <row r="46" customFormat="false" ht="9.75" hidden="false" customHeight="true" outlineLevel="0" collapsed="false"/>
    <row r="47" customFormat="false" ht="18" hidden="false" customHeight="true" outlineLevel="0" collapsed="false"/>
    <row r="48" customFormat="false" ht="18" hidden="false" customHeight="true" outlineLevel="0" collapsed="false"/>
    <row r="49" customFormat="false" ht="18" hidden="false" customHeight="true" outlineLevel="0" collapsed="false"/>
  </sheetData>
  <mergeCells count="32">
    <mergeCell ref="B3:D3"/>
    <mergeCell ref="E3:H3"/>
    <mergeCell ref="B5:H5"/>
    <mergeCell ref="B7:D7"/>
    <mergeCell ref="F7:H7"/>
    <mergeCell ref="B8:D8"/>
    <mergeCell ref="G8:H8"/>
    <mergeCell ref="B9:D9"/>
    <mergeCell ref="G9:H9"/>
    <mergeCell ref="B10:D10"/>
    <mergeCell ref="G10:H10"/>
    <mergeCell ref="B11:D11"/>
    <mergeCell ref="G11:H11"/>
    <mergeCell ref="B12:D12"/>
    <mergeCell ref="G12:H12"/>
    <mergeCell ref="B14:H14"/>
    <mergeCell ref="B15:H15"/>
    <mergeCell ref="B27:F27"/>
    <mergeCell ref="B28:F28"/>
    <mergeCell ref="B29:F29"/>
    <mergeCell ref="B31:H31"/>
    <mergeCell ref="B32:H32"/>
    <mergeCell ref="B33:H33"/>
    <mergeCell ref="B34:H34"/>
    <mergeCell ref="B36:H36"/>
    <mergeCell ref="B39:D39"/>
    <mergeCell ref="F39:H39"/>
    <mergeCell ref="B40:D40"/>
    <mergeCell ref="F40:H40"/>
    <mergeCell ref="B41:D41"/>
    <mergeCell ref="F41:H41"/>
    <mergeCell ref="B44:H44"/>
  </mergeCells>
  <printOptions headings="false" gridLines="false" gridLinesSet="true" horizontalCentered="false" verticalCentered="false"/>
  <pageMargins left="0.5" right="0.5" top="0.5" bottom="0.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G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8"/>
    <col collapsed="false" customWidth="true" hidden="false" outlineLevel="0" max="3" min="3" style="0" width="35"/>
    <col collapsed="false" customWidth="true" hidden="false" outlineLevel="0" max="4" min="4" style="0" width="16"/>
    <col collapsed="false" customWidth="true" hidden="false" outlineLevel="0" max="7" min="5" style="0" width="14"/>
    <col collapsed="false" customWidth="true" hidden="false" outlineLevel="0" max="8" min="8" style="0" width="3"/>
  </cols>
  <sheetData>
    <row r="1" customFormat="false" ht="9.75" hidden="false" customHeight="true" outlineLevel="0" collapsed="false"/>
    <row r="2" customFormat="false" ht="48" hidden="false" customHeight="true" outlineLevel="0" collapsed="false">
      <c r="B2" s="45" t="s">
        <v>53</v>
      </c>
      <c r="C2" s="45"/>
      <c r="D2" s="45"/>
      <c r="E2" s="45"/>
      <c r="F2" s="45"/>
      <c r="G2" s="45"/>
    </row>
    <row r="3" customFormat="false" ht="12" hidden="false" customHeight="true" outlineLevel="0" collapsed="false">
      <c r="B3" s="46"/>
      <c r="C3" s="46"/>
      <c r="D3" s="46"/>
      <c r="E3" s="46"/>
      <c r="F3" s="46"/>
      <c r="G3" s="46"/>
    </row>
    <row r="4" customFormat="false" ht="27.75" hidden="false" customHeight="true" outlineLevel="0" collapsed="false">
      <c r="B4" s="47" t="s">
        <v>54</v>
      </c>
      <c r="C4" s="47"/>
      <c r="D4" s="47"/>
      <c r="E4" s="47"/>
      <c r="F4" s="47"/>
      <c r="G4" s="47"/>
    </row>
    <row r="5" customFormat="false" ht="9.75" hidden="false" customHeight="true" outlineLevel="0" collapsed="false"/>
    <row r="6" customFormat="false" ht="24" hidden="false" customHeight="true" outlineLevel="0" collapsed="false">
      <c r="B6" s="48" t="s">
        <v>55</v>
      </c>
      <c r="C6" s="48" t="s">
        <v>56</v>
      </c>
      <c r="D6" s="48" t="s">
        <v>57</v>
      </c>
      <c r="E6" s="48" t="s">
        <v>24</v>
      </c>
      <c r="F6" s="48" t="s">
        <v>58</v>
      </c>
      <c r="G6" s="48" t="s">
        <v>59</v>
      </c>
    </row>
    <row r="7" customFormat="false" ht="27.75" hidden="false" customHeight="true" outlineLevel="0" collapsed="false">
      <c r="B7" s="49" t="s">
        <v>60</v>
      </c>
      <c r="C7" s="50" t="s">
        <v>61</v>
      </c>
      <c r="D7" s="51" t="s">
        <v>62</v>
      </c>
      <c r="E7" s="52" t="s">
        <v>30</v>
      </c>
      <c r="F7" s="53" t="n">
        <v>389</v>
      </c>
      <c r="G7" s="54" t="s">
        <v>63</v>
      </c>
    </row>
    <row r="8" customFormat="false" ht="27.75" hidden="false" customHeight="true" outlineLevel="0" collapsed="false">
      <c r="B8" s="55" t="s">
        <v>64</v>
      </c>
      <c r="C8" s="56" t="s">
        <v>65</v>
      </c>
      <c r="D8" s="57" t="s">
        <v>62</v>
      </c>
      <c r="E8" s="52" t="s">
        <v>30</v>
      </c>
      <c r="F8" s="53" t="n">
        <v>229</v>
      </c>
      <c r="G8" s="58" t="s">
        <v>66</v>
      </c>
    </row>
    <row r="9" customFormat="false" ht="27.75" hidden="false" customHeight="true" outlineLevel="0" collapsed="false">
      <c r="B9" s="49" t="s">
        <v>67</v>
      </c>
      <c r="C9" s="50" t="s">
        <v>68</v>
      </c>
      <c r="D9" s="51" t="s">
        <v>62</v>
      </c>
      <c r="E9" s="52" t="s">
        <v>30</v>
      </c>
      <c r="F9" s="53" t="n">
        <v>549</v>
      </c>
      <c r="G9" s="54" t="s">
        <v>69</v>
      </c>
    </row>
    <row r="10" customFormat="false" ht="27.75" hidden="false" customHeight="true" outlineLevel="0" collapsed="false">
      <c r="B10" s="55" t="s">
        <v>70</v>
      </c>
      <c r="C10" s="56" t="s">
        <v>71</v>
      </c>
      <c r="D10" s="57" t="s">
        <v>62</v>
      </c>
      <c r="E10" s="52" t="s">
        <v>30</v>
      </c>
      <c r="F10" s="53" t="n">
        <v>299</v>
      </c>
      <c r="G10" s="58" t="s">
        <v>72</v>
      </c>
    </row>
    <row r="11" customFormat="false" ht="27.75" hidden="false" customHeight="true" outlineLevel="0" collapsed="false">
      <c r="B11" s="49" t="s">
        <v>73</v>
      </c>
      <c r="C11" s="50" t="s">
        <v>74</v>
      </c>
      <c r="D11" s="51" t="s">
        <v>62</v>
      </c>
      <c r="E11" s="52" t="s">
        <v>30</v>
      </c>
      <c r="F11" s="53" t="n">
        <v>189</v>
      </c>
      <c r="G11" s="54" t="s">
        <v>75</v>
      </c>
    </row>
    <row r="12" customFormat="false" ht="27.75" hidden="false" customHeight="true" outlineLevel="0" collapsed="false">
      <c r="B12" s="55" t="s">
        <v>76</v>
      </c>
      <c r="C12" s="56" t="s">
        <v>77</v>
      </c>
      <c r="D12" s="57" t="s">
        <v>78</v>
      </c>
      <c r="E12" s="52" t="s">
        <v>30</v>
      </c>
      <c r="F12" s="53" t="n">
        <v>275</v>
      </c>
      <c r="G12" s="58" t="s">
        <v>79</v>
      </c>
    </row>
    <row r="13" customFormat="false" ht="27.75" hidden="false" customHeight="true" outlineLevel="0" collapsed="false">
      <c r="B13" s="49" t="s">
        <v>80</v>
      </c>
      <c r="C13" s="50" t="s">
        <v>81</v>
      </c>
      <c r="D13" s="51" t="s">
        <v>78</v>
      </c>
      <c r="E13" s="52" t="s">
        <v>30</v>
      </c>
      <c r="F13" s="53" t="n">
        <v>195</v>
      </c>
      <c r="G13" s="54" t="s">
        <v>82</v>
      </c>
    </row>
    <row r="14" customFormat="false" ht="27.75" hidden="false" customHeight="true" outlineLevel="0" collapsed="false">
      <c r="B14" s="55" t="s">
        <v>83</v>
      </c>
      <c r="C14" s="56" t="s">
        <v>84</v>
      </c>
      <c r="D14" s="57" t="s">
        <v>85</v>
      </c>
      <c r="E14" s="52" t="s">
        <v>30</v>
      </c>
      <c r="F14" s="53" t="n">
        <v>95</v>
      </c>
      <c r="G14" s="58" t="s">
        <v>86</v>
      </c>
    </row>
    <row r="15" customFormat="false" ht="27.75" hidden="false" customHeight="true" outlineLevel="0" collapsed="false">
      <c r="B15" s="49" t="s">
        <v>87</v>
      </c>
      <c r="C15" s="50" t="s">
        <v>88</v>
      </c>
      <c r="D15" s="51" t="s">
        <v>85</v>
      </c>
      <c r="E15" s="52" t="s">
        <v>30</v>
      </c>
      <c r="F15" s="53" t="n">
        <v>55</v>
      </c>
      <c r="G15" s="54" t="s">
        <v>89</v>
      </c>
    </row>
    <row r="16" customFormat="false" ht="27.75" hidden="false" customHeight="true" outlineLevel="0" collapsed="false">
      <c r="B16" s="55" t="s">
        <v>90</v>
      </c>
      <c r="C16" s="56" t="s">
        <v>91</v>
      </c>
      <c r="D16" s="57" t="s">
        <v>92</v>
      </c>
      <c r="E16" s="52" t="s">
        <v>36</v>
      </c>
      <c r="F16" s="53" t="n">
        <v>85</v>
      </c>
      <c r="G16" s="58" t="s">
        <v>93</v>
      </c>
    </row>
    <row r="17" customFormat="false" ht="27.75" hidden="false" customHeight="true" outlineLevel="0" collapsed="false">
      <c r="B17" s="49" t="s">
        <v>94</v>
      </c>
      <c r="C17" s="50" t="s">
        <v>95</v>
      </c>
      <c r="D17" s="51" t="s">
        <v>92</v>
      </c>
      <c r="E17" s="52" t="s">
        <v>38</v>
      </c>
      <c r="F17" s="53" t="n">
        <v>380</v>
      </c>
      <c r="G17" s="54" t="s">
        <v>96</v>
      </c>
    </row>
    <row r="18" customFormat="false" ht="27.75" hidden="false" customHeight="true" outlineLevel="0" collapsed="false">
      <c r="B18" s="55" t="s">
        <v>97</v>
      </c>
      <c r="C18" s="56" t="s">
        <v>98</v>
      </c>
      <c r="D18" s="57" t="s">
        <v>92</v>
      </c>
      <c r="E18" s="52" t="s">
        <v>38</v>
      </c>
      <c r="F18" s="53" t="n">
        <v>450</v>
      </c>
      <c r="G18" s="58" t="s">
        <v>99</v>
      </c>
    </row>
    <row r="19" customFormat="false" ht="27.75" hidden="false" customHeight="true" outlineLevel="0" collapsed="false">
      <c r="B19" s="49" t="s">
        <v>100</v>
      </c>
      <c r="C19" s="50" t="s">
        <v>101</v>
      </c>
      <c r="D19" s="51" t="s">
        <v>92</v>
      </c>
      <c r="E19" s="52" t="s">
        <v>38</v>
      </c>
      <c r="F19" s="53" t="n">
        <v>180</v>
      </c>
      <c r="G19" s="54" t="s">
        <v>102</v>
      </c>
    </row>
    <row r="20" customFormat="false" ht="27.75" hidden="false" customHeight="true" outlineLevel="0" collapsed="false">
      <c r="B20" s="55" t="s">
        <v>103</v>
      </c>
      <c r="C20" s="56" t="s">
        <v>104</v>
      </c>
      <c r="D20" s="57" t="s">
        <v>85</v>
      </c>
      <c r="E20" s="52" t="s">
        <v>30</v>
      </c>
      <c r="F20" s="53" t="n">
        <v>28</v>
      </c>
      <c r="G20" s="58" t="s">
        <v>105</v>
      </c>
    </row>
    <row r="21" customFormat="false" ht="27.75" hidden="false" customHeight="true" outlineLevel="0" collapsed="false">
      <c r="B21" s="49" t="s">
        <v>106</v>
      </c>
      <c r="C21" s="50" t="s">
        <v>107</v>
      </c>
      <c r="D21" s="51" t="s">
        <v>85</v>
      </c>
      <c r="E21" s="52" t="s">
        <v>30</v>
      </c>
      <c r="F21" s="53" t="n">
        <v>79</v>
      </c>
      <c r="G21" s="54" t="s">
        <v>108</v>
      </c>
    </row>
    <row r="22" customFormat="false" ht="21.75" hidden="false" customHeight="true" outlineLevel="0" collapsed="false"/>
    <row r="23" customFormat="false" ht="21.75" hidden="false" customHeight="true" outlineLevel="0" collapsed="false">
      <c r="B23" s="59" t="s">
        <v>109</v>
      </c>
      <c r="C23" s="59"/>
      <c r="D23" s="59"/>
      <c r="E23" s="59"/>
      <c r="F23" s="59"/>
      <c r="G23" s="59"/>
    </row>
    <row r="24" customFormat="false" ht="21.75" hidden="false" customHeight="true" outlineLevel="0" collapsed="false"/>
    <row r="25" customFormat="false" ht="21.75" hidden="false" customHeight="true" outlineLevel="0" collapsed="false"/>
    <row r="26" customFormat="false" ht="21.75" hidden="false" customHeight="true" outlineLevel="0" collapsed="false"/>
    <row r="27" customFormat="false" ht="21.75" hidden="false" customHeight="true" outlineLevel="0" collapsed="false"/>
    <row r="28" customFormat="false" ht="21.75" hidden="false" customHeight="true" outlineLevel="0" collapsed="false"/>
    <row r="29" customFormat="false" ht="21.75" hidden="false" customHeight="true" outlineLevel="0" collapsed="false"/>
    <row r="30" customFormat="false" ht="21.75" hidden="false" customHeight="true" outlineLevel="0" collapsed="false"/>
    <row r="31" customFormat="false" ht="21.75" hidden="false" customHeight="true" outlineLevel="0" collapsed="false"/>
    <row r="32" customFormat="false" ht="21.75" hidden="false" customHeight="true" outlineLevel="0" collapsed="false"/>
    <row r="33" customFormat="false" ht="21.75" hidden="false" customHeight="true" outlineLevel="0" collapsed="false"/>
    <row r="34" customFormat="false" ht="21.75" hidden="false" customHeight="true" outlineLevel="0" collapsed="false"/>
    <row r="35" customFormat="false" ht="21.75" hidden="false" customHeight="true" outlineLevel="0" collapsed="false"/>
    <row r="36" customFormat="false" ht="21.75" hidden="false" customHeight="true" outlineLevel="0" collapsed="false"/>
    <row r="37" customFormat="false" ht="21.75" hidden="false" customHeight="true" outlineLevel="0" collapsed="false"/>
    <row r="38" customFormat="false" ht="21.75" hidden="false" customHeight="true" outlineLevel="0" collapsed="false"/>
    <row r="39" customFormat="false" ht="21.75" hidden="false" customHeight="true" outlineLevel="0" collapsed="false"/>
  </sheetData>
  <mergeCells count="4">
    <mergeCell ref="B2:G2"/>
    <mergeCell ref="B3:G3"/>
    <mergeCell ref="B4:G4"/>
    <mergeCell ref="B23:G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2"/>
    <col collapsed="false" customWidth="true" hidden="false" outlineLevel="0" max="4" min="3" style="0" width="20"/>
    <col collapsed="false" customWidth="true" hidden="false" outlineLevel="0" max="5" min="5" style="0" width="22"/>
    <col collapsed="false" customWidth="true" hidden="false" outlineLevel="0" max="7" min="6" style="0" width="14"/>
    <col collapsed="false" customWidth="true" hidden="false" outlineLevel="0" max="9" min="8" style="0" width="16"/>
    <col collapsed="false" customWidth="true" hidden="false" outlineLevel="0" max="10" min="10" style="0" width="14"/>
    <col collapsed="false" customWidth="true" hidden="false" outlineLevel="0" max="11" min="11" style="0" width="3"/>
  </cols>
  <sheetData>
    <row r="1" customFormat="false" ht="9.75" hidden="false" customHeight="true" outlineLevel="0" collapsed="false"/>
    <row r="2" customFormat="false" ht="48" hidden="false" customHeight="true" outlineLevel="0" collapsed="false">
      <c r="B2" s="60" t="s">
        <v>110</v>
      </c>
      <c r="C2" s="60"/>
      <c r="D2" s="60"/>
      <c r="E2" s="60"/>
      <c r="F2" s="60"/>
      <c r="G2" s="60"/>
      <c r="H2" s="60"/>
      <c r="I2" s="60"/>
      <c r="J2" s="60"/>
    </row>
    <row r="3" customFormat="false" ht="12" hidden="false" customHeight="true" outlineLevel="0" collapsed="false">
      <c r="B3" s="46"/>
      <c r="C3" s="46"/>
      <c r="D3" s="46"/>
      <c r="E3" s="46"/>
      <c r="F3" s="46"/>
      <c r="G3" s="46"/>
      <c r="H3" s="46"/>
      <c r="I3" s="46"/>
      <c r="J3" s="46"/>
    </row>
    <row r="4" customFormat="false" ht="27.75" hidden="false" customHeight="true" outlineLevel="0" collapsed="false">
      <c r="B4" s="61" t="s">
        <v>111</v>
      </c>
      <c r="C4" s="61"/>
      <c r="D4" s="61"/>
      <c r="E4" s="61"/>
      <c r="F4" s="61"/>
      <c r="G4" s="61"/>
      <c r="H4" s="61"/>
      <c r="I4" s="61"/>
      <c r="J4" s="61"/>
    </row>
    <row r="5" customFormat="false" ht="9.75" hidden="false" customHeight="true" outlineLevel="0" collapsed="false"/>
    <row r="6" customFormat="false" ht="24" hidden="false" customHeight="true" outlineLevel="0" collapsed="false">
      <c r="B6" s="62" t="s">
        <v>112</v>
      </c>
      <c r="C6" s="62" t="s">
        <v>113</v>
      </c>
      <c r="D6" s="62" t="s">
        <v>114</v>
      </c>
      <c r="E6" s="62" t="s">
        <v>115</v>
      </c>
      <c r="F6" s="62" t="s">
        <v>116</v>
      </c>
      <c r="G6" s="62" t="s">
        <v>117</v>
      </c>
      <c r="H6" s="62" t="s">
        <v>118</v>
      </c>
      <c r="I6" s="62" t="s">
        <v>119</v>
      </c>
      <c r="J6" s="62" t="s">
        <v>120</v>
      </c>
    </row>
    <row r="7" customFormat="false" ht="24" hidden="false" customHeight="true" outlineLevel="0" collapsed="false">
      <c r="B7" s="49" t="s">
        <v>121</v>
      </c>
      <c r="C7" s="50" t="s">
        <v>122</v>
      </c>
      <c r="D7" s="63" t="s">
        <v>123</v>
      </c>
      <c r="E7" s="64" t="s">
        <v>124</v>
      </c>
      <c r="F7" s="52" t="s">
        <v>125</v>
      </c>
      <c r="G7" s="52" t="s">
        <v>126</v>
      </c>
      <c r="H7" s="65" t="n">
        <v>18450</v>
      </c>
      <c r="I7" s="66" t="s">
        <v>127</v>
      </c>
      <c r="J7" s="54" t="s">
        <v>128</v>
      </c>
    </row>
    <row r="8" customFormat="false" ht="24" hidden="false" customHeight="true" outlineLevel="0" collapsed="false">
      <c r="B8" s="55" t="s">
        <v>129</v>
      </c>
      <c r="C8" s="56" t="s">
        <v>130</v>
      </c>
      <c r="D8" s="67" t="s">
        <v>131</v>
      </c>
      <c r="E8" s="68" t="s">
        <v>132</v>
      </c>
      <c r="F8" s="52" t="s">
        <v>133</v>
      </c>
      <c r="G8" s="52" t="s">
        <v>134</v>
      </c>
      <c r="H8" s="69" t="n">
        <v>32100</v>
      </c>
      <c r="I8" s="66" t="s">
        <v>127</v>
      </c>
      <c r="J8" s="54" t="s">
        <v>135</v>
      </c>
    </row>
    <row r="9" customFormat="false" ht="24" hidden="false" customHeight="true" outlineLevel="0" collapsed="false">
      <c r="B9" s="49" t="s">
        <v>136</v>
      </c>
      <c r="C9" s="50" t="s">
        <v>137</v>
      </c>
      <c r="D9" s="63" t="s">
        <v>138</v>
      </c>
      <c r="E9" s="64" t="s">
        <v>139</v>
      </c>
      <c r="F9" s="52" t="s">
        <v>140</v>
      </c>
      <c r="G9" s="52" t="s">
        <v>141</v>
      </c>
      <c r="H9" s="65" t="n">
        <v>5890</v>
      </c>
      <c r="I9" s="70" t="s">
        <v>142</v>
      </c>
      <c r="J9" s="54" t="s">
        <v>143</v>
      </c>
    </row>
    <row r="10" customFormat="false" ht="24" hidden="false" customHeight="true" outlineLevel="0" collapsed="false">
      <c r="B10" s="55" t="s">
        <v>144</v>
      </c>
      <c r="C10" s="56" t="s">
        <v>145</v>
      </c>
      <c r="D10" s="67" t="s">
        <v>146</v>
      </c>
      <c r="E10" s="68" t="s">
        <v>147</v>
      </c>
      <c r="F10" s="52" t="s">
        <v>148</v>
      </c>
      <c r="G10" s="52" t="s">
        <v>149</v>
      </c>
      <c r="H10" s="69" t="n">
        <v>11200</v>
      </c>
      <c r="I10" s="71" t="s">
        <v>150</v>
      </c>
      <c r="J10" s="54" t="s">
        <v>151</v>
      </c>
    </row>
    <row r="11" customFormat="false" ht="24" hidden="false" customHeight="true" outlineLevel="0" collapsed="false">
      <c r="B11" s="49" t="s">
        <v>152</v>
      </c>
      <c r="C11" s="50" t="s">
        <v>153</v>
      </c>
      <c r="D11" s="63" t="s">
        <v>154</v>
      </c>
      <c r="E11" s="64" t="s">
        <v>155</v>
      </c>
      <c r="F11" s="52" t="s">
        <v>134</v>
      </c>
      <c r="G11" s="52" t="s">
        <v>156</v>
      </c>
      <c r="H11" s="65" t="n">
        <v>9600</v>
      </c>
      <c r="I11" s="71" t="s">
        <v>150</v>
      </c>
      <c r="J11" s="54" t="s">
        <v>157</v>
      </c>
    </row>
    <row r="12" customFormat="false" ht="24" hidden="false" customHeight="true" outlineLevel="0" collapsed="false">
      <c r="B12" s="55" t="s">
        <v>158</v>
      </c>
      <c r="C12" s="56" t="s">
        <v>159</v>
      </c>
      <c r="D12" s="67" t="s">
        <v>160</v>
      </c>
      <c r="E12" s="68" t="s">
        <v>161</v>
      </c>
      <c r="F12" s="52" t="s">
        <v>162</v>
      </c>
      <c r="G12" s="52" t="s">
        <v>163</v>
      </c>
      <c r="H12" s="69" t="n">
        <v>14750</v>
      </c>
      <c r="I12" s="72" t="s">
        <v>164</v>
      </c>
      <c r="J12" s="54" t="s">
        <v>165</v>
      </c>
    </row>
    <row r="13" customFormat="false" ht="24" hidden="false" customHeight="true" outlineLevel="0" collapsed="false">
      <c r="B13" s="49" t="s">
        <v>7</v>
      </c>
      <c r="C13" s="50" t="s">
        <v>166</v>
      </c>
      <c r="D13" s="63" t="s">
        <v>167</v>
      </c>
      <c r="E13" s="64" t="s">
        <v>168</v>
      </c>
      <c r="F13" s="52" t="s">
        <v>13</v>
      </c>
      <c r="G13" s="52" t="s">
        <v>16</v>
      </c>
      <c r="H13" s="65" t="n">
        <v>14830</v>
      </c>
      <c r="I13" s="72" t="s">
        <v>164</v>
      </c>
      <c r="J13" s="54" t="s">
        <v>169</v>
      </c>
    </row>
    <row r="14" customFormat="false" ht="24" hidden="false" customHeight="true" outlineLevel="0" collapsed="false">
      <c r="B14" s="55" t="s">
        <v>170</v>
      </c>
      <c r="C14" s="56" t="s">
        <v>171</v>
      </c>
      <c r="D14" s="67" t="s">
        <v>172</v>
      </c>
      <c r="E14" s="68" t="s">
        <v>173</v>
      </c>
      <c r="F14" s="52" t="s">
        <v>174</v>
      </c>
      <c r="G14" s="52" t="s">
        <v>175</v>
      </c>
      <c r="H14" s="69" t="n">
        <v>7200</v>
      </c>
      <c r="I14" s="72" t="s">
        <v>164</v>
      </c>
      <c r="J14" s="54" t="s">
        <v>176</v>
      </c>
    </row>
    <row r="15" customFormat="false" ht="25.5" hidden="false" customHeight="true" outlineLevel="0" collapsed="false">
      <c r="B15" s="73" t="s">
        <v>177</v>
      </c>
      <c r="C15" s="73"/>
      <c r="D15" s="73"/>
      <c r="E15" s="73"/>
      <c r="F15" s="73"/>
      <c r="G15" s="73"/>
      <c r="H15" s="74" t="n">
        <f aca="false">SUMIF(I7:I14,"Offen",H7:H14)+SUMIF(I7:I14,"In Prüfung",H7:H14)+SUMIF(I7:I14,"Angenommen",H7:H14)</f>
        <v>108130</v>
      </c>
      <c r="I15" s="75"/>
      <c r="J15" s="75"/>
    </row>
    <row r="16" customFormat="false" ht="21.75" hidden="false" customHeight="true" outlineLevel="0" collapsed="false"/>
    <row r="17" customFormat="false" ht="21.75" hidden="false" customHeight="true" outlineLevel="0" collapsed="false">
      <c r="B17" s="76" t="s">
        <v>178</v>
      </c>
      <c r="C17" s="77" t="n">
        <f aca="false">COUNTA(B7:B14)</f>
        <v>8</v>
      </c>
      <c r="D17" s="77"/>
    </row>
    <row r="18" customFormat="false" ht="21.75" hidden="false" customHeight="true" outlineLevel="0" collapsed="false">
      <c r="E18" s="76" t="s">
        <v>179</v>
      </c>
      <c r="F18" s="77" t="n">
        <f aca="false">COUNTIF(I7:I14,"Angenommen")</f>
        <v>2</v>
      </c>
      <c r="G18" s="77"/>
    </row>
    <row r="19" customFormat="false" ht="21.75" hidden="false" customHeight="true" outlineLevel="0" collapsed="false">
      <c r="H19" s="76" t="s">
        <v>180</v>
      </c>
      <c r="I19" s="78" t="n">
        <f aca="false">IFERROR(COUNTIF(I7:I14,"Angenommen")/COUNTA(I7:I14),0)</f>
        <v>0.25</v>
      </c>
      <c r="J19" s="78"/>
    </row>
    <row r="20" customFormat="false" ht="21.75" hidden="false" customHeight="true" outlineLevel="0" collapsed="false"/>
    <row r="21" customFormat="false" ht="21.75" hidden="false" customHeight="true" outlineLevel="0" collapsed="false"/>
    <row r="22" customFormat="false" ht="21.75" hidden="false" customHeight="true" outlineLevel="0" collapsed="false"/>
    <row r="23" customFormat="false" ht="21.75" hidden="false" customHeight="true" outlineLevel="0" collapsed="false"/>
    <row r="24" customFormat="false" ht="21.75" hidden="false" customHeight="true" outlineLevel="0" collapsed="false"/>
    <row r="25" customFormat="false" ht="21.75" hidden="false" customHeight="true" outlineLevel="0" collapsed="false"/>
    <row r="26" customFormat="false" ht="21.75" hidden="false" customHeight="true" outlineLevel="0" collapsed="false"/>
    <row r="27" customFormat="false" ht="21.75" hidden="false" customHeight="true" outlineLevel="0" collapsed="false"/>
    <row r="28" customFormat="false" ht="21.75" hidden="false" customHeight="true" outlineLevel="0" collapsed="false"/>
    <row r="29" customFormat="false" ht="21.75" hidden="false" customHeight="true" outlineLevel="0" collapsed="false"/>
  </sheetData>
  <mergeCells count="7">
    <mergeCell ref="B2:J2"/>
    <mergeCell ref="B3:J3"/>
    <mergeCell ref="B4:J4"/>
    <mergeCell ref="B15:G15"/>
    <mergeCell ref="C17:D17"/>
    <mergeCell ref="F18:G18"/>
    <mergeCell ref="I19:J19"/>
  </mergeCells>
  <dataValidations count="1">
    <dataValidation allowBlank="true" errorStyle="stop" operator="between" showDropDown="false" showErrorMessage="false" showInputMessage="false" sqref="I7:I14" type="list">
      <formula1>"Offen,In Prüfung,Angenommen,Abgelehnt,Storniert"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2026-07-28T12:18:36Z</dcterms:created>
  <dc:creator>openpyxl</dc:creator>
  <dc:description/>
  <dc:language>en-US</dc:language>
  <cp:lastModifiedBy/>
  <dcterms:modified xsi:type="dcterms:W3CDTF">2026-07-28T12:18:36Z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