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derungsaufstellung" sheetId="1" state="visible" r:id="rId3"/>
    <sheet name="Auswertung" sheetId="2" state="visible" r:id="rId4"/>
    <sheet name="Anleitung" sheetId="3" state="visible" r:id="rId5"/>
  </sheets>
  <definedNames>
    <definedName function="false" hidden="false" localSheetId="0" name="_xlnm.Print_Titles" vbProcedure="false">Forderungsaufstellung!$1:$10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<sst xmlns="http://schemas.openxmlformats.org/spreadsheetml/2006/main" count="178" uniqueCount="139">
  <si>
    <t xml:space="preserve">FORDERUNGSAUFSTELLUNG</t>
  </si>
  <si>
    <t xml:space="preserve">Offene-Posten-Übersicht  ·  Geschäftsjahr 2026</t>
  </si>
  <si>
    <t xml:space="preserve">GESAMTFORDERUNGEN</t>
  </si>
  <si>
    <t xml:space="preserve">OFFENE BETRÄGE</t>
  </si>
  <si>
    <t xml:space="preserve">ÜBERFÄLLIG</t>
  </si>
  <si>
    <t xml:space="preserve">ANZ. OFFENE POSTEN</t>
  </si>
  <si>
    <t xml:space="preserve">STAND</t>
  </si>
  <si>
    <t xml:space="preserve">ⓘ  Farbcode:  🟢 Bezahlt   🟡 Offen   🟠 Gemahnt   🔴 Überfällig (&gt;30 Tage)   |   Blaue Zellen = Eingabefelder</t>
  </si>
  <si>
    <t xml:space="preserve">Nr.</t>
  </si>
  <si>
    <t xml:space="preserve">Rechnungs-
nummer</t>
  </si>
  <si>
    <t xml:space="preserve">Schuldner</t>
  </si>
  <si>
    <t xml:space="preserve">Rechnungs-
datum</t>
  </si>
  <si>
    <t xml:space="preserve">Zahlungs-
ziel (Tage)</t>
  </si>
  <si>
    <t xml:space="preserve">Fälligkeit</t>
  </si>
  <si>
    <t xml:space="preserve">Rechnungs-
betrag</t>
  </si>
  <si>
    <t xml:space="preserve">Zahlungs-
eingang</t>
  </si>
  <si>
    <t xml:space="preserve">Offener
Betrag</t>
  </si>
  <si>
    <t xml:space="preserve">Tage
überfällig</t>
  </si>
  <si>
    <t xml:space="preserve">Status</t>
  </si>
  <si>
    <t xml:space="preserve">Mahn-
stufe</t>
  </si>
  <si>
    <t xml:space="preserve">Notiz / Kommentar</t>
  </si>
  <si>
    <t xml:space="preserve">RE-2026-0041</t>
  </si>
  <si>
    <t xml:space="preserve">Bauer &amp; Söhne GmbH</t>
  </si>
  <si>
    <t xml:space="preserve">Bezahlt</t>
  </si>
  <si>
    <t xml:space="preserve">Vollständig beglichen</t>
  </si>
  <si>
    <t xml:space="preserve">RE-2026-0052</t>
  </si>
  <si>
    <t xml:space="preserve">Technik Nord AG</t>
  </si>
  <si>
    <t xml:space="preserve">Offen</t>
  </si>
  <si>
    <t xml:space="preserve">Zahlungserinnerung verschickt</t>
  </si>
  <si>
    <t xml:space="preserve">RE-2026-0063</t>
  </si>
  <si>
    <t xml:space="preserve">Weidmann Logistik KG</t>
  </si>
  <si>
    <t xml:space="preserve">Teilzahlung erhalten</t>
  </si>
  <si>
    <t xml:space="preserve">RE-2026-0078</t>
  </si>
  <si>
    <t xml:space="preserve">Hirsch &amp; Partner OHG</t>
  </si>
  <si>
    <t xml:space="preserve">RE-2026-0081</t>
  </si>
  <si>
    <t xml:space="preserve">Steinberg Handel e.K.</t>
  </si>
  <si>
    <t xml:space="preserve">Gemahnt</t>
  </si>
  <si>
    <t xml:space="preserve">1. Mahnung 15.03.2026</t>
  </si>
  <si>
    <t xml:space="preserve">RE-2026-0095</t>
  </si>
  <si>
    <t xml:space="preserve">Kremer Bau GmbH</t>
  </si>
  <si>
    <t xml:space="preserve">2. Mahnung versendet</t>
  </si>
  <si>
    <t xml:space="preserve">RE-2026-0102</t>
  </si>
  <si>
    <t xml:space="preserve">Lehmann Consulting</t>
  </si>
  <si>
    <t xml:space="preserve">RE-2026-0115</t>
  </si>
  <si>
    <t xml:space="preserve">Vogt Elektro GmbH</t>
  </si>
  <si>
    <t xml:space="preserve">Rückfrage per E-Mail</t>
  </si>
  <si>
    <t xml:space="preserve">RE-2026-0127</t>
  </si>
  <si>
    <t xml:space="preserve">Märkle &amp; Schneider AG</t>
  </si>
  <si>
    <t xml:space="preserve">RE-2026-0138</t>
  </si>
  <si>
    <t xml:space="preserve">Zenith Vertriebs GmbH</t>
  </si>
  <si>
    <t xml:space="preserve">Zahlungsvereinbarung läuft</t>
  </si>
  <si>
    <t xml:space="preserve">RE-2026-0144</t>
  </si>
  <si>
    <t xml:space="preserve">Nord-West Spedition</t>
  </si>
  <si>
    <t xml:space="preserve">Restbetrag ausstehend</t>
  </si>
  <si>
    <t xml:space="preserve">RE-2026-0156</t>
  </si>
  <si>
    <t xml:space="preserve">Faber Maschinenbau</t>
  </si>
  <si>
    <t xml:space="preserve">Anwaltl. Mahnung beauftragt</t>
  </si>
  <si>
    <t xml:space="preserve">RE-2026-0161</t>
  </si>
  <si>
    <t xml:space="preserve">Gruber Textil KG</t>
  </si>
  <si>
    <t xml:space="preserve">RE-2026-0172</t>
  </si>
  <si>
    <t xml:space="preserve">Delta Systems GmbH</t>
  </si>
  <si>
    <t xml:space="preserve">Neu – noch nicht fällig</t>
  </si>
  <si>
    <t xml:space="preserve">RE-2026-0180</t>
  </si>
  <si>
    <t xml:space="preserve">Wolff &amp; Braun GbR</t>
  </si>
  <si>
    <t xml:space="preserve">GESAMT</t>
  </si>
  <si>
    <t xml:space="preserve">SUMME</t>
  </si>
  <si>
    <t xml:space="preserve">AUSWERTUNG &amp; ÜBERSICHT</t>
  </si>
  <si>
    <t xml:space="preserve">Automatische Zusammenfassung  ·  Geschäftsjahr 2026</t>
  </si>
  <si>
    <t xml:space="preserve">STATUS</t>
  </si>
  <si>
    <t xml:space="preserve">ANZAHL POSTEN</t>
  </si>
  <si>
    <t xml:space="preserve">GESAMTBETRAG</t>
  </si>
  <si>
    <t xml:space="preserve">OFFEN</t>
  </si>
  <si>
    <t xml:space="preserve">Storniert</t>
  </si>
  <si>
    <t xml:space="preserve">TOP-SCHULDNER (nach offenem Betrag) – manuelle Eingabe</t>
  </si>
  <si>
    <t xml:space="preserve">Offener Betrag</t>
  </si>
  <si>
    <t xml:space="preserve">MAHNSTUFEN-ÜBERSICHT</t>
  </si>
  <si>
    <t xml:space="preserve">Mahnstufe</t>
  </si>
  <si>
    <t xml:space="preserve">Beschreibung</t>
  </si>
  <si>
    <t xml:space="preserve">Anzahl Posten</t>
  </si>
  <si>
    <t xml:space="preserve">Keine Mahnung</t>
  </si>
  <si>
    <t xml:space="preserve">1. Mahnung</t>
  </si>
  <si>
    <t xml:space="preserve">2. Mahnung</t>
  </si>
  <si>
    <t xml:space="preserve">3. Mahnung / Inkasso</t>
  </si>
  <si>
    <t xml:space="preserve">BENUTZERANLEITUNG</t>
  </si>
  <si>
    <t xml:space="preserve">Schnelleinstieg &amp; Feldbeschreibungen</t>
  </si>
  <si>
    <t xml:space="preserve">GRUNDPRINZIP</t>
  </si>
  <si>
    <t xml:space="preserve">1</t>
  </si>
  <si>
    <t xml:space="preserve">Blaue Felder</t>
  </si>
  <si>
    <t xml:space="preserve">Eingabefelder – hier tragen Sie Ihre Daten ein.</t>
  </si>
  <si>
    <t xml:space="preserve">2</t>
  </si>
  <si>
    <t xml:space="preserve">Weiße Felder</t>
  </si>
  <si>
    <t xml:space="preserve">Formeln – werden automatisch berechnet. Bitte nicht überschreiben.</t>
  </si>
  <si>
    <t xml:space="preserve">3</t>
  </si>
  <si>
    <t xml:space="preserve">Farbige Zeilen</t>
  </si>
  <si>
    <t xml:space="preserve">Bedingte Formatierung zeigt den Zahlungsstatus visuell an.</t>
  </si>
  <si>
    <t xml:space="preserve">FELDBESCHREIBUNG</t>
  </si>
  <si>
    <t xml:space="preserve">B</t>
  </si>
  <si>
    <t xml:space="preserve">Rechnungsnummer</t>
  </si>
  <si>
    <t xml:space="preserve">Eindeutige Kennung der Rechnung, z. B. RE-2026-0042.</t>
  </si>
  <si>
    <t xml:space="preserve">C</t>
  </si>
  <si>
    <t xml:space="preserve">Name des Kunden oder Debitors.</t>
  </si>
  <si>
    <t xml:space="preserve">D</t>
  </si>
  <si>
    <t xml:space="preserve">Rechnungsdatum</t>
  </si>
  <si>
    <t xml:space="preserve">Datum der Rechnungsstellung im Format TT.MM.JJJJ.</t>
  </si>
  <si>
    <t xml:space="preserve">E</t>
  </si>
  <si>
    <t xml:space="preserve">Zahlungsziel</t>
  </si>
  <si>
    <t xml:space="preserve">Anzahl der Tage bis zur Fälligkeit (z. B. 14 oder 30).</t>
  </si>
  <si>
    <t xml:space="preserve">F</t>
  </si>
  <si>
    <t xml:space="preserve">Wird automatisch berechnet: Rechnungsdatum + Zahlungsziel.</t>
  </si>
  <si>
    <t xml:space="preserve">G</t>
  </si>
  <si>
    <t xml:space="preserve">Rechnungsbetrag</t>
  </si>
  <si>
    <t xml:space="preserve">Bruttobetrag der Rechnung in Euro.</t>
  </si>
  <si>
    <t xml:space="preserve">H</t>
  </si>
  <si>
    <t xml:space="preserve">Zahlungseingang</t>
  </si>
  <si>
    <t xml:space="preserve">Bereits eingegangene Zahlung(en). Bei Teilzahlung den Teilbetrag eintragen.</t>
  </si>
  <si>
    <t xml:space="preserve">I</t>
  </si>
  <si>
    <t xml:space="preserve">Automatisch: Rechnungsbetrag minus Zahlungseingang.</t>
  </si>
  <si>
    <t xml:space="preserve">J</t>
  </si>
  <si>
    <t xml:space="preserve">Tage überfällig</t>
  </si>
  <si>
    <t xml:space="preserve">Automatisch: Heutiges Datum minus Fälligkeit (nur wenn Betrag noch offen).</t>
  </si>
  <si>
    <t xml:space="preserve">K</t>
  </si>
  <si>
    <t xml:space="preserve">Auswahlliste: Offen | Bezahlt | Gemahnt | Storniert.</t>
  </si>
  <si>
    <t xml:space="preserve">L</t>
  </si>
  <si>
    <t xml:space="preserve">Auswahlliste: 0 (keine) | 1 | 2 | 3 (Inkasso).</t>
  </si>
  <si>
    <t xml:space="preserve">M</t>
  </si>
  <si>
    <t xml:space="preserve">Notiz</t>
  </si>
  <si>
    <t xml:space="preserve">Freitext für interne Vermerke, Vereinbarungen etc.</t>
  </si>
  <si>
    <t xml:space="preserve">TIPPS</t>
  </si>
  <si>
    <t xml:space="preserve">▸</t>
  </si>
  <si>
    <t xml:space="preserve">Regelmäßig aktualisieren</t>
  </si>
  <si>
    <t xml:space="preserve">Pflegen Sie Zahlungseingänge zeitnah ein, um KPIs aktuell zu halten.</t>
  </si>
  <si>
    <t xml:space="preserve">Status konsistent nutzen</t>
  </si>
  <si>
    <t xml:space="preserve">Setzen Sie Status immer auf 'Bezahlt', sobald die Zahlung vollständig eingegangen ist.</t>
  </si>
  <si>
    <t xml:space="preserve">Auswertung-Blatt</t>
  </si>
  <si>
    <t xml:space="preserve">Das Blatt 'Auswertung' aktualisiert sich automatisch – kein manuelles Eingreifen nötig.</t>
  </si>
  <si>
    <t xml:space="preserve">Neue Zeilen</t>
  </si>
  <si>
    <t xml:space="preserve">Fügen Sie neue Forderungen ab Zeile 27 ein. Formeln in Spalten A, F, I, J sind vorbereitet.</t>
  </si>
  <si>
    <t xml:space="preserve">Drucken</t>
  </si>
  <si>
    <t xml:space="preserve">Das Blatt ist für Querformat (A4) optimiert. Über Datei → Drucken → Druckvorschau prüfen.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</si>
</sst>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General"/>
    <numFmt numFmtId="167" formatCode="dd\.mm\.yyyy"/>
    <numFmt numFmtId="168" formatCode="#,##0"/>
  </numFmts>
  <fonts count="3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4"/>
      <color rgb="FF1B2A4A"/>
      <name val="Calibri"/>
      <family val="0"/>
      <charset val="1"/>
    </font>
    <font>
      <b val="true"/>
      <sz val="14"/>
      <color rgb="FF3A9AD9"/>
      <name val="Calibri"/>
      <family val="0"/>
      <charset val="1"/>
    </font>
    <font>
      <b val="true"/>
      <sz val="14"/>
      <color rgb="FFC0392B"/>
      <name val="Calibri"/>
      <family val="0"/>
      <charset val="1"/>
    </font>
    <font>
      <b val="true"/>
      <sz val="14"/>
      <color rgb="FFC9A84C"/>
      <name val="Calibri"/>
      <family val="0"/>
      <charset val="1"/>
    </font>
    <font>
      <b val="true"/>
      <sz val="11"/>
      <color rgb="FF1B2A4A"/>
      <name val="Calibri"/>
      <family val="0"/>
      <charset val="1"/>
    </font>
    <font>
      <i val="true"/>
      <sz val="8"/>
      <color rgb="FF5D6D7E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5D6D7E"/>
      <name val="Calibri"/>
      <family val="0"/>
      <charset val="1"/>
    </font>
    <font>
      <sz val="9"/>
      <color rgb="FF1B3A6B"/>
      <name val="Calibri"/>
      <family val="0"/>
      <charset val="1"/>
    </font>
    <font>
      <b val="true"/>
      <sz val="9"/>
      <color rgb="FF1B2A4A"/>
      <name val="Calibri"/>
      <family val="0"/>
      <charset val="1"/>
    </font>
    <font>
      <sz val="9"/>
      <color rgb="FF1B2A4A"/>
      <name val="Calibri"/>
      <family val="0"/>
      <charset val="1"/>
    </font>
    <font>
      <i val="true"/>
      <sz val="9"/>
      <color rgb="FF5D6D7E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i val="true"/>
      <sz val="9"/>
      <color rgb="FFFFFFFF"/>
      <name val="Calibri"/>
      <family val="0"/>
      <charset val="1"/>
    </font>
    <font>
      <b val="true"/>
      <sz val="9"/>
      <color rgb="FF7D6608"/>
      <name val="Calibri"/>
      <family val="0"/>
      <charset val="1"/>
    </font>
    <font>
      <b val="true"/>
      <sz val="10"/>
      <color rgb="FF1B2A4A"/>
      <name val="Calibri"/>
      <family val="0"/>
      <charset val="1"/>
    </font>
    <font>
      <b val="true"/>
      <sz val="9"/>
      <color rgb="FF1E8449"/>
      <name val="Calibri"/>
      <family val="0"/>
      <charset val="1"/>
    </font>
    <font>
      <b val="true"/>
      <sz val="9"/>
      <color rgb="FF784212"/>
      <name val="Calibri"/>
      <family val="0"/>
      <charset val="1"/>
    </font>
    <font>
      <b val="true"/>
      <sz val="9"/>
      <color rgb="FF5D6D7E"/>
      <name val="Calibri"/>
      <family val="0"/>
      <charset val="1"/>
    </font>
    <font>
      <b val="true"/>
      <sz val="8"/>
      <color rgb="FF1B2A4A"/>
      <name val="Calibri"/>
      <family val="0"/>
      <charset val="1"/>
    </font>
    <font>
      <sz val="9"/>
      <color rgb="FF784212"/>
      <name val="Calibri"/>
      <family val="0"/>
      <charset val="1"/>
    </font>
    <font>
      <sz val="9"/>
      <color rgb="FF7D6608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9"/>
      <color rgb="FF3A9AD9"/>
      <name val="Calibri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1B2A4A"/>
        <bgColor rgb="FF1B3A6B"/>
      </patternFill>
    </fill>
    <fill>
      <patternFill patternType="solid">
        <fgColor rgb="FF2E5C8A"/>
        <bgColor rgb="FF5D6D7E"/>
      </patternFill>
    </fill>
    <fill>
      <patternFill patternType="solid">
        <fgColor rgb="FF3A9AD9"/>
        <bgColor rgb="FF4F81BD"/>
      </patternFill>
    </fill>
    <fill>
      <patternFill patternType="solid">
        <fgColor rgb="FFC0392B"/>
        <bgColor rgb="FF993366"/>
      </patternFill>
    </fill>
    <fill>
      <patternFill patternType="solid">
        <fgColor rgb="FFC9A84C"/>
        <bgColor rgb="FFFF9900"/>
      </patternFill>
    </fill>
    <fill>
      <patternFill patternType="solid">
        <fgColor rgb="FFEAF4FB"/>
        <bgColor rgb="FFE8F2FA"/>
      </patternFill>
    </fill>
    <fill>
      <patternFill patternType="solid">
        <fgColor rgb="FFFDECEA"/>
        <bgColor rgb="FFFDEBD0"/>
      </patternFill>
    </fill>
    <fill>
      <patternFill patternType="solid">
        <fgColor rgb="FFFEF9EC"/>
        <bgColor rgb="FFF9F9F9"/>
      </patternFill>
    </fill>
    <fill>
      <patternFill patternType="solid">
        <fgColor rgb="FFF4F6F8"/>
        <bgColor rgb="FFF2F3F4"/>
      </patternFill>
    </fill>
    <fill>
      <patternFill patternType="solid">
        <fgColor rgb="FFE8F2FA"/>
        <bgColor rgb="FFEAF4FB"/>
      </patternFill>
    </fill>
    <fill>
      <patternFill patternType="solid">
        <fgColor rgb="FFDBEAFE"/>
        <bgColor rgb="FFE8F2FA"/>
      </patternFill>
    </fill>
    <fill>
      <patternFill patternType="solid">
        <fgColor rgb="FFFFFFFF"/>
        <bgColor rgb="FFF9F9F9"/>
      </patternFill>
    </fill>
    <fill>
      <patternFill patternType="solid">
        <fgColor rgb="FFFEF9C3"/>
        <bgColor rgb="FFFDEBD0"/>
      </patternFill>
    </fill>
    <fill>
      <patternFill patternType="solid">
        <fgColor rgb="FFD5F5E3"/>
        <bgColor rgb="FFDBEAFE"/>
      </patternFill>
    </fill>
    <fill>
      <patternFill patternType="solid">
        <fgColor rgb="FFFDEBD0"/>
        <bgColor rgb="FFFDECEA"/>
      </patternFill>
    </fill>
    <fill>
      <patternFill patternType="solid">
        <fgColor rgb="FFF2F3F4"/>
        <bgColor rgb="FFF4F6F8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>
        <color rgb="FF2E5C8A"/>
      </left>
      <right style="medium">
        <color rgb="FF2E5C8A"/>
      </right>
      <top style="medium">
        <color rgb="FF2E5C8A"/>
      </top>
      <bottom style="medium">
        <color rgb="FF2E5C8A"/>
      </bottom>
      <diagonal/>
    </border>
    <border diagonalUp="false" diagonalDown="false">
      <left/>
      <right/>
      <top/>
      <bottom style="thin">
        <color rgb="FFBDC8D6"/>
      </bottom>
      <diagonal/>
    </border>
    <border diagonalUp="false" diagonalDown="false">
      <left style="thin">
        <color rgb="FFBDC8D6"/>
      </left>
      <right style="thin">
        <color rgb="FFBDC8D6"/>
      </right>
      <top style="thin">
        <color rgb="FFBDC8D6"/>
      </top>
      <bottom style="thin">
        <color rgb="FFBDC8D6"/>
      </bottom>
      <diagonal/>
    </border>
    <border diagonalUp="false" diagonalDown="false">
      <left style="thin">
        <color rgb="FFBDC8D6"/>
      </left>
      <right/>
      <top style="thin">
        <color rgb="FFBDC8D6"/>
      </top>
      <bottom style="thin">
        <color rgb="FFBDC8D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1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1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1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8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8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9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9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0"/>
        <color rgb="FF1E8449"/>
        <sz val="9"/>
      </font>
      <fill>
        <patternFill>
          <bgColor rgb="FFD5F5E3"/>
        </patternFill>
      </fill>
    </dxf>
    <dxf>
      <font>
        <name val="Calibri"/>
        <charset val="1"/>
        <family val="0"/>
        <color rgb="FF784212"/>
        <sz val="9"/>
      </font>
      <fill>
        <patternFill>
          <bgColor rgb="FFFDEBD0"/>
        </patternFill>
      </fill>
    </dxf>
    <dxf>
      <font>
        <name val="Calibri"/>
        <charset val="1"/>
        <family val="0"/>
        <color rgb="FFC0392B"/>
        <sz val="9"/>
      </font>
      <fill>
        <patternFill>
          <bgColor rgb="FFFADBD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EF9EC"/>
      <rgbColor rgb="FFFF00FF"/>
      <rgbColor rgb="FF00FFFF"/>
      <rgbColor rgb="FF800000"/>
      <rgbColor rgb="FF008000"/>
      <rgbColor rgb="FF000080"/>
      <rgbColor rgb="FF7D6608"/>
      <rgbColor rgb="FF800080"/>
      <rgbColor rgb="FF008080"/>
      <rgbColor rgb="FFBDC8D6"/>
      <rgbColor rgb="FF878787"/>
      <rgbColor rgb="FF9999FF"/>
      <rgbColor rgb="FFC0392B"/>
      <rgbColor rgb="FFFEF9C3"/>
      <rgbColor rgb="FFDBEAFE"/>
      <rgbColor rgb="FF660066"/>
      <rgbColor rgb="FFFF8080"/>
      <rgbColor rgb="FF0066CC"/>
      <rgbColor rgb="FFD9D9D9"/>
      <rgbColor rgb="FF000080"/>
      <rgbColor rgb="FFFF00FF"/>
      <rgbColor rgb="FFF4F6F8"/>
      <rgbColor rgb="FF00FFFF"/>
      <rgbColor rgb="FF800080"/>
      <rgbColor rgb="FF800000"/>
      <rgbColor rgb="FF008080"/>
      <rgbColor rgb="FF0000FF"/>
      <rgbColor rgb="FF00CCFF"/>
      <rgbColor rgb="FFE8F2FA"/>
      <rgbColor rgb="FFD5F5E3"/>
      <rgbColor rgb="FFFDEBD0"/>
      <rgbColor rgb="FFEAF4FB"/>
      <rgbColor rgb="FFFDECEA"/>
      <rgbColor rgb="FFF2F3F4"/>
      <rgbColor rgb="FFFADBD8"/>
      <rgbColor rgb="FF4F81BD"/>
      <rgbColor rgb="FF3A9AD9"/>
      <rgbColor rgb="FF99CC00"/>
      <rgbColor rgb="FFF9F9F9"/>
      <rgbColor rgb="FFFF9900"/>
      <rgbColor rgb="FFFF6600"/>
      <rgbColor rgb="FF5D6D7E"/>
      <rgbColor rgb="FFC9A84C"/>
      <rgbColor rgb="FF1B3A6B"/>
      <rgbColor rgb="FF1E8449"/>
      <rgbColor rgb="FF003300"/>
      <rgbColor rgb="FF333300"/>
      <rgbColor rgb="FF784212"/>
      <rgbColor rgb="FF993366"/>
      <rgbColor rgb="FF2E5C8A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Forderungen nach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Auswertung!B5</c:f>
              <c:strCache>
                <c:ptCount val="1"/>
                <c:pt idx="0">
                  <c:v>ANZAHL POSTEN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Auswertung!$A$6:$A$9</c:f>
              <c:strCache>
                <c:ptCount val="4"/>
                <c:pt idx="0">
                  <c:v>Offen</c:v>
                </c:pt>
                <c:pt idx="1">
                  <c:v>Bezahlt</c:v>
                </c:pt>
                <c:pt idx="2">
                  <c:v>Gemahnt</c:v>
                </c:pt>
                <c:pt idx="3">
                  <c:v>Storniert</c:v>
                </c:pt>
              </c:strCache>
            </c:strRef>
          </c:cat>
          <c:val>
            <c:numRef>
              <c:f>Auswertung!$B$6:$B$9</c:f>
              <c:numCache>
                <c:formatCode>General</c:formatCode>
                <c:ptCount val="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gapWidth val="150"/>
        <c:overlap val="0"/>
        <c:axId val="14246939"/>
        <c:axId val="22376279"/>
      </c:barChart>
      <c:catAx>
        <c:axId val="142469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376279"/>
        <c:crosses val="autoZero"/>
        <c:auto val="1"/>
        <c:lblAlgn val="ctr"/>
        <c:lblOffset val="100"/>
        <c:noMultiLvlLbl val="0"/>
      </c:catAx>
      <c:valAx>
        <c:axId val="2237627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Anzahl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24693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4</xdr:row>
      <xdr:rowOff>0</xdr:rowOff>
    </xdr:from>
    <xdr:to>
      <xdr:col>10</xdr:col>
      <xdr:colOff>221760</xdr:colOff>
      <xdr:row>19</xdr:row>
      <xdr:rowOff>94320</xdr:rowOff>
    </xdr:to>
    <xdr:graphicFrame>
      <xdr:nvGraphicFramePr>
        <xdr:cNvPr id="0" name="Chart 1"/>
        <xdr:cNvGraphicFramePr/>
      </xdr:nvGraphicFramePr>
      <xdr:xfrm>
        <a:off x="7048440" y="981000"/>
        <a:ext cx="503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true"/>
  </sheetPr>
  <dimension ref="A1:M112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3" min="3" style="0" width="24"/>
    <col collapsed="false" customWidth="true" hidden="false" outlineLevel="0" max="6" min="4" style="0" width="13"/>
    <col collapsed="false" customWidth="true" hidden="false" outlineLevel="0" max="9" min="7" style="0" width="15"/>
    <col collapsed="false" customWidth="true" hidden="false" outlineLevel="0" max="10" min="10" style="0" width="11"/>
    <col collapsed="false" customWidth="true" hidden="false" outlineLevel="0" max="11" min="11" style="0" width="14"/>
    <col collapsed="false" customWidth="true" hidden="false" outlineLevel="0" max="12" min="12" style="0" width="10"/>
    <col collapsed="false" customWidth="true" hidden="false" outlineLevel="0" max="13" min="13" style="0" width="22"/>
  </cols>
  <sheetData>
    <row r="1" customFormat="false" ht="7.5" hidden="false" customHeight="true" outlineLevel="0" collapsed="false"/>
    <row r="2" customFormat="false" ht="43.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9.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6" hidden="false" customHeight="true" outlineLevel="0" collapsed="false"/>
    <row r="5" customFormat="false" ht="31.5" hidden="false" customHeight="true" outlineLevel="0" collapsed="false">
      <c r="A5" s="3" t="s">
        <v>2</v>
      </c>
      <c r="B5" s="3"/>
      <c r="C5" s="3"/>
      <c r="D5" s="4" t="s">
        <v>3</v>
      </c>
      <c r="E5" s="4"/>
      <c r="F5" s="4"/>
      <c r="G5" s="5" t="s">
        <v>4</v>
      </c>
      <c r="H5" s="5"/>
      <c r="I5" s="5"/>
      <c r="J5" s="6" t="s">
        <v>5</v>
      </c>
      <c r="K5" s="6"/>
      <c r="L5" s="7" t="s">
        <v>6</v>
      </c>
      <c r="M5" s="7"/>
    </row>
    <row r="6" customFormat="false" ht="21.75" hidden="false" customHeight="true" outlineLevel="0" collapsed="false">
      <c r="A6" s="8" t="n">
        <f aca="false">SUM(G12:G111)</f>
        <v>76300.5</v>
      </c>
      <c r="B6" s="8"/>
      <c r="C6" s="8"/>
      <c r="D6" s="9" t="n">
        <f aca="false">SUMIFS(I12:I111,I12:I111,"&gt;"&amp;0)</f>
        <v>60800.5</v>
      </c>
      <c r="E6" s="9"/>
      <c r="F6" s="9"/>
      <c r="G6" s="10" t="n">
        <f aca="false">SUMIFS(I12:I111,J12:J111,"&gt;"&amp;0,I12:I111,"&gt;"&amp;0)</f>
        <v>60800.5</v>
      </c>
      <c r="H6" s="10"/>
      <c r="I6" s="10"/>
      <c r="J6" s="11" t="n">
        <f aca="false">COUNTIF(K12:K111,"Offen")+COUNTIF(K12:K111,"Gemahnt")</f>
        <v>10</v>
      </c>
      <c r="K6" s="11"/>
      <c r="L6" s="12" t="n">
        <f aca="true">TODAY()</f>
        <v>46224</v>
      </c>
      <c r="M6" s="12"/>
    </row>
    <row r="7" customFormat="false" ht="7.5" hidden="false" customHeight="true" outlineLevel="0" collapsed="false"/>
    <row r="8" customFormat="false" ht="15.75" hidden="false" customHeight="true" outlineLevel="0" collapsed="false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customFormat="false" ht="6" hidden="false" customHeight="true" outlineLevel="0" collapsed="false"/>
    <row r="10" customFormat="false" ht="30" hidden="false" customHeight="true" outlineLevel="0" collapsed="false">
      <c r="A10" s="14" t="s">
        <v>8</v>
      </c>
      <c r="B10" s="14" t="s">
        <v>9</v>
      </c>
      <c r="C10" s="14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</row>
    <row r="12" customFormat="false" ht="18" hidden="false" customHeight="true" outlineLevel="0" collapsed="false">
      <c r="A12" s="15" t="n">
        <v>1</v>
      </c>
      <c r="B12" s="16" t="s">
        <v>21</v>
      </c>
      <c r="C12" s="17" t="s">
        <v>22</v>
      </c>
      <c r="D12" s="18" t="n">
        <v>46032</v>
      </c>
      <c r="E12" s="19" t="n">
        <v>30</v>
      </c>
      <c r="F12" s="20" t="n">
        <f aca="false">D12+E12</f>
        <v>46062</v>
      </c>
      <c r="G12" s="21" t="n">
        <v>4800</v>
      </c>
      <c r="H12" s="21" t="n">
        <v>4800</v>
      </c>
      <c r="I12" s="22" t="n">
        <f aca="false">IFERROR(G12-H12,0)</f>
        <v>0</v>
      </c>
      <c r="J12" s="23" t="n">
        <f aca="true">IFERROR(IF(I12&gt;0,MAX(TODAY()-F12,0),0),0)</f>
        <v>0</v>
      </c>
      <c r="K12" s="24" t="s">
        <v>23</v>
      </c>
      <c r="L12" s="19"/>
      <c r="M12" s="25" t="s">
        <v>24</v>
      </c>
    </row>
    <row r="13" customFormat="false" ht="18" hidden="false" customHeight="true" outlineLevel="0" collapsed="false">
      <c r="A13" s="26" t="n">
        <v>2</v>
      </c>
      <c r="B13" s="16" t="s">
        <v>25</v>
      </c>
      <c r="C13" s="17" t="s">
        <v>26</v>
      </c>
      <c r="D13" s="18" t="n">
        <v>46040</v>
      </c>
      <c r="E13" s="19" t="n">
        <v>14</v>
      </c>
      <c r="F13" s="27" t="n">
        <f aca="false">D13+E13</f>
        <v>46054</v>
      </c>
      <c r="G13" s="21" t="n">
        <v>1250.5</v>
      </c>
      <c r="H13" s="21" t="n">
        <v>0</v>
      </c>
      <c r="I13" s="28" t="n">
        <f aca="false">IFERROR(G13-H13,0)</f>
        <v>1250.5</v>
      </c>
      <c r="J13" s="29" t="n">
        <f aca="true">IFERROR(IF(I13&gt;0,MAX(TODAY()-F13,0),0),0)</f>
        <v>170</v>
      </c>
      <c r="K13" s="24" t="s">
        <v>27</v>
      </c>
      <c r="L13" s="19"/>
      <c r="M13" s="25" t="s">
        <v>28</v>
      </c>
    </row>
    <row r="14" customFormat="false" ht="18" hidden="false" customHeight="true" outlineLevel="0" collapsed="false">
      <c r="A14" s="15" t="n">
        <v>3</v>
      </c>
      <c r="B14" s="16" t="s">
        <v>29</v>
      </c>
      <c r="C14" s="17" t="s">
        <v>30</v>
      </c>
      <c r="D14" s="18" t="n">
        <v>46047</v>
      </c>
      <c r="E14" s="19" t="n">
        <v>30</v>
      </c>
      <c r="F14" s="20" t="n">
        <f aca="false">D14+E14</f>
        <v>46077</v>
      </c>
      <c r="G14" s="21" t="n">
        <v>9320</v>
      </c>
      <c r="H14" s="21" t="n">
        <v>5000</v>
      </c>
      <c r="I14" s="22" t="n">
        <f aca="false">IFERROR(G14-H14,0)</f>
        <v>4320</v>
      </c>
      <c r="J14" s="23" t="n">
        <f aca="true">IFERROR(IF(I14&gt;0,MAX(TODAY()-F14,0),0),0)</f>
        <v>147</v>
      </c>
      <c r="K14" s="24" t="s">
        <v>27</v>
      </c>
      <c r="L14" s="19"/>
      <c r="M14" s="25" t="s">
        <v>31</v>
      </c>
    </row>
    <row r="15" customFormat="false" ht="18" hidden="false" customHeight="true" outlineLevel="0" collapsed="false">
      <c r="A15" s="26" t="n">
        <v>4</v>
      </c>
      <c r="B15" s="16" t="s">
        <v>32</v>
      </c>
      <c r="C15" s="17" t="s">
        <v>33</v>
      </c>
      <c r="D15" s="18" t="n">
        <v>46056</v>
      </c>
      <c r="E15" s="19" t="n">
        <v>14</v>
      </c>
      <c r="F15" s="27" t="n">
        <f aca="false">D15+E15</f>
        <v>46070</v>
      </c>
      <c r="G15" s="21" t="n">
        <v>670</v>
      </c>
      <c r="H15" s="21" t="n">
        <v>670</v>
      </c>
      <c r="I15" s="28" t="n">
        <f aca="false">IFERROR(G15-H15,0)</f>
        <v>0</v>
      </c>
      <c r="J15" s="29" t="n">
        <f aca="true">IFERROR(IF(I15&gt;0,MAX(TODAY()-F15,0),0),0)</f>
        <v>0</v>
      </c>
      <c r="K15" s="24" t="s">
        <v>23</v>
      </c>
      <c r="L15" s="19"/>
      <c r="M15" s="25"/>
    </row>
    <row r="16" customFormat="false" ht="18" hidden="false" customHeight="true" outlineLevel="0" collapsed="false">
      <c r="A16" s="15" t="n">
        <v>5</v>
      </c>
      <c r="B16" s="16" t="s">
        <v>34</v>
      </c>
      <c r="C16" s="17" t="s">
        <v>35</v>
      </c>
      <c r="D16" s="18" t="n">
        <v>46063</v>
      </c>
      <c r="E16" s="19" t="n">
        <v>30</v>
      </c>
      <c r="F16" s="20" t="n">
        <f aca="false">D16+E16</f>
        <v>46093</v>
      </c>
      <c r="G16" s="21" t="n">
        <v>3100</v>
      </c>
      <c r="H16" s="21" t="n">
        <v>0</v>
      </c>
      <c r="I16" s="22" t="n">
        <f aca="false">IFERROR(G16-H16,0)</f>
        <v>3100</v>
      </c>
      <c r="J16" s="23" t="n">
        <f aca="true">IFERROR(IF(I16&gt;0,MAX(TODAY()-F16,0),0),0)</f>
        <v>131</v>
      </c>
      <c r="K16" s="24" t="s">
        <v>36</v>
      </c>
      <c r="L16" s="19" t="n">
        <v>1</v>
      </c>
      <c r="M16" s="25" t="s">
        <v>37</v>
      </c>
    </row>
    <row r="17" customFormat="false" ht="18" hidden="false" customHeight="true" outlineLevel="0" collapsed="false">
      <c r="A17" s="26" t="n">
        <v>6</v>
      </c>
      <c r="B17" s="16" t="s">
        <v>38</v>
      </c>
      <c r="C17" s="17" t="s">
        <v>39</v>
      </c>
      <c r="D17" s="18" t="n">
        <v>46067</v>
      </c>
      <c r="E17" s="19" t="n">
        <v>14</v>
      </c>
      <c r="F17" s="27" t="n">
        <f aca="false">D17+E17</f>
        <v>46081</v>
      </c>
      <c r="G17" s="21" t="n">
        <v>7450</v>
      </c>
      <c r="H17" s="21" t="n">
        <v>0</v>
      </c>
      <c r="I17" s="28" t="n">
        <f aca="false">IFERROR(G17-H17,0)</f>
        <v>7450</v>
      </c>
      <c r="J17" s="29" t="n">
        <f aca="true">IFERROR(IF(I17&gt;0,MAX(TODAY()-F17,0),0),0)</f>
        <v>143</v>
      </c>
      <c r="K17" s="24" t="s">
        <v>36</v>
      </c>
      <c r="L17" s="19" t="n">
        <v>2</v>
      </c>
      <c r="M17" s="25" t="s">
        <v>40</v>
      </c>
    </row>
    <row r="18" customFormat="false" ht="18" hidden="false" customHeight="true" outlineLevel="0" collapsed="false">
      <c r="A18" s="15" t="n">
        <v>7</v>
      </c>
      <c r="B18" s="16" t="s">
        <v>41</v>
      </c>
      <c r="C18" s="17" t="s">
        <v>42</v>
      </c>
      <c r="D18" s="18" t="n">
        <v>46073</v>
      </c>
      <c r="E18" s="19" t="n">
        <v>30</v>
      </c>
      <c r="F18" s="20" t="n">
        <f aca="false">D18+E18</f>
        <v>46103</v>
      </c>
      <c r="G18" s="21" t="n">
        <v>2200</v>
      </c>
      <c r="H18" s="21" t="n">
        <v>2200</v>
      </c>
      <c r="I18" s="22" t="n">
        <f aca="false">IFERROR(G18-H18,0)</f>
        <v>0</v>
      </c>
      <c r="J18" s="23" t="n">
        <f aca="true">IFERROR(IF(I18&gt;0,MAX(TODAY()-F18,0),0),0)</f>
        <v>0</v>
      </c>
      <c r="K18" s="24" t="s">
        <v>23</v>
      </c>
      <c r="L18" s="19"/>
      <c r="M18" s="25"/>
    </row>
    <row r="19" customFormat="false" ht="18" hidden="false" customHeight="true" outlineLevel="0" collapsed="false">
      <c r="A19" s="26" t="n">
        <v>8</v>
      </c>
      <c r="B19" s="16" t="s">
        <v>43</v>
      </c>
      <c r="C19" s="17" t="s">
        <v>44</v>
      </c>
      <c r="D19" s="18" t="n">
        <v>46082</v>
      </c>
      <c r="E19" s="19" t="n">
        <v>30</v>
      </c>
      <c r="F19" s="27" t="n">
        <f aca="false">D19+E19</f>
        <v>46112</v>
      </c>
      <c r="G19" s="21" t="n">
        <v>5600</v>
      </c>
      <c r="H19" s="21" t="n">
        <v>0</v>
      </c>
      <c r="I19" s="28" t="n">
        <f aca="false">IFERROR(G19-H19,0)</f>
        <v>5600</v>
      </c>
      <c r="J19" s="29" t="n">
        <f aca="true">IFERROR(IF(I19&gt;0,MAX(TODAY()-F19,0),0),0)</f>
        <v>112</v>
      </c>
      <c r="K19" s="24" t="s">
        <v>27</v>
      </c>
      <c r="L19" s="19"/>
      <c r="M19" s="25" t="s">
        <v>45</v>
      </c>
    </row>
    <row r="20" customFormat="false" ht="18" hidden="false" customHeight="true" outlineLevel="0" collapsed="false">
      <c r="A20" s="15" t="n">
        <v>9</v>
      </c>
      <c r="B20" s="16" t="s">
        <v>46</v>
      </c>
      <c r="C20" s="17" t="s">
        <v>47</v>
      </c>
      <c r="D20" s="18" t="n">
        <v>46086</v>
      </c>
      <c r="E20" s="19" t="n">
        <v>14</v>
      </c>
      <c r="F20" s="20" t="n">
        <f aca="false">D20+E20</f>
        <v>46100</v>
      </c>
      <c r="G20" s="21" t="n">
        <v>880</v>
      </c>
      <c r="H20" s="21" t="n">
        <v>880</v>
      </c>
      <c r="I20" s="22" t="n">
        <f aca="false">IFERROR(G20-H20,0)</f>
        <v>0</v>
      </c>
      <c r="J20" s="23" t="n">
        <f aca="true">IFERROR(IF(I20&gt;0,MAX(TODAY()-F20,0),0),0)</f>
        <v>0</v>
      </c>
      <c r="K20" s="24" t="s">
        <v>23</v>
      </c>
      <c r="L20" s="19"/>
      <c r="M20" s="25"/>
    </row>
    <row r="21" customFormat="false" ht="18" hidden="false" customHeight="true" outlineLevel="0" collapsed="false">
      <c r="A21" s="26" t="n">
        <v>10</v>
      </c>
      <c r="B21" s="16" t="s">
        <v>48</v>
      </c>
      <c r="C21" s="17" t="s">
        <v>49</v>
      </c>
      <c r="D21" s="18" t="n">
        <v>46093</v>
      </c>
      <c r="E21" s="19" t="n">
        <v>30</v>
      </c>
      <c r="F21" s="27" t="n">
        <f aca="false">D21+E21</f>
        <v>46123</v>
      </c>
      <c r="G21" s="21" t="n">
        <v>12500</v>
      </c>
      <c r="H21" s="21" t="n">
        <v>0</v>
      </c>
      <c r="I21" s="28" t="n">
        <f aca="false">IFERROR(G21-H21,0)</f>
        <v>12500</v>
      </c>
      <c r="J21" s="29" t="n">
        <f aca="true">IFERROR(IF(I21&gt;0,MAX(TODAY()-F21,0),0),0)</f>
        <v>101</v>
      </c>
      <c r="K21" s="24" t="s">
        <v>36</v>
      </c>
      <c r="L21" s="19" t="n">
        <v>1</v>
      </c>
      <c r="M21" s="25" t="s">
        <v>50</v>
      </c>
    </row>
    <row r="22" customFormat="false" ht="18" hidden="false" customHeight="true" outlineLevel="0" collapsed="false">
      <c r="A22" s="15" t="n">
        <v>11</v>
      </c>
      <c r="B22" s="16" t="s">
        <v>51</v>
      </c>
      <c r="C22" s="17" t="s">
        <v>52</v>
      </c>
      <c r="D22" s="18" t="n">
        <v>46099</v>
      </c>
      <c r="E22" s="19" t="n">
        <v>14</v>
      </c>
      <c r="F22" s="20" t="n">
        <f aca="false">D22+E22</f>
        <v>46113</v>
      </c>
      <c r="G22" s="21" t="n">
        <v>3300</v>
      </c>
      <c r="H22" s="21" t="n">
        <v>1000</v>
      </c>
      <c r="I22" s="22" t="n">
        <f aca="false">IFERROR(G22-H22,0)</f>
        <v>2300</v>
      </c>
      <c r="J22" s="23" t="n">
        <f aca="true">IFERROR(IF(I22&gt;0,MAX(TODAY()-F22,0),0),0)</f>
        <v>111</v>
      </c>
      <c r="K22" s="24" t="s">
        <v>27</v>
      </c>
      <c r="L22" s="19"/>
      <c r="M22" s="25" t="s">
        <v>53</v>
      </c>
    </row>
    <row r="23" customFormat="false" ht="18" hidden="false" customHeight="true" outlineLevel="0" collapsed="false">
      <c r="A23" s="26" t="n">
        <v>12</v>
      </c>
      <c r="B23" s="16" t="s">
        <v>54</v>
      </c>
      <c r="C23" s="17" t="s">
        <v>55</v>
      </c>
      <c r="D23" s="18" t="n">
        <v>46114</v>
      </c>
      <c r="E23" s="19" t="n">
        <v>30</v>
      </c>
      <c r="F23" s="27" t="n">
        <f aca="false">D23+E23</f>
        <v>46144</v>
      </c>
      <c r="G23" s="21" t="n">
        <v>18700</v>
      </c>
      <c r="H23" s="21" t="n">
        <v>0</v>
      </c>
      <c r="I23" s="28" t="n">
        <f aca="false">IFERROR(G23-H23,0)</f>
        <v>18700</v>
      </c>
      <c r="J23" s="29" t="n">
        <f aca="true">IFERROR(IF(I23&gt;0,MAX(TODAY()-F23,0),0),0)</f>
        <v>80</v>
      </c>
      <c r="K23" s="24" t="s">
        <v>36</v>
      </c>
      <c r="L23" s="19" t="n">
        <v>2</v>
      </c>
      <c r="M23" s="25" t="s">
        <v>56</v>
      </c>
    </row>
    <row r="24" customFormat="false" ht="18" hidden="false" customHeight="true" outlineLevel="0" collapsed="false">
      <c r="A24" s="15" t="n">
        <v>13</v>
      </c>
      <c r="B24" s="16" t="s">
        <v>57</v>
      </c>
      <c r="C24" s="17" t="s">
        <v>58</v>
      </c>
      <c r="D24" s="18" t="n">
        <v>46122</v>
      </c>
      <c r="E24" s="19" t="n">
        <v>30</v>
      </c>
      <c r="F24" s="20" t="n">
        <f aca="false">D24+E24</f>
        <v>46152</v>
      </c>
      <c r="G24" s="21" t="n">
        <v>950</v>
      </c>
      <c r="H24" s="21" t="n">
        <v>950</v>
      </c>
      <c r="I24" s="22" t="n">
        <f aca="false">IFERROR(G24-H24,0)</f>
        <v>0</v>
      </c>
      <c r="J24" s="23" t="n">
        <f aca="true">IFERROR(IF(I24&gt;0,MAX(TODAY()-F24,0),0),0)</f>
        <v>0</v>
      </c>
      <c r="K24" s="24" t="s">
        <v>23</v>
      </c>
      <c r="L24" s="19"/>
      <c r="M24" s="25"/>
    </row>
    <row r="25" customFormat="false" ht="18" hidden="false" customHeight="true" outlineLevel="0" collapsed="false">
      <c r="A25" s="26" t="n">
        <v>14</v>
      </c>
      <c r="B25" s="16" t="s">
        <v>59</v>
      </c>
      <c r="C25" s="17" t="s">
        <v>60</v>
      </c>
      <c r="D25" s="18" t="n">
        <v>46147</v>
      </c>
      <c r="E25" s="19" t="n">
        <v>14</v>
      </c>
      <c r="F25" s="27" t="n">
        <f aca="false">D25+E25</f>
        <v>46161</v>
      </c>
      <c r="G25" s="21" t="n">
        <v>4200</v>
      </c>
      <c r="H25" s="21" t="n">
        <v>0</v>
      </c>
      <c r="I25" s="28" t="n">
        <f aca="false">IFERROR(G25-H25,0)</f>
        <v>4200</v>
      </c>
      <c r="J25" s="29" t="n">
        <f aca="true">IFERROR(IF(I25&gt;0,MAX(TODAY()-F25,0),0),0)</f>
        <v>63</v>
      </c>
      <c r="K25" s="24" t="s">
        <v>27</v>
      </c>
      <c r="L25" s="19"/>
      <c r="M25" s="25" t="s">
        <v>61</v>
      </c>
    </row>
    <row r="26" customFormat="false" ht="18" hidden="false" customHeight="true" outlineLevel="0" collapsed="false">
      <c r="A26" s="15" t="n">
        <v>15</v>
      </c>
      <c r="B26" s="16" t="s">
        <v>62</v>
      </c>
      <c r="C26" s="17" t="s">
        <v>63</v>
      </c>
      <c r="D26" s="18" t="n">
        <v>46162</v>
      </c>
      <c r="E26" s="19" t="n">
        <v>30</v>
      </c>
      <c r="F26" s="20" t="n">
        <f aca="false">D26+E26</f>
        <v>46192</v>
      </c>
      <c r="G26" s="21" t="n">
        <v>1380</v>
      </c>
      <c r="H26" s="21" t="n">
        <v>0</v>
      </c>
      <c r="I26" s="22" t="n">
        <f aca="false">IFERROR(G26-H26,0)</f>
        <v>1380</v>
      </c>
      <c r="J26" s="23" t="n">
        <f aca="true">IFERROR(IF(I26&gt;0,MAX(TODAY()-F26,0),0),0)</f>
        <v>32</v>
      </c>
      <c r="K26" s="24" t="s">
        <v>27</v>
      </c>
      <c r="L26" s="19"/>
      <c r="M26" s="25"/>
    </row>
    <row r="27" customFormat="false" ht="18" hidden="false" customHeight="true" outlineLevel="0" collapsed="false">
      <c r="A27" s="29" t="str">
        <f aca="false">IFERROR(IF(B27&lt;&gt;"",ROW()-11,""),"")</f>
        <v/>
      </c>
      <c r="B27" s="19"/>
      <c r="C27" s="19"/>
      <c r="D27" s="19"/>
      <c r="E27" s="19"/>
      <c r="F27" s="27" t="str">
        <f aca="false">IFERROR(IF(D27&lt;&gt;"",D27+E27,""),"")</f>
        <v/>
      </c>
      <c r="G27" s="19"/>
      <c r="H27" s="19"/>
      <c r="I27" s="30" t="str">
        <f aca="false">IFERROR(IF(G27&lt;&gt;"",G27-H27,""),"")</f>
        <v/>
      </c>
      <c r="J27" s="31" t="str">
        <f aca="true">IFERROR(IF(AND(I27&gt;0,F27&lt;&gt;""),MAX(TODAY()-F27,0),""),"")</f>
        <v/>
      </c>
      <c r="K27" s="19"/>
      <c r="L27" s="19"/>
      <c r="M27" s="19"/>
    </row>
    <row r="28" customFormat="false" ht="18" hidden="false" customHeight="true" outlineLevel="0" collapsed="false">
      <c r="A28" s="23" t="str">
        <f aca="false">IFERROR(IF(B28&lt;&gt;"",ROW()-11,""),"")</f>
        <v/>
      </c>
      <c r="B28" s="19"/>
      <c r="C28" s="19"/>
      <c r="D28" s="19"/>
      <c r="E28" s="19"/>
      <c r="F28" s="20" t="str">
        <f aca="false">IFERROR(IF(D28&lt;&gt;"",D28+E28,""),"")</f>
        <v/>
      </c>
      <c r="G28" s="19"/>
      <c r="H28" s="19"/>
      <c r="I28" s="32" t="str">
        <f aca="false">IFERROR(IF(G28&lt;&gt;"",G28-H28,""),"")</f>
        <v/>
      </c>
      <c r="J28" s="33" t="str">
        <f aca="true">IFERROR(IF(AND(I28&gt;0,F28&lt;&gt;""),MAX(TODAY()-F28,0),""),"")</f>
        <v/>
      </c>
      <c r="K28" s="19"/>
      <c r="L28" s="19"/>
      <c r="M28" s="19"/>
    </row>
    <row r="29" customFormat="false" ht="18" hidden="false" customHeight="true" outlineLevel="0" collapsed="false">
      <c r="A29" s="29" t="str">
        <f aca="false">IFERROR(IF(B29&lt;&gt;"",ROW()-11,""),"")</f>
        <v/>
      </c>
      <c r="B29" s="19"/>
      <c r="C29" s="19"/>
      <c r="D29" s="19"/>
      <c r="E29" s="19"/>
      <c r="F29" s="27" t="str">
        <f aca="false">IFERROR(IF(D29&lt;&gt;"",D29+E29,""),"")</f>
        <v/>
      </c>
      <c r="G29" s="19"/>
      <c r="H29" s="19"/>
      <c r="I29" s="30" t="str">
        <f aca="false">IFERROR(IF(G29&lt;&gt;"",G29-H29,""),"")</f>
        <v/>
      </c>
      <c r="J29" s="31" t="str">
        <f aca="true">IFERROR(IF(AND(I29&gt;0,F29&lt;&gt;""),MAX(TODAY()-F29,0),""),"")</f>
        <v/>
      </c>
      <c r="K29" s="19"/>
      <c r="L29" s="19"/>
      <c r="M29" s="19"/>
    </row>
    <row r="30" customFormat="false" ht="18" hidden="false" customHeight="true" outlineLevel="0" collapsed="false">
      <c r="A30" s="23" t="str">
        <f aca="false">IFERROR(IF(B30&lt;&gt;"",ROW()-11,""),"")</f>
        <v/>
      </c>
      <c r="B30" s="19"/>
      <c r="C30" s="19"/>
      <c r="D30" s="19"/>
      <c r="E30" s="19"/>
      <c r="F30" s="20" t="str">
        <f aca="false">IFERROR(IF(D30&lt;&gt;"",D30+E30,""),"")</f>
        <v/>
      </c>
      <c r="G30" s="19"/>
      <c r="H30" s="19"/>
      <c r="I30" s="32" t="str">
        <f aca="false">IFERROR(IF(G30&lt;&gt;"",G30-H30,""),"")</f>
        <v/>
      </c>
      <c r="J30" s="33" t="str">
        <f aca="true">IFERROR(IF(AND(I30&gt;0,F30&lt;&gt;""),MAX(TODAY()-F30,0),""),"")</f>
        <v/>
      </c>
      <c r="K30" s="19"/>
      <c r="L30" s="19"/>
      <c r="M30" s="19"/>
    </row>
    <row r="31" customFormat="false" ht="18" hidden="false" customHeight="true" outlineLevel="0" collapsed="false">
      <c r="A31" s="29" t="str">
        <f aca="false">IFERROR(IF(B31&lt;&gt;"",ROW()-11,""),"")</f>
        <v/>
      </c>
      <c r="B31" s="19"/>
      <c r="C31" s="19"/>
      <c r="D31" s="19"/>
      <c r="E31" s="19"/>
      <c r="F31" s="27" t="str">
        <f aca="false">IFERROR(IF(D31&lt;&gt;"",D31+E31,""),"")</f>
        <v/>
      </c>
      <c r="G31" s="19"/>
      <c r="H31" s="19"/>
      <c r="I31" s="30" t="str">
        <f aca="false">IFERROR(IF(G31&lt;&gt;"",G31-H31,""),"")</f>
        <v/>
      </c>
      <c r="J31" s="31" t="str">
        <f aca="true">IFERROR(IF(AND(I31&gt;0,F31&lt;&gt;""),MAX(TODAY()-F31,0),""),"")</f>
        <v/>
      </c>
      <c r="K31" s="19"/>
      <c r="L31" s="19"/>
      <c r="M31" s="19"/>
    </row>
    <row r="32" customFormat="false" ht="18" hidden="false" customHeight="true" outlineLevel="0" collapsed="false">
      <c r="A32" s="23" t="str">
        <f aca="false">IFERROR(IF(B32&lt;&gt;"",ROW()-11,""),"")</f>
        <v/>
      </c>
      <c r="B32" s="19"/>
      <c r="C32" s="19"/>
      <c r="D32" s="19"/>
      <c r="E32" s="19"/>
      <c r="F32" s="20" t="str">
        <f aca="false">IFERROR(IF(D32&lt;&gt;"",D32+E32,""),"")</f>
        <v/>
      </c>
      <c r="G32" s="19"/>
      <c r="H32" s="19"/>
      <c r="I32" s="32" t="str">
        <f aca="false">IFERROR(IF(G32&lt;&gt;"",G32-H32,""),"")</f>
        <v/>
      </c>
      <c r="J32" s="33" t="str">
        <f aca="true">IFERROR(IF(AND(I32&gt;0,F32&lt;&gt;""),MAX(TODAY()-F32,0),""),"")</f>
        <v/>
      </c>
      <c r="K32" s="19"/>
      <c r="L32" s="19"/>
      <c r="M32" s="19"/>
    </row>
    <row r="33" customFormat="false" ht="18" hidden="false" customHeight="true" outlineLevel="0" collapsed="false">
      <c r="A33" s="29" t="str">
        <f aca="false">IFERROR(IF(B33&lt;&gt;"",ROW()-11,""),"")</f>
        <v/>
      </c>
      <c r="B33" s="19"/>
      <c r="C33" s="19"/>
      <c r="D33" s="19"/>
      <c r="E33" s="19"/>
      <c r="F33" s="27" t="str">
        <f aca="false">IFERROR(IF(D33&lt;&gt;"",D33+E33,""),"")</f>
        <v/>
      </c>
      <c r="G33" s="19"/>
      <c r="H33" s="19"/>
      <c r="I33" s="30" t="str">
        <f aca="false">IFERROR(IF(G33&lt;&gt;"",G33-H33,""),"")</f>
        <v/>
      </c>
      <c r="J33" s="31" t="str">
        <f aca="true">IFERROR(IF(AND(I33&gt;0,F33&lt;&gt;""),MAX(TODAY()-F33,0),""),"")</f>
        <v/>
      </c>
      <c r="K33" s="19"/>
      <c r="L33" s="19"/>
      <c r="M33" s="19"/>
    </row>
    <row r="34" customFormat="false" ht="18" hidden="false" customHeight="true" outlineLevel="0" collapsed="false">
      <c r="A34" s="23" t="str">
        <f aca="false">IFERROR(IF(B34&lt;&gt;"",ROW()-11,""),"")</f>
        <v/>
      </c>
      <c r="B34" s="19"/>
      <c r="C34" s="19"/>
      <c r="D34" s="19"/>
      <c r="E34" s="19"/>
      <c r="F34" s="20" t="str">
        <f aca="false">IFERROR(IF(D34&lt;&gt;"",D34+E34,""),"")</f>
        <v/>
      </c>
      <c r="G34" s="19"/>
      <c r="H34" s="19"/>
      <c r="I34" s="32" t="str">
        <f aca="false">IFERROR(IF(G34&lt;&gt;"",G34-H34,""),"")</f>
        <v/>
      </c>
      <c r="J34" s="33" t="str">
        <f aca="true">IFERROR(IF(AND(I34&gt;0,F34&lt;&gt;""),MAX(TODAY()-F34,0),""),"")</f>
        <v/>
      </c>
      <c r="K34" s="19"/>
      <c r="L34" s="19"/>
      <c r="M34" s="19"/>
    </row>
    <row r="35" customFormat="false" ht="18" hidden="false" customHeight="true" outlineLevel="0" collapsed="false">
      <c r="A35" s="29" t="str">
        <f aca="false">IFERROR(IF(B35&lt;&gt;"",ROW()-11,""),"")</f>
        <v/>
      </c>
      <c r="B35" s="19"/>
      <c r="C35" s="19"/>
      <c r="D35" s="19"/>
      <c r="E35" s="19"/>
      <c r="F35" s="27" t="str">
        <f aca="false">IFERROR(IF(D35&lt;&gt;"",D35+E35,""),"")</f>
        <v/>
      </c>
      <c r="G35" s="19"/>
      <c r="H35" s="19"/>
      <c r="I35" s="30" t="str">
        <f aca="false">IFERROR(IF(G35&lt;&gt;"",G35-H35,""),"")</f>
        <v/>
      </c>
      <c r="J35" s="31" t="str">
        <f aca="true">IFERROR(IF(AND(I35&gt;0,F35&lt;&gt;""),MAX(TODAY()-F35,0),""),"")</f>
        <v/>
      </c>
      <c r="K35" s="19"/>
      <c r="L35" s="19"/>
      <c r="M35" s="19"/>
    </row>
    <row r="36" customFormat="false" ht="18" hidden="false" customHeight="true" outlineLevel="0" collapsed="false">
      <c r="A36" s="23" t="str">
        <f aca="false">IFERROR(IF(B36&lt;&gt;"",ROW()-11,""),"")</f>
        <v/>
      </c>
      <c r="B36" s="19"/>
      <c r="C36" s="19"/>
      <c r="D36" s="19"/>
      <c r="E36" s="19"/>
      <c r="F36" s="20" t="str">
        <f aca="false">IFERROR(IF(D36&lt;&gt;"",D36+E36,""),"")</f>
        <v/>
      </c>
      <c r="G36" s="19"/>
      <c r="H36" s="19"/>
      <c r="I36" s="32" t="str">
        <f aca="false">IFERROR(IF(G36&lt;&gt;"",G36-H36,""),"")</f>
        <v/>
      </c>
      <c r="J36" s="33" t="str">
        <f aca="true">IFERROR(IF(AND(I36&gt;0,F36&lt;&gt;""),MAX(TODAY()-F36,0),""),"")</f>
        <v/>
      </c>
      <c r="K36" s="19"/>
      <c r="L36" s="19"/>
      <c r="M36" s="19"/>
    </row>
    <row r="37" customFormat="false" ht="18" hidden="false" customHeight="true" outlineLevel="0" collapsed="false">
      <c r="A37" s="29" t="str">
        <f aca="false">IFERROR(IF(B37&lt;&gt;"",ROW()-11,""),"")</f>
        <v/>
      </c>
      <c r="B37" s="19"/>
      <c r="C37" s="19"/>
      <c r="D37" s="19"/>
      <c r="E37" s="19"/>
      <c r="F37" s="27" t="str">
        <f aca="false">IFERROR(IF(D37&lt;&gt;"",D37+E37,""),"")</f>
        <v/>
      </c>
      <c r="G37" s="19"/>
      <c r="H37" s="19"/>
      <c r="I37" s="30" t="str">
        <f aca="false">IFERROR(IF(G37&lt;&gt;"",G37-H37,""),"")</f>
        <v/>
      </c>
      <c r="J37" s="31" t="str">
        <f aca="true">IFERROR(IF(AND(I37&gt;0,F37&lt;&gt;""),MAX(TODAY()-F37,0),""),"")</f>
        <v/>
      </c>
      <c r="K37" s="19"/>
      <c r="L37" s="19"/>
      <c r="M37" s="19"/>
    </row>
    <row r="38" customFormat="false" ht="18" hidden="false" customHeight="true" outlineLevel="0" collapsed="false">
      <c r="A38" s="23" t="str">
        <f aca="false">IFERROR(IF(B38&lt;&gt;"",ROW()-11,""),"")</f>
        <v/>
      </c>
      <c r="B38" s="19"/>
      <c r="C38" s="19"/>
      <c r="D38" s="19"/>
      <c r="E38" s="19"/>
      <c r="F38" s="20" t="str">
        <f aca="false">IFERROR(IF(D38&lt;&gt;"",D38+E38,""),"")</f>
        <v/>
      </c>
      <c r="G38" s="19"/>
      <c r="H38" s="19"/>
      <c r="I38" s="32" t="str">
        <f aca="false">IFERROR(IF(G38&lt;&gt;"",G38-H38,""),"")</f>
        <v/>
      </c>
      <c r="J38" s="33" t="str">
        <f aca="true">IFERROR(IF(AND(I38&gt;0,F38&lt;&gt;""),MAX(TODAY()-F38,0),""),"")</f>
        <v/>
      </c>
      <c r="K38" s="19"/>
      <c r="L38" s="19"/>
      <c r="M38" s="19"/>
    </row>
    <row r="39" customFormat="false" ht="18" hidden="false" customHeight="true" outlineLevel="0" collapsed="false">
      <c r="A39" s="29" t="str">
        <f aca="false">IFERROR(IF(B39&lt;&gt;"",ROW()-11,""),"")</f>
        <v/>
      </c>
      <c r="B39" s="19"/>
      <c r="C39" s="19"/>
      <c r="D39" s="19"/>
      <c r="E39" s="19"/>
      <c r="F39" s="27" t="str">
        <f aca="false">IFERROR(IF(D39&lt;&gt;"",D39+E39,""),"")</f>
        <v/>
      </c>
      <c r="G39" s="19"/>
      <c r="H39" s="19"/>
      <c r="I39" s="30" t="str">
        <f aca="false">IFERROR(IF(G39&lt;&gt;"",G39-H39,""),"")</f>
        <v/>
      </c>
      <c r="J39" s="31" t="str">
        <f aca="true">IFERROR(IF(AND(I39&gt;0,F39&lt;&gt;""),MAX(TODAY()-F39,0),""),"")</f>
        <v/>
      </c>
      <c r="K39" s="19"/>
      <c r="L39" s="19"/>
      <c r="M39" s="19"/>
    </row>
    <row r="40" customFormat="false" ht="18" hidden="false" customHeight="true" outlineLevel="0" collapsed="false">
      <c r="A40" s="23" t="str">
        <f aca="false">IFERROR(IF(B40&lt;&gt;"",ROW()-11,""),"")</f>
        <v/>
      </c>
      <c r="B40" s="19"/>
      <c r="C40" s="19"/>
      <c r="D40" s="19"/>
      <c r="E40" s="19"/>
      <c r="F40" s="20" t="str">
        <f aca="false">IFERROR(IF(D40&lt;&gt;"",D40+E40,""),"")</f>
        <v/>
      </c>
      <c r="G40" s="19"/>
      <c r="H40" s="19"/>
      <c r="I40" s="32" t="str">
        <f aca="false">IFERROR(IF(G40&lt;&gt;"",G40-H40,""),"")</f>
        <v/>
      </c>
      <c r="J40" s="33" t="str">
        <f aca="true">IFERROR(IF(AND(I40&gt;0,F40&lt;&gt;""),MAX(TODAY()-F40,0),""),"")</f>
        <v/>
      </c>
      <c r="K40" s="19"/>
      <c r="L40" s="19"/>
      <c r="M40" s="19"/>
    </row>
    <row r="41" customFormat="false" ht="18" hidden="false" customHeight="true" outlineLevel="0" collapsed="false">
      <c r="A41" s="29" t="str">
        <f aca="false">IFERROR(IF(B41&lt;&gt;"",ROW()-11,""),"")</f>
        <v/>
      </c>
      <c r="B41" s="19"/>
      <c r="C41" s="19"/>
      <c r="D41" s="19"/>
      <c r="E41" s="19"/>
      <c r="F41" s="27" t="str">
        <f aca="false">IFERROR(IF(D41&lt;&gt;"",D41+E41,""),"")</f>
        <v/>
      </c>
      <c r="G41" s="19"/>
      <c r="H41" s="19"/>
      <c r="I41" s="30" t="str">
        <f aca="false">IFERROR(IF(G41&lt;&gt;"",G41-H41,""),"")</f>
        <v/>
      </c>
      <c r="J41" s="31" t="str">
        <f aca="true">IFERROR(IF(AND(I41&gt;0,F41&lt;&gt;""),MAX(TODAY()-F41,0),""),"")</f>
        <v/>
      </c>
      <c r="K41" s="19"/>
      <c r="L41" s="19"/>
      <c r="M41" s="19"/>
    </row>
    <row r="42" customFormat="false" ht="18" hidden="false" customHeight="true" outlineLevel="0" collapsed="false">
      <c r="A42" s="23" t="str">
        <f aca="false">IFERROR(IF(B42&lt;&gt;"",ROW()-11,""),"")</f>
        <v/>
      </c>
      <c r="B42" s="19"/>
      <c r="C42" s="19"/>
      <c r="D42" s="19"/>
      <c r="E42" s="19"/>
      <c r="F42" s="20" t="str">
        <f aca="false">IFERROR(IF(D42&lt;&gt;"",D42+E42,""),"")</f>
        <v/>
      </c>
      <c r="G42" s="19"/>
      <c r="H42" s="19"/>
      <c r="I42" s="32" t="str">
        <f aca="false">IFERROR(IF(G42&lt;&gt;"",G42-H42,""),"")</f>
        <v/>
      </c>
      <c r="J42" s="33" t="str">
        <f aca="true">IFERROR(IF(AND(I42&gt;0,F42&lt;&gt;""),MAX(TODAY()-F42,0),""),"")</f>
        <v/>
      </c>
      <c r="K42" s="19"/>
      <c r="L42" s="19"/>
      <c r="M42" s="19"/>
    </row>
    <row r="43" customFormat="false" ht="18" hidden="false" customHeight="true" outlineLevel="0" collapsed="false">
      <c r="A43" s="29" t="str">
        <f aca="false">IFERROR(IF(B43&lt;&gt;"",ROW()-11,""),"")</f>
        <v/>
      </c>
      <c r="B43" s="19"/>
      <c r="C43" s="19"/>
      <c r="D43" s="19"/>
      <c r="E43" s="19"/>
      <c r="F43" s="27" t="str">
        <f aca="false">IFERROR(IF(D43&lt;&gt;"",D43+E43,""),"")</f>
        <v/>
      </c>
      <c r="G43" s="19"/>
      <c r="H43" s="19"/>
      <c r="I43" s="30" t="str">
        <f aca="false">IFERROR(IF(G43&lt;&gt;"",G43-H43,""),"")</f>
        <v/>
      </c>
      <c r="J43" s="31" t="str">
        <f aca="true">IFERROR(IF(AND(I43&gt;0,F43&lt;&gt;""),MAX(TODAY()-F43,0),""),"")</f>
        <v/>
      </c>
      <c r="K43" s="19"/>
      <c r="L43" s="19"/>
      <c r="M43" s="19"/>
    </row>
    <row r="44" customFormat="false" ht="18" hidden="false" customHeight="true" outlineLevel="0" collapsed="false">
      <c r="A44" s="23" t="str">
        <f aca="false">IFERROR(IF(B44&lt;&gt;"",ROW()-11,""),"")</f>
        <v/>
      </c>
      <c r="B44" s="19"/>
      <c r="C44" s="19"/>
      <c r="D44" s="19"/>
      <c r="E44" s="19"/>
      <c r="F44" s="20" t="str">
        <f aca="false">IFERROR(IF(D44&lt;&gt;"",D44+E44,""),"")</f>
        <v/>
      </c>
      <c r="G44" s="19"/>
      <c r="H44" s="19"/>
      <c r="I44" s="32" t="str">
        <f aca="false">IFERROR(IF(G44&lt;&gt;"",G44-H44,""),"")</f>
        <v/>
      </c>
      <c r="J44" s="33" t="str">
        <f aca="true">IFERROR(IF(AND(I44&gt;0,F44&lt;&gt;""),MAX(TODAY()-F44,0),""),"")</f>
        <v/>
      </c>
      <c r="K44" s="19"/>
      <c r="L44" s="19"/>
      <c r="M44" s="19"/>
    </row>
    <row r="45" customFormat="false" ht="18" hidden="false" customHeight="true" outlineLevel="0" collapsed="false">
      <c r="A45" s="29" t="str">
        <f aca="false">IFERROR(IF(B45&lt;&gt;"",ROW()-11,""),"")</f>
        <v/>
      </c>
      <c r="B45" s="19"/>
      <c r="C45" s="19"/>
      <c r="D45" s="19"/>
      <c r="E45" s="19"/>
      <c r="F45" s="27" t="str">
        <f aca="false">IFERROR(IF(D45&lt;&gt;"",D45+E45,""),"")</f>
        <v/>
      </c>
      <c r="G45" s="19"/>
      <c r="H45" s="19"/>
      <c r="I45" s="30" t="str">
        <f aca="false">IFERROR(IF(G45&lt;&gt;"",G45-H45,""),"")</f>
        <v/>
      </c>
      <c r="J45" s="31" t="str">
        <f aca="true">IFERROR(IF(AND(I45&gt;0,F45&lt;&gt;""),MAX(TODAY()-F45,0),""),"")</f>
        <v/>
      </c>
      <c r="K45" s="19"/>
      <c r="L45" s="19"/>
      <c r="M45" s="19"/>
    </row>
    <row r="46" customFormat="false" ht="18" hidden="false" customHeight="true" outlineLevel="0" collapsed="false">
      <c r="A46" s="23" t="str">
        <f aca="false">IFERROR(IF(B46&lt;&gt;"",ROW()-11,""),"")</f>
        <v/>
      </c>
      <c r="B46" s="19"/>
      <c r="C46" s="19"/>
      <c r="D46" s="19"/>
      <c r="E46" s="19"/>
      <c r="F46" s="20" t="str">
        <f aca="false">IFERROR(IF(D46&lt;&gt;"",D46+E46,""),"")</f>
        <v/>
      </c>
      <c r="G46" s="19"/>
      <c r="H46" s="19"/>
      <c r="I46" s="32" t="str">
        <f aca="false">IFERROR(IF(G46&lt;&gt;"",G46-H46,""),"")</f>
        <v/>
      </c>
      <c r="J46" s="33" t="str">
        <f aca="true">IFERROR(IF(AND(I46&gt;0,F46&lt;&gt;""),MAX(TODAY()-F46,0),""),"")</f>
        <v/>
      </c>
      <c r="K46" s="19"/>
      <c r="L46" s="19"/>
      <c r="M46" s="19"/>
    </row>
    <row r="47" customFormat="false" ht="18" hidden="false" customHeight="true" outlineLevel="0" collapsed="false">
      <c r="A47" s="29" t="str">
        <f aca="false">IFERROR(IF(B47&lt;&gt;"",ROW()-11,""),"")</f>
        <v/>
      </c>
      <c r="B47" s="19"/>
      <c r="C47" s="19"/>
      <c r="D47" s="19"/>
      <c r="E47" s="19"/>
      <c r="F47" s="27" t="str">
        <f aca="false">IFERROR(IF(D47&lt;&gt;"",D47+E47,""),"")</f>
        <v/>
      </c>
      <c r="G47" s="19"/>
      <c r="H47" s="19"/>
      <c r="I47" s="30" t="str">
        <f aca="false">IFERROR(IF(G47&lt;&gt;"",G47-H47,""),"")</f>
        <v/>
      </c>
      <c r="J47" s="31" t="str">
        <f aca="true">IFERROR(IF(AND(I47&gt;0,F47&lt;&gt;""),MAX(TODAY()-F47,0),""),"")</f>
        <v/>
      </c>
      <c r="K47" s="19"/>
      <c r="L47" s="19"/>
      <c r="M47" s="19"/>
    </row>
    <row r="48" customFormat="false" ht="18" hidden="false" customHeight="true" outlineLevel="0" collapsed="false">
      <c r="A48" s="23" t="str">
        <f aca="false">IFERROR(IF(B48&lt;&gt;"",ROW()-11,""),"")</f>
        <v/>
      </c>
      <c r="B48" s="19"/>
      <c r="C48" s="19"/>
      <c r="D48" s="19"/>
      <c r="E48" s="19"/>
      <c r="F48" s="20" t="str">
        <f aca="false">IFERROR(IF(D48&lt;&gt;"",D48+E48,""),"")</f>
        <v/>
      </c>
      <c r="G48" s="19"/>
      <c r="H48" s="19"/>
      <c r="I48" s="32" t="str">
        <f aca="false">IFERROR(IF(G48&lt;&gt;"",G48-H48,""),"")</f>
        <v/>
      </c>
      <c r="J48" s="33" t="str">
        <f aca="true">IFERROR(IF(AND(I48&gt;0,F48&lt;&gt;""),MAX(TODAY()-F48,0),""),"")</f>
        <v/>
      </c>
      <c r="K48" s="19"/>
      <c r="L48" s="19"/>
      <c r="M48" s="19"/>
    </row>
    <row r="49" customFormat="false" ht="18" hidden="false" customHeight="true" outlineLevel="0" collapsed="false">
      <c r="A49" s="29" t="str">
        <f aca="false">IFERROR(IF(B49&lt;&gt;"",ROW()-11,""),"")</f>
        <v/>
      </c>
      <c r="B49" s="19"/>
      <c r="C49" s="19"/>
      <c r="D49" s="19"/>
      <c r="E49" s="19"/>
      <c r="F49" s="27" t="str">
        <f aca="false">IFERROR(IF(D49&lt;&gt;"",D49+E49,""),"")</f>
        <v/>
      </c>
      <c r="G49" s="19"/>
      <c r="H49" s="19"/>
      <c r="I49" s="30" t="str">
        <f aca="false">IFERROR(IF(G49&lt;&gt;"",G49-H49,""),"")</f>
        <v/>
      </c>
      <c r="J49" s="31" t="str">
        <f aca="true">IFERROR(IF(AND(I49&gt;0,F49&lt;&gt;""),MAX(TODAY()-F49,0),""),"")</f>
        <v/>
      </c>
      <c r="K49" s="19"/>
      <c r="L49" s="19"/>
      <c r="M49" s="19"/>
    </row>
    <row r="50" customFormat="false" ht="18" hidden="false" customHeight="true" outlineLevel="0" collapsed="false">
      <c r="A50" s="23" t="str">
        <f aca="false">IFERROR(IF(B50&lt;&gt;"",ROW()-11,""),"")</f>
        <v/>
      </c>
      <c r="B50" s="19"/>
      <c r="C50" s="19"/>
      <c r="D50" s="19"/>
      <c r="E50" s="19"/>
      <c r="F50" s="20" t="str">
        <f aca="false">IFERROR(IF(D50&lt;&gt;"",D50+E50,""),"")</f>
        <v/>
      </c>
      <c r="G50" s="19"/>
      <c r="H50" s="19"/>
      <c r="I50" s="32" t="str">
        <f aca="false">IFERROR(IF(G50&lt;&gt;"",G50-H50,""),"")</f>
        <v/>
      </c>
      <c r="J50" s="33" t="str">
        <f aca="true">IFERROR(IF(AND(I50&gt;0,F50&lt;&gt;""),MAX(TODAY()-F50,0),""),"")</f>
        <v/>
      </c>
      <c r="K50" s="19"/>
      <c r="L50" s="19"/>
      <c r="M50" s="19"/>
    </row>
    <row r="51" customFormat="false" ht="18" hidden="false" customHeight="true" outlineLevel="0" collapsed="false">
      <c r="A51" s="29" t="str">
        <f aca="false">IFERROR(IF(B51&lt;&gt;"",ROW()-11,""),"")</f>
        <v/>
      </c>
      <c r="B51" s="19"/>
      <c r="C51" s="19"/>
      <c r="D51" s="19"/>
      <c r="E51" s="19"/>
      <c r="F51" s="27" t="str">
        <f aca="false">IFERROR(IF(D51&lt;&gt;"",D51+E51,""),"")</f>
        <v/>
      </c>
      <c r="G51" s="19"/>
      <c r="H51" s="19"/>
      <c r="I51" s="30" t="str">
        <f aca="false">IFERROR(IF(G51&lt;&gt;"",G51-H51,""),"")</f>
        <v/>
      </c>
      <c r="J51" s="31" t="str">
        <f aca="true">IFERROR(IF(AND(I51&gt;0,F51&lt;&gt;""),MAX(TODAY()-F51,0),""),"")</f>
        <v/>
      </c>
      <c r="K51" s="19"/>
      <c r="L51" s="19"/>
      <c r="M51" s="19"/>
    </row>
    <row r="52" customFormat="false" ht="18" hidden="false" customHeight="true" outlineLevel="0" collapsed="false">
      <c r="A52" s="23" t="str">
        <f aca="false">IFERROR(IF(B52&lt;&gt;"",ROW()-11,""),"")</f>
        <v/>
      </c>
      <c r="B52" s="19"/>
      <c r="C52" s="19"/>
      <c r="D52" s="19"/>
      <c r="E52" s="19"/>
      <c r="F52" s="20" t="str">
        <f aca="false">IFERROR(IF(D52&lt;&gt;"",D52+E52,""),"")</f>
        <v/>
      </c>
      <c r="G52" s="19"/>
      <c r="H52" s="19"/>
      <c r="I52" s="32" t="str">
        <f aca="false">IFERROR(IF(G52&lt;&gt;"",G52-H52,""),"")</f>
        <v/>
      </c>
      <c r="J52" s="33" t="str">
        <f aca="true">IFERROR(IF(AND(I52&gt;0,F52&lt;&gt;""),MAX(TODAY()-F52,0),""),"")</f>
        <v/>
      </c>
      <c r="K52" s="19"/>
      <c r="L52" s="19"/>
      <c r="M52" s="19"/>
    </row>
    <row r="53" customFormat="false" ht="18" hidden="false" customHeight="true" outlineLevel="0" collapsed="false">
      <c r="A53" s="29" t="str">
        <f aca="false">IFERROR(IF(B53&lt;&gt;"",ROW()-11,""),"")</f>
        <v/>
      </c>
      <c r="B53" s="19"/>
      <c r="C53" s="19"/>
      <c r="D53" s="19"/>
      <c r="E53" s="19"/>
      <c r="F53" s="27" t="str">
        <f aca="false">IFERROR(IF(D53&lt;&gt;"",D53+E53,""),"")</f>
        <v/>
      </c>
      <c r="G53" s="19"/>
      <c r="H53" s="19"/>
      <c r="I53" s="30" t="str">
        <f aca="false">IFERROR(IF(G53&lt;&gt;"",G53-H53,""),"")</f>
        <v/>
      </c>
      <c r="J53" s="31" t="str">
        <f aca="true">IFERROR(IF(AND(I53&gt;0,F53&lt;&gt;""),MAX(TODAY()-F53,0),""),"")</f>
        <v/>
      </c>
      <c r="K53" s="19"/>
      <c r="L53" s="19"/>
      <c r="M53" s="19"/>
    </row>
    <row r="54" customFormat="false" ht="18" hidden="false" customHeight="true" outlineLevel="0" collapsed="false">
      <c r="A54" s="23" t="str">
        <f aca="false">IFERROR(IF(B54&lt;&gt;"",ROW()-11,""),"")</f>
        <v/>
      </c>
      <c r="B54" s="19"/>
      <c r="C54" s="19"/>
      <c r="D54" s="19"/>
      <c r="E54" s="19"/>
      <c r="F54" s="20" t="str">
        <f aca="false">IFERROR(IF(D54&lt;&gt;"",D54+E54,""),"")</f>
        <v/>
      </c>
      <c r="G54" s="19"/>
      <c r="H54" s="19"/>
      <c r="I54" s="32" t="str">
        <f aca="false">IFERROR(IF(G54&lt;&gt;"",G54-H54,""),"")</f>
        <v/>
      </c>
      <c r="J54" s="33" t="str">
        <f aca="true">IFERROR(IF(AND(I54&gt;0,F54&lt;&gt;""),MAX(TODAY()-F54,0),""),"")</f>
        <v/>
      </c>
      <c r="K54" s="19"/>
      <c r="L54" s="19"/>
      <c r="M54" s="19"/>
    </row>
    <row r="55" customFormat="false" ht="18" hidden="false" customHeight="true" outlineLevel="0" collapsed="false">
      <c r="A55" s="29" t="str">
        <f aca="false">IFERROR(IF(B55&lt;&gt;"",ROW()-11,""),"")</f>
        <v/>
      </c>
      <c r="B55" s="19"/>
      <c r="C55" s="19"/>
      <c r="D55" s="19"/>
      <c r="E55" s="19"/>
      <c r="F55" s="27" t="str">
        <f aca="false">IFERROR(IF(D55&lt;&gt;"",D55+E55,""),"")</f>
        <v/>
      </c>
      <c r="G55" s="19"/>
      <c r="H55" s="19"/>
      <c r="I55" s="30" t="str">
        <f aca="false">IFERROR(IF(G55&lt;&gt;"",G55-H55,""),"")</f>
        <v/>
      </c>
      <c r="J55" s="31" t="str">
        <f aca="true">IFERROR(IF(AND(I55&gt;0,F55&lt;&gt;""),MAX(TODAY()-F55,0),""),"")</f>
        <v/>
      </c>
      <c r="K55" s="19"/>
      <c r="L55" s="19"/>
      <c r="M55" s="19"/>
    </row>
    <row r="56" customFormat="false" ht="18" hidden="false" customHeight="true" outlineLevel="0" collapsed="false">
      <c r="A56" s="23" t="str">
        <f aca="false">IFERROR(IF(B56&lt;&gt;"",ROW()-11,""),"")</f>
        <v/>
      </c>
      <c r="B56" s="19"/>
      <c r="C56" s="19"/>
      <c r="D56" s="19"/>
      <c r="E56" s="19"/>
      <c r="F56" s="20" t="str">
        <f aca="false">IFERROR(IF(D56&lt;&gt;"",D56+E56,""),"")</f>
        <v/>
      </c>
      <c r="G56" s="19"/>
      <c r="H56" s="19"/>
      <c r="I56" s="32" t="str">
        <f aca="false">IFERROR(IF(G56&lt;&gt;"",G56-H56,""),"")</f>
        <v/>
      </c>
      <c r="J56" s="33" t="str">
        <f aca="true">IFERROR(IF(AND(I56&gt;0,F56&lt;&gt;""),MAX(TODAY()-F56,0),""),"")</f>
        <v/>
      </c>
      <c r="K56" s="19"/>
      <c r="L56" s="19"/>
      <c r="M56" s="19"/>
    </row>
    <row r="57" customFormat="false" ht="18" hidden="false" customHeight="true" outlineLevel="0" collapsed="false">
      <c r="A57" s="29" t="str">
        <f aca="false">IFERROR(IF(B57&lt;&gt;"",ROW()-11,""),"")</f>
        <v/>
      </c>
      <c r="B57" s="19"/>
      <c r="C57" s="19"/>
      <c r="D57" s="19"/>
      <c r="E57" s="19"/>
      <c r="F57" s="27" t="str">
        <f aca="false">IFERROR(IF(D57&lt;&gt;"",D57+E57,""),"")</f>
        <v/>
      </c>
      <c r="G57" s="19"/>
      <c r="H57" s="19"/>
      <c r="I57" s="30" t="str">
        <f aca="false">IFERROR(IF(G57&lt;&gt;"",G57-H57,""),"")</f>
        <v/>
      </c>
      <c r="J57" s="31" t="str">
        <f aca="true">IFERROR(IF(AND(I57&gt;0,F57&lt;&gt;""),MAX(TODAY()-F57,0),""),"")</f>
        <v/>
      </c>
      <c r="K57" s="19"/>
      <c r="L57" s="19"/>
      <c r="M57" s="19"/>
    </row>
    <row r="58" customFormat="false" ht="18" hidden="false" customHeight="true" outlineLevel="0" collapsed="false">
      <c r="A58" s="23" t="str">
        <f aca="false">IFERROR(IF(B58&lt;&gt;"",ROW()-11,""),"")</f>
        <v/>
      </c>
      <c r="B58" s="19"/>
      <c r="C58" s="19"/>
      <c r="D58" s="19"/>
      <c r="E58" s="19"/>
      <c r="F58" s="20" t="str">
        <f aca="false">IFERROR(IF(D58&lt;&gt;"",D58+E58,""),"")</f>
        <v/>
      </c>
      <c r="G58" s="19"/>
      <c r="H58" s="19"/>
      <c r="I58" s="32" t="str">
        <f aca="false">IFERROR(IF(G58&lt;&gt;"",G58-H58,""),"")</f>
        <v/>
      </c>
      <c r="J58" s="33" t="str">
        <f aca="true">IFERROR(IF(AND(I58&gt;0,F58&lt;&gt;""),MAX(TODAY()-F58,0),""),"")</f>
        <v/>
      </c>
      <c r="K58" s="19"/>
      <c r="L58" s="19"/>
      <c r="M58" s="19"/>
    </row>
    <row r="59" customFormat="false" ht="18" hidden="false" customHeight="true" outlineLevel="0" collapsed="false">
      <c r="A59" s="29" t="str">
        <f aca="false">IFERROR(IF(B59&lt;&gt;"",ROW()-11,""),"")</f>
        <v/>
      </c>
      <c r="B59" s="19"/>
      <c r="C59" s="19"/>
      <c r="D59" s="19"/>
      <c r="E59" s="19"/>
      <c r="F59" s="27" t="str">
        <f aca="false">IFERROR(IF(D59&lt;&gt;"",D59+E59,""),"")</f>
        <v/>
      </c>
      <c r="G59" s="19"/>
      <c r="H59" s="19"/>
      <c r="I59" s="30" t="str">
        <f aca="false">IFERROR(IF(G59&lt;&gt;"",G59-H59,""),"")</f>
        <v/>
      </c>
      <c r="J59" s="31" t="str">
        <f aca="true">IFERROR(IF(AND(I59&gt;0,F59&lt;&gt;""),MAX(TODAY()-F59,0),""),"")</f>
        <v/>
      </c>
      <c r="K59" s="19"/>
      <c r="L59" s="19"/>
      <c r="M59" s="19"/>
    </row>
    <row r="60" customFormat="false" ht="18" hidden="false" customHeight="true" outlineLevel="0" collapsed="false">
      <c r="A60" s="23" t="str">
        <f aca="false">IFERROR(IF(B60&lt;&gt;"",ROW()-11,""),"")</f>
        <v/>
      </c>
      <c r="B60" s="19"/>
      <c r="C60" s="19"/>
      <c r="D60" s="19"/>
      <c r="E60" s="19"/>
      <c r="F60" s="20" t="str">
        <f aca="false">IFERROR(IF(D60&lt;&gt;"",D60+E60,""),"")</f>
        <v/>
      </c>
      <c r="G60" s="19"/>
      <c r="H60" s="19"/>
      <c r="I60" s="32" t="str">
        <f aca="false">IFERROR(IF(G60&lt;&gt;"",G60-H60,""),"")</f>
        <v/>
      </c>
      <c r="J60" s="33" t="str">
        <f aca="true">IFERROR(IF(AND(I60&gt;0,F60&lt;&gt;""),MAX(TODAY()-F60,0),""),"")</f>
        <v/>
      </c>
      <c r="K60" s="19"/>
      <c r="L60" s="19"/>
      <c r="M60" s="19"/>
    </row>
    <row r="61" customFormat="false" ht="18" hidden="false" customHeight="true" outlineLevel="0" collapsed="false">
      <c r="A61" s="29" t="str">
        <f aca="false">IFERROR(IF(B61&lt;&gt;"",ROW()-11,""),"")</f>
        <v/>
      </c>
      <c r="B61" s="19"/>
      <c r="C61" s="19"/>
      <c r="D61" s="19"/>
      <c r="E61" s="19"/>
      <c r="F61" s="27" t="str">
        <f aca="false">IFERROR(IF(D61&lt;&gt;"",D61+E61,""),"")</f>
        <v/>
      </c>
      <c r="G61" s="19"/>
      <c r="H61" s="19"/>
      <c r="I61" s="30" t="str">
        <f aca="false">IFERROR(IF(G61&lt;&gt;"",G61-H61,""),"")</f>
        <v/>
      </c>
      <c r="J61" s="31" t="str">
        <f aca="true">IFERROR(IF(AND(I61&gt;0,F61&lt;&gt;""),MAX(TODAY()-F61,0),""),"")</f>
        <v/>
      </c>
      <c r="K61" s="19"/>
      <c r="L61" s="19"/>
      <c r="M61" s="19"/>
    </row>
    <row r="62" customFormat="false" ht="18" hidden="false" customHeight="true" outlineLevel="0" collapsed="false">
      <c r="A62" s="23" t="str">
        <f aca="false">IFERROR(IF(B62&lt;&gt;"",ROW()-11,""),"")</f>
        <v/>
      </c>
      <c r="B62" s="19"/>
      <c r="C62" s="19"/>
      <c r="D62" s="19"/>
      <c r="E62" s="19"/>
      <c r="F62" s="20" t="str">
        <f aca="false">IFERROR(IF(D62&lt;&gt;"",D62+E62,""),"")</f>
        <v/>
      </c>
      <c r="G62" s="19"/>
      <c r="H62" s="19"/>
      <c r="I62" s="32" t="str">
        <f aca="false">IFERROR(IF(G62&lt;&gt;"",G62-H62,""),"")</f>
        <v/>
      </c>
      <c r="J62" s="33" t="str">
        <f aca="true">IFERROR(IF(AND(I62&gt;0,F62&lt;&gt;""),MAX(TODAY()-F62,0),""),"")</f>
        <v/>
      </c>
      <c r="K62" s="19"/>
      <c r="L62" s="19"/>
      <c r="M62" s="19"/>
    </row>
    <row r="63" customFormat="false" ht="18" hidden="false" customHeight="true" outlineLevel="0" collapsed="false">
      <c r="A63" s="29" t="str">
        <f aca="false">IFERROR(IF(B63&lt;&gt;"",ROW()-11,""),"")</f>
        <v/>
      </c>
      <c r="B63" s="19"/>
      <c r="C63" s="19"/>
      <c r="D63" s="19"/>
      <c r="E63" s="19"/>
      <c r="F63" s="27" t="str">
        <f aca="false">IFERROR(IF(D63&lt;&gt;"",D63+E63,""),"")</f>
        <v/>
      </c>
      <c r="G63" s="19"/>
      <c r="H63" s="19"/>
      <c r="I63" s="30" t="str">
        <f aca="false">IFERROR(IF(G63&lt;&gt;"",G63-H63,""),"")</f>
        <v/>
      </c>
      <c r="J63" s="31" t="str">
        <f aca="true">IFERROR(IF(AND(I63&gt;0,F63&lt;&gt;""),MAX(TODAY()-F63,0),""),"")</f>
        <v/>
      </c>
      <c r="K63" s="19"/>
      <c r="L63" s="19"/>
      <c r="M63" s="19"/>
    </row>
    <row r="64" customFormat="false" ht="18" hidden="false" customHeight="true" outlineLevel="0" collapsed="false">
      <c r="A64" s="23" t="str">
        <f aca="false">IFERROR(IF(B64&lt;&gt;"",ROW()-11,""),"")</f>
        <v/>
      </c>
      <c r="B64" s="19"/>
      <c r="C64" s="19"/>
      <c r="D64" s="19"/>
      <c r="E64" s="19"/>
      <c r="F64" s="20" t="str">
        <f aca="false">IFERROR(IF(D64&lt;&gt;"",D64+E64,""),"")</f>
        <v/>
      </c>
      <c r="G64" s="19"/>
      <c r="H64" s="19"/>
      <c r="I64" s="32" t="str">
        <f aca="false">IFERROR(IF(G64&lt;&gt;"",G64-H64,""),"")</f>
        <v/>
      </c>
      <c r="J64" s="33" t="str">
        <f aca="true">IFERROR(IF(AND(I64&gt;0,F64&lt;&gt;""),MAX(TODAY()-F64,0),""),"")</f>
        <v/>
      </c>
      <c r="K64" s="19"/>
      <c r="L64" s="19"/>
      <c r="M64" s="19"/>
    </row>
    <row r="65" customFormat="false" ht="18" hidden="false" customHeight="true" outlineLevel="0" collapsed="false">
      <c r="A65" s="29" t="str">
        <f aca="false">IFERROR(IF(B65&lt;&gt;"",ROW()-11,""),"")</f>
        <v/>
      </c>
      <c r="B65" s="19"/>
      <c r="C65" s="19"/>
      <c r="D65" s="19"/>
      <c r="E65" s="19"/>
      <c r="F65" s="27" t="str">
        <f aca="false">IFERROR(IF(D65&lt;&gt;"",D65+E65,""),"")</f>
        <v/>
      </c>
      <c r="G65" s="19"/>
      <c r="H65" s="19"/>
      <c r="I65" s="30" t="str">
        <f aca="false">IFERROR(IF(G65&lt;&gt;"",G65-H65,""),"")</f>
        <v/>
      </c>
      <c r="J65" s="31" t="str">
        <f aca="true">IFERROR(IF(AND(I65&gt;0,F65&lt;&gt;""),MAX(TODAY()-F65,0),""),"")</f>
        <v/>
      </c>
      <c r="K65" s="19"/>
      <c r="L65" s="19"/>
      <c r="M65" s="19"/>
    </row>
    <row r="66" customFormat="false" ht="18" hidden="false" customHeight="true" outlineLevel="0" collapsed="false">
      <c r="A66" s="23" t="str">
        <f aca="false">IFERROR(IF(B66&lt;&gt;"",ROW()-11,""),"")</f>
        <v/>
      </c>
      <c r="B66" s="19"/>
      <c r="C66" s="19"/>
      <c r="D66" s="19"/>
      <c r="E66" s="19"/>
      <c r="F66" s="20" t="str">
        <f aca="false">IFERROR(IF(D66&lt;&gt;"",D66+E66,""),"")</f>
        <v/>
      </c>
      <c r="G66" s="19"/>
      <c r="H66" s="19"/>
      <c r="I66" s="32" t="str">
        <f aca="false">IFERROR(IF(G66&lt;&gt;"",G66-H66,""),"")</f>
        <v/>
      </c>
      <c r="J66" s="33" t="str">
        <f aca="true">IFERROR(IF(AND(I66&gt;0,F66&lt;&gt;""),MAX(TODAY()-F66,0),""),"")</f>
        <v/>
      </c>
      <c r="K66" s="19"/>
      <c r="L66" s="19"/>
      <c r="M66" s="19"/>
    </row>
    <row r="67" customFormat="false" ht="18" hidden="false" customHeight="true" outlineLevel="0" collapsed="false">
      <c r="A67" s="29" t="str">
        <f aca="false">IFERROR(IF(B67&lt;&gt;"",ROW()-11,""),"")</f>
        <v/>
      </c>
      <c r="B67" s="19"/>
      <c r="C67" s="19"/>
      <c r="D67" s="19"/>
      <c r="E67" s="19"/>
      <c r="F67" s="27" t="str">
        <f aca="false">IFERROR(IF(D67&lt;&gt;"",D67+E67,""),"")</f>
        <v/>
      </c>
      <c r="G67" s="19"/>
      <c r="H67" s="19"/>
      <c r="I67" s="30" t="str">
        <f aca="false">IFERROR(IF(G67&lt;&gt;"",G67-H67,""),"")</f>
        <v/>
      </c>
      <c r="J67" s="31" t="str">
        <f aca="true">IFERROR(IF(AND(I67&gt;0,F67&lt;&gt;""),MAX(TODAY()-F67,0),""),"")</f>
        <v/>
      </c>
      <c r="K67" s="19"/>
      <c r="L67" s="19"/>
      <c r="M67" s="19"/>
    </row>
    <row r="68" customFormat="false" ht="18" hidden="false" customHeight="true" outlineLevel="0" collapsed="false">
      <c r="A68" s="23" t="str">
        <f aca="false">IFERROR(IF(B68&lt;&gt;"",ROW()-11,""),"")</f>
        <v/>
      </c>
      <c r="B68" s="19"/>
      <c r="C68" s="19"/>
      <c r="D68" s="19"/>
      <c r="E68" s="19"/>
      <c r="F68" s="20" t="str">
        <f aca="false">IFERROR(IF(D68&lt;&gt;"",D68+E68,""),"")</f>
        <v/>
      </c>
      <c r="G68" s="19"/>
      <c r="H68" s="19"/>
      <c r="I68" s="32" t="str">
        <f aca="false">IFERROR(IF(G68&lt;&gt;"",G68-H68,""),"")</f>
        <v/>
      </c>
      <c r="J68" s="33" t="str">
        <f aca="true">IFERROR(IF(AND(I68&gt;0,F68&lt;&gt;""),MAX(TODAY()-F68,0),""),"")</f>
        <v/>
      </c>
      <c r="K68" s="19"/>
      <c r="L68" s="19"/>
      <c r="M68" s="19"/>
    </row>
    <row r="69" customFormat="false" ht="18" hidden="false" customHeight="true" outlineLevel="0" collapsed="false">
      <c r="A69" s="29" t="str">
        <f aca="false">IFERROR(IF(B69&lt;&gt;"",ROW()-11,""),"")</f>
        <v/>
      </c>
      <c r="B69" s="19"/>
      <c r="C69" s="19"/>
      <c r="D69" s="19"/>
      <c r="E69" s="19"/>
      <c r="F69" s="27" t="str">
        <f aca="false">IFERROR(IF(D69&lt;&gt;"",D69+E69,""),"")</f>
        <v/>
      </c>
      <c r="G69" s="19"/>
      <c r="H69" s="19"/>
      <c r="I69" s="30" t="str">
        <f aca="false">IFERROR(IF(G69&lt;&gt;"",G69-H69,""),"")</f>
        <v/>
      </c>
      <c r="J69" s="31" t="str">
        <f aca="true">IFERROR(IF(AND(I69&gt;0,F69&lt;&gt;""),MAX(TODAY()-F69,0),""),"")</f>
        <v/>
      </c>
      <c r="K69" s="19"/>
      <c r="L69" s="19"/>
      <c r="M69" s="19"/>
    </row>
    <row r="70" customFormat="false" ht="18" hidden="false" customHeight="true" outlineLevel="0" collapsed="false">
      <c r="A70" s="23" t="str">
        <f aca="false">IFERROR(IF(B70&lt;&gt;"",ROW()-11,""),"")</f>
        <v/>
      </c>
      <c r="B70" s="19"/>
      <c r="C70" s="19"/>
      <c r="D70" s="19"/>
      <c r="E70" s="19"/>
      <c r="F70" s="20" t="str">
        <f aca="false">IFERROR(IF(D70&lt;&gt;"",D70+E70,""),"")</f>
        <v/>
      </c>
      <c r="G70" s="19"/>
      <c r="H70" s="19"/>
      <c r="I70" s="32" t="str">
        <f aca="false">IFERROR(IF(G70&lt;&gt;"",G70-H70,""),"")</f>
        <v/>
      </c>
      <c r="J70" s="33" t="str">
        <f aca="true">IFERROR(IF(AND(I70&gt;0,F70&lt;&gt;""),MAX(TODAY()-F70,0),""),"")</f>
        <v/>
      </c>
      <c r="K70" s="19"/>
      <c r="L70" s="19"/>
      <c r="M70" s="19"/>
    </row>
    <row r="71" customFormat="false" ht="18" hidden="false" customHeight="true" outlineLevel="0" collapsed="false">
      <c r="A71" s="29" t="str">
        <f aca="false">IFERROR(IF(B71&lt;&gt;"",ROW()-11,""),"")</f>
        <v/>
      </c>
      <c r="B71" s="19"/>
      <c r="C71" s="19"/>
      <c r="D71" s="19"/>
      <c r="E71" s="19"/>
      <c r="F71" s="27" t="str">
        <f aca="false">IFERROR(IF(D71&lt;&gt;"",D71+E71,""),"")</f>
        <v/>
      </c>
      <c r="G71" s="19"/>
      <c r="H71" s="19"/>
      <c r="I71" s="30" t="str">
        <f aca="false">IFERROR(IF(G71&lt;&gt;"",G71-H71,""),"")</f>
        <v/>
      </c>
      <c r="J71" s="31" t="str">
        <f aca="true">IFERROR(IF(AND(I71&gt;0,F71&lt;&gt;""),MAX(TODAY()-F71,0),""),"")</f>
        <v/>
      </c>
      <c r="K71" s="19"/>
      <c r="L71" s="19"/>
      <c r="M71" s="19"/>
    </row>
    <row r="72" customFormat="false" ht="18" hidden="false" customHeight="true" outlineLevel="0" collapsed="false">
      <c r="A72" s="23" t="str">
        <f aca="false">IFERROR(IF(B72&lt;&gt;"",ROW()-11,""),"")</f>
        <v/>
      </c>
      <c r="B72" s="19"/>
      <c r="C72" s="19"/>
      <c r="D72" s="19"/>
      <c r="E72" s="19"/>
      <c r="F72" s="20" t="str">
        <f aca="false">IFERROR(IF(D72&lt;&gt;"",D72+E72,""),"")</f>
        <v/>
      </c>
      <c r="G72" s="19"/>
      <c r="H72" s="19"/>
      <c r="I72" s="32" t="str">
        <f aca="false">IFERROR(IF(G72&lt;&gt;"",G72-H72,""),"")</f>
        <v/>
      </c>
      <c r="J72" s="33" t="str">
        <f aca="true">IFERROR(IF(AND(I72&gt;0,F72&lt;&gt;""),MAX(TODAY()-F72,0),""),"")</f>
        <v/>
      </c>
      <c r="K72" s="19"/>
      <c r="L72" s="19"/>
      <c r="M72" s="19"/>
    </row>
    <row r="73" customFormat="false" ht="18" hidden="false" customHeight="true" outlineLevel="0" collapsed="false">
      <c r="A73" s="29" t="str">
        <f aca="false">IFERROR(IF(B73&lt;&gt;"",ROW()-11,""),"")</f>
        <v/>
      </c>
      <c r="B73" s="19"/>
      <c r="C73" s="19"/>
      <c r="D73" s="19"/>
      <c r="E73" s="19"/>
      <c r="F73" s="27" t="str">
        <f aca="false">IFERROR(IF(D73&lt;&gt;"",D73+E73,""),"")</f>
        <v/>
      </c>
      <c r="G73" s="19"/>
      <c r="H73" s="19"/>
      <c r="I73" s="30" t="str">
        <f aca="false">IFERROR(IF(G73&lt;&gt;"",G73-H73,""),"")</f>
        <v/>
      </c>
      <c r="J73" s="31" t="str">
        <f aca="true">IFERROR(IF(AND(I73&gt;0,F73&lt;&gt;""),MAX(TODAY()-F73,0),""),"")</f>
        <v/>
      </c>
      <c r="K73" s="19"/>
      <c r="L73" s="19"/>
      <c r="M73" s="19"/>
    </row>
    <row r="74" customFormat="false" ht="18" hidden="false" customHeight="true" outlineLevel="0" collapsed="false">
      <c r="A74" s="23" t="str">
        <f aca="false">IFERROR(IF(B74&lt;&gt;"",ROW()-11,""),"")</f>
        <v/>
      </c>
      <c r="B74" s="19"/>
      <c r="C74" s="19"/>
      <c r="D74" s="19"/>
      <c r="E74" s="19"/>
      <c r="F74" s="20" t="str">
        <f aca="false">IFERROR(IF(D74&lt;&gt;"",D74+E74,""),"")</f>
        <v/>
      </c>
      <c r="G74" s="19"/>
      <c r="H74" s="19"/>
      <c r="I74" s="32" t="str">
        <f aca="false">IFERROR(IF(G74&lt;&gt;"",G74-H74,""),"")</f>
        <v/>
      </c>
      <c r="J74" s="33" t="str">
        <f aca="true">IFERROR(IF(AND(I74&gt;0,F74&lt;&gt;""),MAX(TODAY()-F74,0),""),"")</f>
        <v/>
      </c>
      <c r="K74" s="19"/>
      <c r="L74" s="19"/>
      <c r="M74" s="19"/>
    </row>
    <row r="75" customFormat="false" ht="18" hidden="false" customHeight="true" outlineLevel="0" collapsed="false">
      <c r="A75" s="29" t="str">
        <f aca="false">IFERROR(IF(B75&lt;&gt;"",ROW()-11,""),"")</f>
        <v/>
      </c>
      <c r="B75" s="19"/>
      <c r="C75" s="19"/>
      <c r="D75" s="19"/>
      <c r="E75" s="19"/>
      <c r="F75" s="27" t="str">
        <f aca="false">IFERROR(IF(D75&lt;&gt;"",D75+E75,""),"")</f>
        <v/>
      </c>
      <c r="G75" s="19"/>
      <c r="H75" s="19"/>
      <c r="I75" s="30" t="str">
        <f aca="false">IFERROR(IF(G75&lt;&gt;"",G75-H75,""),"")</f>
        <v/>
      </c>
      <c r="J75" s="31" t="str">
        <f aca="true">IFERROR(IF(AND(I75&gt;0,F75&lt;&gt;""),MAX(TODAY()-F75,0),""),"")</f>
        <v/>
      </c>
      <c r="K75" s="19"/>
      <c r="L75" s="19"/>
      <c r="M75" s="19"/>
    </row>
    <row r="76" customFormat="false" ht="18" hidden="false" customHeight="true" outlineLevel="0" collapsed="false">
      <c r="A76" s="23" t="str">
        <f aca="false">IFERROR(IF(B76&lt;&gt;"",ROW()-11,""),"")</f>
        <v/>
      </c>
      <c r="B76" s="19"/>
      <c r="C76" s="19"/>
      <c r="D76" s="19"/>
      <c r="E76" s="19"/>
      <c r="F76" s="20" t="str">
        <f aca="false">IFERROR(IF(D76&lt;&gt;"",D76+E76,""),"")</f>
        <v/>
      </c>
      <c r="G76" s="19"/>
      <c r="H76" s="19"/>
      <c r="I76" s="32" t="str">
        <f aca="false">IFERROR(IF(G76&lt;&gt;"",G76-H76,""),"")</f>
        <v/>
      </c>
      <c r="J76" s="33" t="str">
        <f aca="true">IFERROR(IF(AND(I76&gt;0,F76&lt;&gt;""),MAX(TODAY()-F76,0),""),"")</f>
        <v/>
      </c>
      <c r="K76" s="19"/>
      <c r="L76" s="19"/>
      <c r="M76" s="19"/>
    </row>
    <row r="77" customFormat="false" ht="18" hidden="false" customHeight="true" outlineLevel="0" collapsed="false">
      <c r="A77" s="29" t="str">
        <f aca="false">IFERROR(IF(B77&lt;&gt;"",ROW()-11,""),"")</f>
        <v/>
      </c>
      <c r="B77" s="19"/>
      <c r="C77" s="19"/>
      <c r="D77" s="19"/>
      <c r="E77" s="19"/>
      <c r="F77" s="27" t="str">
        <f aca="false">IFERROR(IF(D77&lt;&gt;"",D77+E77,""),"")</f>
        <v/>
      </c>
      <c r="G77" s="19"/>
      <c r="H77" s="19"/>
      <c r="I77" s="30" t="str">
        <f aca="false">IFERROR(IF(G77&lt;&gt;"",G77-H77,""),"")</f>
        <v/>
      </c>
      <c r="J77" s="31" t="str">
        <f aca="true">IFERROR(IF(AND(I77&gt;0,F77&lt;&gt;""),MAX(TODAY()-F77,0),""),"")</f>
        <v/>
      </c>
      <c r="K77" s="19"/>
      <c r="L77" s="19"/>
      <c r="M77" s="19"/>
    </row>
    <row r="78" customFormat="false" ht="18" hidden="false" customHeight="true" outlineLevel="0" collapsed="false">
      <c r="A78" s="23" t="str">
        <f aca="false">IFERROR(IF(B78&lt;&gt;"",ROW()-11,""),"")</f>
        <v/>
      </c>
      <c r="B78" s="19"/>
      <c r="C78" s="19"/>
      <c r="D78" s="19"/>
      <c r="E78" s="19"/>
      <c r="F78" s="20" t="str">
        <f aca="false">IFERROR(IF(D78&lt;&gt;"",D78+E78,""),"")</f>
        <v/>
      </c>
      <c r="G78" s="19"/>
      <c r="H78" s="19"/>
      <c r="I78" s="32" t="str">
        <f aca="false">IFERROR(IF(G78&lt;&gt;"",G78-H78,""),"")</f>
        <v/>
      </c>
      <c r="J78" s="33" t="str">
        <f aca="true">IFERROR(IF(AND(I78&gt;0,F78&lt;&gt;""),MAX(TODAY()-F78,0),""),"")</f>
        <v/>
      </c>
      <c r="K78" s="19"/>
      <c r="L78" s="19"/>
      <c r="M78" s="19"/>
    </row>
    <row r="79" customFormat="false" ht="18" hidden="false" customHeight="true" outlineLevel="0" collapsed="false">
      <c r="A79" s="29" t="str">
        <f aca="false">IFERROR(IF(B79&lt;&gt;"",ROW()-11,""),"")</f>
        <v/>
      </c>
      <c r="B79" s="19"/>
      <c r="C79" s="19"/>
      <c r="D79" s="19"/>
      <c r="E79" s="19"/>
      <c r="F79" s="27" t="str">
        <f aca="false">IFERROR(IF(D79&lt;&gt;"",D79+E79,""),"")</f>
        <v/>
      </c>
      <c r="G79" s="19"/>
      <c r="H79" s="19"/>
      <c r="I79" s="30" t="str">
        <f aca="false">IFERROR(IF(G79&lt;&gt;"",G79-H79,""),"")</f>
        <v/>
      </c>
      <c r="J79" s="31" t="str">
        <f aca="true">IFERROR(IF(AND(I79&gt;0,F79&lt;&gt;""),MAX(TODAY()-F79,0),""),"")</f>
        <v/>
      </c>
      <c r="K79" s="19"/>
      <c r="L79" s="19"/>
      <c r="M79" s="19"/>
    </row>
    <row r="80" customFormat="false" ht="18" hidden="false" customHeight="true" outlineLevel="0" collapsed="false">
      <c r="A80" s="23" t="str">
        <f aca="false">IFERROR(IF(B80&lt;&gt;"",ROW()-11,""),"")</f>
        <v/>
      </c>
      <c r="B80" s="19"/>
      <c r="C80" s="19"/>
      <c r="D80" s="19"/>
      <c r="E80" s="19"/>
      <c r="F80" s="20" t="str">
        <f aca="false">IFERROR(IF(D80&lt;&gt;"",D80+E80,""),"")</f>
        <v/>
      </c>
      <c r="G80" s="19"/>
      <c r="H80" s="19"/>
      <c r="I80" s="32" t="str">
        <f aca="false">IFERROR(IF(G80&lt;&gt;"",G80-H80,""),"")</f>
        <v/>
      </c>
      <c r="J80" s="33" t="str">
        <f aca="true">IFERROR(IF(AND(I80&gt;0,F80&lt;&gt;""),MAX(TODAY()-F80,0),""),"")</f>
        <v/>
      </c>
      <c r="K80" s="19"/>
      <c r="L80" s="19"/>
      <c r="M80" s="19"/>
    </row>
    <row r="81" customFormat="false" ht="18" hidden="false" customHeight="true" outlineLevel="0" collapsed="false">
      <c r="A81" s="29" t="str">
        <f aca="false">IFERROR(IF(B81&lt;&gt;"",ROW()-11,""),"")</f>
        <v/>
      </c>
      <c r="B81" s="19"/>
      <c r="C81" s="19"/>
      <c r="D81" s="19"/>
      <c r="E81" s="19"/>
      <c r="F81" s="27" t="str">
        <f aca="false">IFERROR(IF(D81&lt;&gt;"",D81+E81,""),"")</f>
        <v/>
      </c>
      <c r="G81" s="19"/>
      <c r="H81" s="19"/>
      <c r="I81" s="30" t="str">
        <f aca="false">IFERROR(IF(G81&lt;&gt;"",G81-H81,""),"")</f>
        <v/>
      </c>
      <c r="J81" s="31" t="str">
        <f aca="true">IFERROR(IF(AND(I81&gt;0,F81&lt;&gt;""),MAX(TODAY()-F81,0),""),"")</f>
        <v/>
      </c>
      <c r="K81" s="19"/>
      <c r="L81" s="19"/>
      <c r="M81" s="19"/>
    </row>
    <row r="82" customFormat="false" ht="18" hidden="false" customHeight="true" outlineLevel="0" collapsed="false">
      <c r="A82" s="23" t="str">
        <f aca="false">IFERROR(IF(B82&lt;&gt;"",ROW()-11,""),"")</f>
        <v/>
      </c>
      <c r="B82" s="19"/>
      <c r="C82" s="19"/>
      <c r="D82" s="19"/>
      <c r="E82" s="19"/>
      <c r="F82" s="20" t="str">
        <f aca="false">IFERROR(IF(D82&lt;&gt;"",D82+E82,""),"")</f>
        <v/>
      </c>
      <c r="G82" s="19"/>
      <c r="H82" s="19"/>
      <c r="I82" s="32" t="str">
        <f aca="false">IFERROR(IF(G82&lt;&gt;"",G82-H82,""),"")</f>
        <v/>
      </c>
      <c r="J82" s="33" t="str">
        <f aca="true">IFERROR(IF(AND(I82&gt;0,F82&lt;&gt;""),MAX(TODAY()-F82,0),""),"")</f>
        <v/>
      </c>
      <c r="K82" s="19"/>
      <c r="L82" s="19"/>
      <c r="M82" s="19"/>
    </row>
    <row r="83" customFormat="false" ht="18" hidden="false" customHeight="true" outlineLevel="0" collapsed="false">
      <c r="A83" s="29" t="str">
        <f aca="false">IFERROR(IF(B83&lt;&gt;"",ROW()-11,""),"")</f>
        <v/>
      </c>
      <c r="B83" s="19"/>
      <c r="C83" s="19"/>
      <c r="D83" s="19"/>
      <c r="E83" s="19"/>
      <c r="F83" s="27" t="str">
        <f aca="false">IFERROR(IF(D83&lt;&gt;"",D83+E83,""),"")</f>
        <v/>
      </c>
      <c r="G83" s="19"/>
      <c r="H83" s="19"/>
      <c r="I83" s="30" t="str">
        <f aca="false">IFERROR(IF(G83&lt;&gt;"",G83-H83,""),"")</f>
        <v/>
      </c>
      <c r="J83" s="31" t="str">
        <f aca="true">IFERROR(IF(AND(I83&gt;0,F83&lt;&gt;""),MAX(TODAY()-F83,0),""),"")</f>
        <v/>
      </c>
      <c r="K83" s="19"/>
      <c r="L83" s="19"/>
      <c r="M83" s="19"/>
    </row>
    <row r="84" customFormat="false" ht="18" hidden="false" customHeight="true" outlineLevel="0" collapsed="false">
      <c r="A84" s="23" t="str">
        <f aca="false">IFERROR(IF(B84&lt;&gt;"",ROW()-11,""),"")</f>
        <v/>
      </c>
      <c r="B84" s="19"/>
      <c r="C84" s="19"/>
      <c r="D84" s="19"/>
      <c r="E84" s="19"/>
      <c r="F84" s="20" t="str">
        <f aca="false">IFERROR(IF(D84&lt;&gt;"",D84+E84,""),"")</f>
        <v/>
      </c>
      <c r="G84" s="19"/>
      <c r="H84" s="19"/>
      <c r="I84" s="32" t="str">
        <f aca="false">IFERROR(IF(G84&lt;&gt;"",G84-H84,""),"")</f>
        <v/>
      </c>
      <c r="J84" s="33" t="str">
        <f aca="true">IFERROR(IF(AND(I84&gt;0,F84&lt;&gt;""),MAX(TODAY()-F84,0),""),"")</f>
        <v/>
      </c>
      <c r="K84" s="19"/>
      <c r="L84" s="19"/>
      <c r="M84" s="19"/>
    </row>
    <row r="85" customFormat="false" ht="18" hidden="false" customHeight="true" outlineLevel="0" collapsed="false">
      <c r="A85" s="29" t="str">
        <f aca="false">IFERROR(IF(B85&lt;&gt;"",ROW()-11,""),"")</f>
        <v/>
      </c>
      <c r="B85" s="19"/>
      <c r="C85" s="19"/>
      <c r="D85" s="19"/>
      <c r="E85" s="19"/>
      <c r="F85" s="27" t="str">
        <f aca="false">IFERROR(IF(D85&lt;&gt;"",D85+E85,""),"")</f>
        <v/>
      </c>
      <c r="G85" s="19"/>
      <c r="H85" s="19"/>
      <c r="I85" s="30" t="str">
        <f aca="false">IFERROR(IF(G85&lt;&gt;"",G85-H85,""),"")</f>
        <v/>
      </c>
      <c r="J85" s="31" t="str">
        <f aca="true">IFERROR(IF(AND(I85&gt;0,F85&lt;&gt;""),MAX(TODAY()-F85,0),""),"")</f>
        <v/>
      </c>
      <c r="K85" s="19"/>
      <c r="L85" s="19"/>
      <c r="M85" s="19"/>
    </row>
    <row r="86" customFormat="false" ht="18" hidden="false" customHeight="true" outlineLevel="0" collapsed="false">
      <c r="A86" s="23" t="str">
        <f aca="false">IFERROR(IF(B86&lt;&gt;"",ROW()-11,""),"")</f>
        <v/>
      </c>
      <c r="B86" s="19"/>
      <c r="C86" s="19"/>
      <c r="D86" s="19"/>
      <c r="E86" s="19"/>
      <c r="F86" s="20" t="str">
        <f aca="false">IFERROR(IF(D86&lt;&gt;"",D86+E86,""),"")</f>
        <v/>
      </c>
      <c r="G86" s="19"/>
      <c r="H86" s="19"/>
      <c r="I86" s="32" t="str">
        <f aca="false">IFERROR(IF(G86&lt;&gt;"",G86-H86,""),"")</f>
        <v/>
      </c>
      <c r="J86" s="33" t="str">
        <f aca="true">IFERROR(IF(AND(I86&gt;0,F86&lt;&gt;""),MAX(TODAY()-F86,0),""),"")</f>
        <v/>
      </c>
      <c r="K86" s="19"/>
      <c r="L86" s="19"/>
      <c r="M86" s="19"/>
    </row>
    <row r="87" customFormat="false" ht="18" hidden="false" customHeight="true" outlineLevel="0" collapsed="false">
      <c r="A87" s="29" t="str">
        <f aca="false">IFERROR(IF(B87&lt;&gt;"",ROW()-11,""),"")</f>
        <v/>
      </c>
      <c r="B87" s="19"/>
      <c r="C87" s="19"/>
      <c r="D87" s="19"/>
      <c r="E87" s="19"/>
      <c r="F87" s="27" t="str">
        <f aca="false">IFERROR(IF(D87&lt;&gt;"",D87+E87,""),"")</f>
        <v/>
      </c>
      <c r="G87" s="19"/>
      <c r="H87" s="19"/>
      <c r="I87" s="30" t="str">
        <f aca="false">IFERROR(IF(G87&lt;&gt;"",G87-H87,""),"")</f>
        <v/>
      </c>
      <c r="J87" s="31" t="str">
        <f aca="true">IFERROR(IF(AND(I87&gt;0,F87&lt;&gt;""),MAX(TODAY()-F87,0),""),"")</f>
        <v/>
      </c>
      <c r="K87" s="19"/>
      <c r="L87" s="19"/>
      <c r="M87" s="19"/>
    </row>
    <row r="88" customFormat="false" ht="18" hidden="false" customHeight="true" outlineLevel="0" collapsed="false">
      <c r="A88" s="23" t="str">
        <f aca="false">IFERROR(IF(B88&lt;&gt;"",ROW()-11,""),"")</f>
        <v/>
      </c>
      <c r="B88" s="19"/>
      <c r="C88" s="19"/>
      <c r="D88" s="19"/>
      <c r="E88" s="19"/>
      <c r="F88" s="20" t="str">
        <f aca="false">IFERROR(IF(D88&lt;&gt;"",D88+E88,""),"")</f>
        <v/>
      </c>
      <c r="G88" s="19"/>
      <c r="H88" s="19"/>
      <c r="I88" s="32" t="str">
        <f aca="false">IFERROR(IF(G88&lt;&gt;"",G88-H88,""),"")</f>
        <v/>
      </c>
      <c r="J88" s="33" t="str">
        <f aca="true">IFERROR(IF(AND(I88&gt;0,F88&lt;&gt;""),MAX(TODAY()-F88,0),""),"")</f>
        <v/>
      </c>
      <c r="K88" s="19"/>
      <c r="L88" s="19"/>
      <c r="M88" s="19"/>
    </row>
    <row r="89" customFormat="false" ht="18" hidden="false" customHeight="true" outlineLevel="0" collapsed="false">
      <c r="A89" s="29" t="str">
        <f aca="false">IFERROR(IF(B89&lt;&gt;"",ROW()-11,""),"")</f>
        <v/>
      </c>
      <c r="B89" s="19"/>
      <c r="C89" s="19"/>
      <c r="D89" s="19"/>
      <c r="E89" s="19"/>
      <c r="F89" s="27" t="str">
        <f aca="false">IFERROR(IF(D89&lt;&gt;"",D89+E89,""),"")</f>
        <v/>
      </c>
      <c r="G89" s="19"/>
      <c r="H89" s="19"/>
      <c r="I89" s="30" t="str">
        <f aca="false">IFERROR(IF(G89&lt;&gt;"",G89-H89,""),"")</f>
        <v/>
      </c>
      <c r="J89" s="31" t="str">
        <f aca="true">IFERROR(IF(AND(I89&gt;0,F89&lt;&gt;""),MAX(TODAY()-F89,0),""),"")</f>
        <v/>
      </c>
      <c r="K89" s="19"/>
      <c r="L89" s="19"/>
      <c r="M89" s="19"/>
    </row>
    <row r="90" customFormat="false" ht="18" hidden="false" customHeight="true" outlineLevel="0" collapsed="false">
      <c r="A90" s="23" t="str">
        <f aca="false">IFERROR(IF(B90&lt;&gt;"",ROW()-11,""),"")</f>
        <v/>
      </c>
      <c r="B90" s="19"/>
      <c r="C90" s="19"/>
      <c r="D90" s="19"/>
      <c r="E90" s="19"/>
      <c r="F90" s="20" t="str">
        <f aca="false">IFERROR(IF(D90&lt;&gt;"",D90+E90,""),"")</f>
        <v/>
      </c>
      <c r="G90" s="19"/>
      <c r="H90" s="19"/>
      <c r="I90" s="32" t="str">
        <f aca="false">IFERROR(IF(G90&lt;&gt;"",G90-H90,""),"")</f>
        <v/>
      </c>
      <c r="J90" s="33" t="str">
        <f aca="true">IFERROR(IF(AND(I90&gt;0,F90&lt;&gt;""),MAX(TODAY()-F90,0),""),"")</f>
        <v/>
      </c>
      <c r="K90" s="19"/>
      <c r="L90" s="19"/>
      <c r="M90" s="19"/>
    </row>
    <row r="91" customFormat="false" ht="18" hidden="false" customHeight="true" outlineLevel="0" collapsed="false">
      <c r="A91" s="29" t="str">
        <f aca="false">IFERROR(IF(B91&lt;&gt;"",ROW()-11,""),"")</f>
        <v/>
      </c>
      <c r="B91" s="19"/>
      <c r="C91" s="19"/>
      <c r="D91" s="19"/>
      <c r="E91" s="19"/>
      <c r="F91" s="27" t="str">
        <f aca="false">IFERROR(IF(D91&lt;&gt;"",D91+E91,""),"")</f>
        <v/>
      </c>
      <c r="G91" s="19"/>
      <c r="H91" s="19"/>
      <c r="I91" s="30" t="str">
        <f aca="false">IFERROR(IF(G91&lt;&gt;"",G91-H91,""),"")</f>
        <v/>
      </c>
      <c r="J91" s="31" t="str">
        <f aca="true">IFERROR(IF(AND(I91&gt;0,F91&lt;&gt;""),MAX(TODAY()-F91,0),""),"")</f>
        <v/>
      </c>
      <c r="K91" s="19"/>
      <c r="L91" s="19"/>
      <c r="M91" s="19"/>
    </row>
    <row r="92" customFormat="false" ht="18" hidden="false" customHeight="true" outlineLevel="0" collapsed="false">
      <c r="A92" s="23" t="str">
        <f aca="false">IFERROR(IF(B92&lt;&gt;"",ROW()-11,""),"")</f>
        <v/>
      </c>
      <c r="B92" s="19"/>
      <c r="C92" s="19"/>
      <c r="D92" s="19"/>
      <c r="E92" s="19"/>
      <c r="F92" s="20" t="str">
        <f aca="false">IFERROR(IF(D92&lt;&gt;"",D92+E92,""),"")</f>
        <v/>
      </c>
      <c r="G92" s="19"/>
      <c r="H92" s="19"/>
      <c r="I92" s="32" t="str">
        <f aca="false">IFERROR(IF(G92&lt;&gt;"",G92-H92,""),"")</f>
        <v/>
      </c>
      <c r="J92" s="33" t="str">
        <f aca="true">IFERROR(IF(AND(I92&gt;0,F92&lt;&gt;""),MAX(TODAY()-F92,0),""),"")</f>
        <v/>
      </c>
      <c r="K92" s="19"/>
      <c r="L92" s="19"/>
      <c r="M92" s="19"/>
    </row>
    <row r="93" customFormat="false" ht="18" hidden="false" customHeight="true" outlineLevel="0" collapsed="false">
      <c r="A93" s="29" t="str">
        <f aca="false">IFERROR(IF(B93&lt;&gt;"",ROW()-11,""),"")</f>
        <v/>
      </c>
      <c r="B93" s="19"/>
      <c r="C93" s="19"/>
      <c r="D93" s="19"/>
      <c r="E93" s="19"/>
      <c r="F93" s="27" t="str">
        <f aca="false">IFERROR(IF(D93&lt;&gt;"",D93+E93,""),"")</f>
        <v/>
      </c>
      <c r="G93" s="19"/>
      <c r="H93" s="19"/>
      <c r="I93" s="30" t="str">
        <f aca="false">IFERROR(IF(G93&lt;&gt;"",G93-H93,""),"")</f>
        <v/>
      </c>
      <c r="J93" s="31" t="str">
        <f aca="true">IFERROR(IF(AND(I93&gt;0,F93&lt;&gt;""),MAX(TODAY()-F93,0),""),"")</f>
        <v/>
      </c>
      <c r="K93" s="19"/>
      <c r="L93" s="19"/>
      <c r="M93" s="19"/>
    </row>
    <row r="94" customFormat="false" ht="18" hidden="false" customHeight="true" outlineLevel="0" collapsed="false">
      <c r="A94" s="23" t="str">
        <f aca="false">IFERROR(IF(B94&lt;&gt;"",ROW()-11,""),"")</f>
        <v/>
      </c>
      <c r="B94" s="19"/>
      <c r="C94" s="19"/>
      <c r="D94" s="19"/>
      <c r="E94" s="19"/>
      <c r="F94" s="20" t="str">
        <f aca="false">IFERROR(IF(D94&lt;&gt;"",D94+E94,""),"")</f>
        <v/>
      </c>
      <c r="G94" s="19"/>
      <c r="H94" s="19"/>
      <c r="I94" s="32" t="str">
        <f aca="false">IFERROR(IF(G94&lt;&gt;"",G94-H94,""),"")</f>
        <v/>
      </c>
      <c r="J94" s="33" t="str">
        <f aca="true">IFERROR(IF(AND(I94&gt;0,F94&lt;&gt;""),MAX(TODAY()-F94,0),""),"")</f>
        <v/>
      </c>
      <c r="K94" s="19"/>
      <c r="L94" s="19"/>
      <c r="M94" s="19"/>
    </row>
    <row r="95" customFormat="false" ht="18" hidden="false" customHeight="true" outlineLevel="0" collapsed="false">
      <c r="A95" s="29" t="str">
        <f aca="false">IFERROR(IF(B95&lt;&gt;"",ROW()-11,""),"")</f>
        <v/>
      </c>
      <c r="B95" s="19"/>
      <c r="C95" s="19"/>
      <c r="D95" s="19"/>
      <c r="E95" s="19"/>
      <c r="F95" s="27" t="str">
        <f aca="false">IFERROR(IF(D95&lt;&gt;"",D95+E95,""),"")</f>
        <v/>
      </c>
      <c r="G95" s="19"/>
      <c r="H95" s="19"/>
      <c r="I95" s="30" t="str">
        <f aca="false">IFERROR(IF(G95&lt;&gt;"",G95-H95,""),"")</f>
        <v/>
      </c>
      <c r="J95" s="31" t="str">
        <f aca="true">IFERROR(IF(AND(I95&gt;0,F95&lt;&gt;""),MAX(TODAY()-F95,0),""),"")</f>
        <v/>
      </c>
      <c r="K95" s="19"/>
      <c r="L95" s="19"/>
      <c r="M95" s="19"/>
    </row>
    <row r="96" customFormat="false" ht="18" hidden="false" customHeight="true" outlineLevel="0" collapsed="false">
      <c r="A96" s="23" t="str">
        <f aca="false">IFERROR(IF(B96&lt;&gt;"",ROW()-11,""),"")</f>
        <v/>
      </c>
      <c r="B96" s="19"/>
      <c r="C96" s="19"/>
      <c r="D96" s="19"/>
      <c r="E96" s="19"/>
      <c r="F96" s="20" t="str">
        <f aca="false">IFERROR(IF(D96&lt;&gt;"",D96+E96,""),"")</f>
        <v/>
      </c>
      <c r="G96" s="19"/>
      <c r="H96" s="19"/>
      <c r="I96" s="32" t="str">
        <f aca="false">IFERROR(IF(G96&lt;&gt;"",G96-H96,""),"")</f>
        <v/>
      </c>
      <c r="J96" s="33" t="str">
        <f aca="true">IFERROR(IF(AND(I96&gt;0,F96&lt;&gt;""),MAX(TODAY()-F96,0),""),"")</f>
        <v/>
      </c>
      <c r="K96" s="19"/>
      <c r="L96" s="19"/>
      <c r="M96" s="19"/>
    </row>
    <row r="97" customFormat="false" ht="18" hidden="false" customHeight="true" outlineLevel="0" collapsed="false">
      <c r="A97" s="29" t="str">
        <f aca="false">IFERROR(IF(B97&lt;&gt;"",ROW()-11,""),"")</f>
        <v/>
      </c>
      <c r="B97" s="19"/>
      <c r="C97" s="19"/>
      <c r="D97" s="19"/>
      <c r="E97" s="19"/>
      <c r="F97" s="27" t="str">
        <f aca="false">IFERROR(IF(D97&lt;&gt;"",D97+E97,""),"")</f>
        <v/>
      </c>
      <c r="G97" s="19"/>
      <c r="H97" s="19"/>
      <c r="I97" s="30" t="str">
        <f aca="false">IFERROR(IF(G97&lt;&gt;"",G97-H97,""),"")</f>
        <v/>
      </c>
      <c r="J97" s="31" t="str">
        <f aca="true">IFERROR(IF(AND(I97&gt;0,F97&lt;&gt;""),MAX(TODAY()-F97,0),""),"")</f>
        <v/>
      </c>
      <c r="K97" s="19"/>
      <c r="L97" s="19"/>
      <c r="M97" s="19"/>
    </row>
    <row r="98" customFormat="false" ht="18" hidden="false" customHeight="true" outlineLevel="0" collapsed="false">
      <c r="A98" s="23" t="str">
        <f aca="false">IFERROR(IF(B98&lt;&gt;"",ROW()-11,""),"")</f>
        <v/>
      </c>
      <c r="B98" s="19"/>
      <c r="C98" s="19"/>
      <c r="D98" s="19"/>
      <c r="E98" s="19"/>
      <c r="F98" s="20" t="str">
        <f aca="false">IFERROR(IF(D98&lt;&gt;"",D98+E98,""),"")</f>
        <v/>
      </c>
      <c r="G98" s="19"/>
      <c r="H98" s="19"/>
      <c r="I98" s="32" t="str">
        <f aca="false">IFERROR(IF(G98&lt;&gt;"",G98-H98,""),"")</f>
        <v/>
      </c>
      <c r="J98" s="33" t="str">
        <f aca="true">IFERROR(IF(AND(I98&gt;0,F98&lt;&gt;""),MAX(TODAY()-F98,0),""),"")</f>
        <v/>
      </c>
      <c r="K98" s="19"/>
      <c r="L98" s="19"/>
      <c r="M98" s="19"/>
    </row>
    <row r="99" customFormat="false" ht="18" hidden="false" customHeight="true" outlineLevel="0" collapsed="false">
      <c r="A99" s="29" t="str">
        <f aca="false">IFERROR(IF(B99&lt;&gt;"",ROW()-11,""),"")</f>
        <v/>
      </c>
      <c r="B99" s="19"/>
      <c r="C99" s="19"/>
      <c r="D99" s="19"/>
      <c r="E99" s="19"/>
      <c r="F99" s="27" t="str">
        <f aca="false">IFERROR(IF(D99&lt;&gt;"",D99+E99,""),"")</f>
        <v/>
      </c>
      <c r="G99" s="19"/>
      <c r="H99" s="19"/>
      <c r="I99" s="30" t="str">
        <f aca="false">IFERROR(IF(G99&lt;&gt;"",G99-H99,""),"")</f>
        <v/>
      </c>
      <c r="J99" s="31" t="str">
        <f aca="true">IFERROR(IF(AND(I99&gt;0,F99&lt;&gt;""),MAX(TODAY()-F99,0),""),"")</f>
        <v/>
      </c>
      <c r="K99" s="19"/>
      <c r="L99" s="19"/>
      <c r="M99" s="19"/>
    </row>
    <row r="100" customFormat="false" ht="18" hidden="false" customHeight="true" outlineLevel="0" collapsed="false">
      <c r="A100" s="23" t="str">
        <f aca="false">IFERROR(IF(B100&lt;&gt;"",ROW()-11,""),"")</f>
        <v/>
      </c>
      <c r="B100" s="19"/>
      <c r="C100" s="19"/>
      <c r="D100" s="19"/>
      <c r="E100" s="19"/>
      <c r="F100" s="20" t="str">
        <f aca="false">IFERROR(IF(D100&lt;&gt;"",D100+E100,""),"")</f>
        <v/>
      </c>
      <c r="G100" s="19"/>
      <c r="H100" s="19"/>
      <c r="I100" s="32" t="str">
        <f aca="false">IFERROR(IF(G100&lt;&gt;"",G100-H100,""),"")</f>
        <v/>
      </c>
      <c r="J100" s="33" t="str">
        <f aca="true">IFERROR(IF(AND(I100&gt;0,F100&lt;&gt;""),MAX(TODAY()-F100,0),""),"")</f>
        <v/>
      </c>
      <c r="K100" s="19"/>
      <c r="L100" s="19"/>
      <c r="M100" s="19"/>
    </row>
    <row r="101" customFormat="false" ht="18" hidden="false" customHeight="true" outlineLevel="0" collapsed="false">
      <c r="A101" s="29" t="str">
        <f aca="false">IFERROR(IF(B101&lt;&gt;"",ROW()-11,""),"")</f>
        <v/>
      </c>
      <c r="B101" s="19"/>
      <c r="C101" s="19"/>
      <c r="D101" s="19"/>
      <c r="E101" s="19"/>
      <c r="F101" s="27" t="str">
        <f aca="false">IFERROR(IF(D101&lt;&gt;"",D101+E101,""),"")</f>
        <v/>
      </c>
      <c r="G101" s="19"/>
      <c r="H101" s="19"/>
      <c r="I101" s="30" t="str">
        <f aca="false">IFERROR(IF(G101&lt;&gt;"",G101-H101,""),"")</f>
        <v/>
      </c>
      <c r="J101" s="31" t="str">
        <f aca="true">IFERROR(IF(AND(I101&gt;0,F101&lt;&gt;""),MAX(TODAY()-F101,0),""),"")</f>
        <v/>
      </c>
      <c r="K101" s="19"/>
      <c r="L101" s="19"/>
      <c r="M101" s="19"/>
    </row>
    <row r="102" customFormat="false" ht="18" hidden="false" customHeight="true" outlineLevel="0" collapsed="false">
      <c r="A102" s="23" t="str">
        <f aca="false">IFERROR(IF(B102&lt;&gt;"",ROW()-11,""),"")</f>
        <v/>
      </c>
      <c r="B102" s="19"/>
      <c r="C102" s="19"/>
      <c r="D102" s="19"/>
      <c r="E102" s="19"/>
      <c r="F102" s="20" t="str">
        <f aca="false">IFERROR(IF(D102&lt;&gt;"",D102+E102,""),"")</f>
        <v/>
      </c>
      <c r="G102" s="19"/>
      <c r="H102" s="19"/>
      <c r="I102" s="32" t="str">
        <f aca="false">IFERROR(IF(G102&lt;&gt;"",G102-H102,""),"")</f>
        <v/>
      </c>
      <c r="J102" s="33" t="str">
        <f aca="true">IFERROR(IF(AND(I102&gt;0,F102&lt;&gt;""),MAX(TODAY()-F102,0),""),"")</f>
        <v/>
      </c>
      <c r="K102" s="19"/>
      <c r="L102" s="19"/>
      <c r="M102" s="19"/>
    </row>
    <row r="103" customFormat="false" ht="18" hidden="false" customHeight="true" outlineLevel="0" collapsed="false">
      <c r="A103" s="29" t="str">
        <f aca="false">IFERROR(IF(B103&lt;&gt;"",ROW()-11,""),"")</f>
        <v/>
      </c>
      <c r="B103" s="19"/>
      <c r="C103" s="19"/>
      <c r="D103" s="19"/>
      <c r="E103" s="19"/>
      <c r="F103" s="27" t="str">
        <f aca="false">IFERROR(IF(D103&lt;&gt;"",D103+E103,""),"")</f>
        <v/>
      </c>
      <c r="G103" s="19"/>
      <c r="H103" s="19"/>
      <c r="I103" s="30" t="str">
        <f aca="false">IFERROR(IF(G103&lt;&gt;"",G103-H103,""),"")</f>
        <v/>
      </c>
      <c r="J103" s="31" t="str">
        <f aca="true">IFERROR(IF(AND(I103&gt;0,F103&lt;&gt;""),MAX(TODAY()-F103,0),""),"")</f>
        <v/>
      </c>
      <c r="K103" s="19"/>
      <c r="L103" s="19"/>
      <c r="M103" s="19"/>
    </row>
    <row r="104" customFormat="false" ht="18" hidden="false" customHeight="true" outlineLevel="0" collapsed="false">
      <c r="A104" s="23" t="str">
        <f aca="false">IFERROR(IF(B104&lt;&gt;"",ROW()-11,""),"")</f>
        <v/>
      </c>
      <c r="B104" s="19"/>
      <c r="C104" s="19"/>
      <c r="D104" s="19"/>
      <c r="E104" s="19"/>
      <c r="F104" s="20" t="str">
        <f aca="false">IFERROR(IF(D104&lt;&gt;"",D104+E104,""),"")</f>
        <v/>
      </c>
      <c r="G104" s="19"/>
      <c r="H104" s="19"/>
      <c r="I104" s="32" t="str">
        <f aca="false">IFERROR(IF(G104&lt;&gt;"",G104-H104,""),"")</f>
        <v/>
      </c>
      <c r="J104" s="33" t="str">
        <f aca="true">IFERROR(IF(AND(I104&gt;0,F104&lt;&gt;""),MAX(TODAY()-F104,0),""),"")</f>
        <v/>
      </c>
      <c r="K104" s="19"/>
      <c r="L104" s="19"/>
      <c r="M104" s="19"/>
    </row>
    <row r="105" customFormat="false" ht="18" hidden="false" customHeight="true" outlineLevel="0" collapsed="false">
      <c r="A105" s="29" t="str">
        <f aca="false">IFERROR(IF(B105&lt;&gt;"",ROW()-11,""),"")</f>
        <v/>
      </c>
      <c r="B105" s="19"/>
      <c r="C105" s="19"/>
      <c r="D105" s="19"/>
      <c r="E105" s="19"/>
      <c r="F105" s="27" t="str">
        <f aca="false">IFERROR(IF(D105&lt;&gt;"",D105+E105,""),"")</f>
        <v/>
      </c>
      <c r="G105" s="19"/>
      <c r="H105" s="19"/>
      <c r="I105" s="30" t="str">
        <f aca="false">IFERROR(IF(G105&lt;&gt;"",G105-H105,""),"")</f>
        <v/>
      </c>
      <c r="J105" s="31" t="str">
        <f aca="true">IFERROR(IF(AND(I105&gt;0,F105&lt;&gt;""),MAX(TODAY()-F105,0),""),"")</f>
        <v/>
      </c>
      <c r="K105" s="19"/>
      <c r="L105" s="19"/>
      <c r="M105" s="19"/>
    </row>
    <row r="106" customFormat="false" ht="18" hidden="false" customHeight="true" outlineLevel="0" collapsed="false">
      <c r="A106" s="23" t="str">
        <f aca="false">IFERROR(IF(B106&lt;&gt;"",ROW()-11,""),"")</f>
        <v/>
      </c>
      <c r="B106" s="19"/>
      <c r="C106" s="19"/>
      <c r="D106" s="19"/>
      <c r="E106" s="19"/>
      <c r="F106" s="20" t="str">
        <f aca="false">IFERROR(IF(D106&lt;&gt;"",D106+E106,""),"")</f>
        <v/>
      </c>
      <c r="G106" s="19"/>
      <c r="H106" s="19"/>
      <c r="I106" s="32" t="str">
        <f aca="false">IFERROR(IF(G106&lt;&gt;"",G106-H106,""),"")</f>
        <v/>
      </c>
      <c r="J106" s="33" t="str">
        <f aca="true">IFERROR(IF(AND(I106&gt;0,F106&lt;&gt;""),MAX(TODAY()-F106,0),""),"")</f>
        <v/>
      </c>
      <c r="K106" s="19"/>
      <c r="L106" s="19"/>
      <c r="M106" s="19"/>
    </row>
    <row r="107" customFormat="false" ht="18" hidden="false" customHeight="true" outlineLevel="0" collapsed="false">
      <c r="A107" s="29" t="str">
        <f aca="false">IFERROR(IF(B107&lt;&gt;"",ROW()-11,""),"")</f>
        <v/>
      </c>
      <c r="B107" s="19"/>
      <c r="C107" s="19"/>
      <c r="D107" s="19"/>
      <c r="E107" s="19"/>
      <c r="F107" s="27" t="str">
        <f aca="false">IFERROR(IF(D107&lt;&gt;"",D107+E107,""),"")</f>
        <v/>
      </c>
      <c r="G107" s="19"/>
      <c r="H107" s="19"/>
      <c r="I107" s="30" t="str">
        <f aca="false">IFERROR(IF(G107&lt;&gt;"",G107-H107,""),"")</f>
        <v/>
      </c>
      <c r="J107" s="31" t="str">
        <f aca="true">IFERROR(IF(AND(I107&gt;0,F107&lt;&gt;""),MAX(TODAY()-F107,0),""),"")</f>
        <v/>
      </c>
      <c r="K107" s="19"/>
      <c r="L107" s="19"/>
      <c r="M107" s="19"/>
    </row>
    <row r="108" customFormat="false" ht="18" hidden="false" customHeight="true" outlineLevel="0" collapsed="false">
      <c r="A108" s="23" t="str">
        <f aca="false">IFERROR(IF(B108&lt;&gt;"",ROW()-11,""),"")</f>
        <v/>
      </c>
      <c r="B108" s="19"/>
      <c r="C108" s="19"/>
      <c r="D108" s="19"/>
      <c r="E108" s="19"/>
      <c r="F108" s="20" t="str">
        <f aca="false">IFERROR(IF(D108&lt;&gt;"",D108+E108,""),"")</f>
        <v/>
      </c>
      <c r="G108" s="19"/>
      <c r="H108" s="19"/>
      <c r="I108" s="32" t="str">
        <f aca="false">IFERROR(IF(G108&lt;&gt;"",G108-H108,""),"")</f>
        <v/>
      </c>
      <c r="J108" s="33" t="str">
        <f aca="true">IFERROR(IF(AND(I108&gt;0,F108&lt;&gt;""),MAX(TODAY()-F108,0),""),"")</f>
        <v/>
      </c>
      <c r="K108" s="19"/>
      <c r="L108" s="19"/>
      <c r="M108" s="19"/>
    </row>
    <row r="109" customFormat="false" ht="18" hidden="false" customHeight="true" outlineLevel="0" collapsed="false">
      <c r="A109" s="29" t="str">
        <f aca="false">IFERROR(IF(B109&lt;&gt;"",ROW()-11,""),"")</f>
        <v/>
      </c>
      <c r="B109" s="19"/>
      <c r="C109" s="19"/>
      <c r="D109" s="19"/>
      <c r="E109" s="19"/>
      <c r="F109" s="27" t="str">
        <f aca="false">IFERROR(IF(D109&lt;&gt;"",D109+E109,""),"")</f>
        <v/>
      </c>
      <c r="G109" s="19"/>
      <c r="H109" s="19"/>
      <c r="I109" s="30" t="str">
        <f aca="false">IFERROR(IF(G109&lt;&gt;"",G109-H109,""),"")</f>
        <v/>
      </c>
      <c r="J109" s="31" t="str">
        <f aca="true">IFERROR(IF(AND(I109&gt;0,F109&lt;&gt;""),MAX(TODAY()-F109,0),""),"")</f>
        <v/>
      </c>
      <c r="K109" s="19"/>
      <c r="L109" s="19"/>
      <c r="M109" s="19"/>
    </row>
    <row r="110" customFormat="false" ht="18" hidden="false" customHeight="true" outlineLevel="0" collapsed="false">
      <c r="A110" s="23" t="str">
        <f aca="false">IFERROR(IF(B110&lt;&gt;"",ROW()-11,""),"")</f>
        <v/>
      </c>
      <c r="B110" s="19"/>
      <c r="C110" s="19"/>
      <c r="D110" s="19"/>
      <c r="E110" s="19"/>
      <c r="F110" s="20" t="str">
        <f aca="false">IFERROR(IF(D110&lt;&gt;"",D110+E110,""),"")</f>
        <v/>
      </c>
      <c r="G110" s="19"/>
      <c r="H110" s="19"/>
      <c r="I110" s="32" t="str">
        <f aca="false">IFERROR(IF(G110&lt;&gt;"",G110-H110,""),"")</f>
        <v/>
      </c>
      <c r="J110" s="33" t="str">
        <f aca="true">IFERROR(IF(AND(I110&gt;0,F110&lt;&gt;""),MAX(TODAY()-F110,0),""),"")</f>
        <v/>
      </c>
      <c r="K110" s="19"/>
      <c r="L110" s="19"/>
      <c r="M110" s="19"/>
    </row>
    <row r="111" customFormat="false" ht="18" hidden="false" customHeight="true" outlineLevel="0" collapsed="false">
      <c r="A111" s="29" t="str">
        <f aca="false">IFERROR(IF(B111&lt;&gt;"",ROW()-11,""),"")</f>
        <v/>
      </c>
      <c r="B111" s="19"/>
      <c r="C111" s="19"/>
      <c r="D111" s="19"/>
      <c r="E111" s="19"/>
      <c r="F111" s="27" t="str">
        <f aca="false">IFERROR(IF(D111&lt;&gt;"",D111+E111,""),"")</f>
        <v/>
      </c>
      <c r="G111" s="19"/>
      <c r="H111" s="19"/>
      <c r="I111" s="30" t="str">
        <f aca="false">IFERROR(IF(G111&lt;&gt;"",G111-H111,""),"")</f>
        <v/>
      </c>
      <c r="J111" s="31" t="str">
        <f aca="true">IFERROR(IF(AND(I111&gt;0,F111&lt;&gt;""),MAX(TODAY()-F111,0),""),"")</f>
        <v/>
      </c>
      <c r="K111" s="19"/>
      <c r="L111" s="19"/>
      <c r="M111" s="19"/>
    </row>
    <row r="112" customFormat="false" ht="21.75" hidden="false" customHeight="true" outlineLevel="0" collapsed="false">
      <c r="A112" s="34" t="s">
        <v>64</v>
      </c>
      <c r="B112" s="34"/>
      <c r="C112" s="34"/>
      <c r="D112" s="34"/>
      <c r="E112" s="34"/>
      <c r="F112" s="34" t="s">
        <v>65</v>
      </c>
      <c r="G112" s="35" t="n">
        <f aca="false">SUM(G12:G111)</f>
        <v>76300.5</v>
      </c>
      <c r="H112" s="35" t="n">
        <f aca="false">SUM(H12:H111)</f>
        <v>15500</v>
      </c>
      <c r="I112" s="35" t="n">
        <f aca="false">SUM(I12:I111)</f>
        <v>60800.5</v>
      </c>
      <c r="J112" s="34"/>
      <c r="K112" s="34"/>
      <c r="L112" s="34"/>
      <c r="M112" s="34"/>
    </row>
  </sheetData>
  <mergeCells count="13">
    <mergeCell ref="A2:M2"/>
    <mergeCell ref="A3:M3"/>
    <mergeCell ref="A5:C5"/>
    <mergeCell ref="D5:F5"/>
    <mergeCell ref="G5:I5"/>
    <mergeCell ref="J5:K5"/>
    <mergeCell ref="L5:M5"/>
    <mergeCell ref="A6:C6"/>
    <mergeCell ref="D6:F6"/>
    <mergeCell ref="G6:I6"/>
    <mergeCell ref="J6:K6"/>
    <mergeCell ref="L6:M6"/>
    <mergeCell ref="A8:M8"/>
  </mergeCells>
  <conditionalFormatting sqref="A12:M111">
    <cfRule type="expression" priority="2" aboveAverage="0" equalAverage="0" bottom="0" percent="0" rank="0" text="" dxfId="0">
      <formula>$K12="Bezahlt"</formula>
    </cfRule>
    <cfRule type="expression" priority="3" aboveAverage="0" equalAverage="0" bottom="0" percent="0" rank="0" text="" dxfId="1">
      <formula>$K12="Gemahnt"</formula>
    </cfRule>
    <cfRule type="expression" priority="4" aboveAverage="0" equalAverage="0" bottom="0" percent="0" rank="0" text="" dxfId="2">
      <formula>$J12&gt;30</formula>
    </cfRule>
  </conditionalFormatting>
  <dataValidations count="2">
    <dataValidation allowBlank="true" errorStyle="stop" operator="between" showDropDown="false" showErrorMessage="false" showInputMessage="false" sqref="K12:K111" type="list">
      <formula1>"Offen,Bezahlt,Gemahnt,Storniert"</formula1>
      <formula2>0</formula2>
    </dataValidation>
    <dataValidation allowBlank="true" errorStyle="stop" operator="between" showDropDown="false" showErrorMessage="false" showInputMessage="false" sqref="L12:L111" type="list">
      <formula1>"0,1,2,3"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&amp;C&amp;"Calibri,Bold"FORDERUNGSAUFSTELLUNG – Geschäftsjahr 2026</oddHeader>
    <oddFooter>&amp;LStand: &amp;D&amp;RSeite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C8A"/>
    <pageSetUpPr fitToPage="false"/>
  </sheetPr>
  <dimension ref="A1:H25"/>
  <sheetViews>
    <sheetView showFormulas="false" showGridLines="fals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5" min="2" style="0" width="18"/>
    <col collapsed="false" customWidth="true" hidden="false" outlineLevel="0" max="6" min="6" style="0" width="5"/>
    <col collapsed="false" customWidth="true" hidden="false" outlineLevel="0" max="7" min="7" style="0" width="28"/>
    <col collapsed="false" customWidth="true" hidden="false" outlineLevel="0" max="8" min="8" style="0" width="18"/>
  </cols>
  <sheetData>
    <row r="1" customFormat="false" ht="7.5" hidden="false" customHeight="true" outlineLevel="0" collapsed="false"/>
    <row r="2" customFormat="false" ht="39.75" hidden="false" customHeight="true" outlineLevel="0" collapsed="false">
      <c r="A2" s="36" t="s">
        <v>66</v>
      </c>
      <c r="B2" s="36"/>
      <c r="C2" s="36"/>
      <c r="D2" s="36"/>
      <c r="E2" s="36"/>
      <c r="F2" s="36"/>
      <c r="G2" s="36"/>
      <c r="H2" s="36"/>
    </row>
    <row r="3" customFormat="false" ht="18" hidden="false" customHeight="true" outlineLevel="0" collapsed="false">
      <c r="A3" s="37" t="s">
        <v>67</v>
      </c>
      <c r="B3" s="37"/>
      <c r="C3" s="37"/>
      <c r="D3" s="37"/>
      <c r="E3" s="37"/>
      <c r="F3" s="37"/>
      <c r="G3" s="37"/>
      <c r="H3" s="37"/>
    </row>
    <row r="4" customFormat="false" ht="12" hidden="false" customHeight="true" outlineLevel="0" collapsed="false"/>
    <row r="5" customFormat="false" ht="21.75" hidden="false" customHeight="true" outlineLevel="0" collapsed="false">
      <c r="A5" s="38" t="s">
        <v>68</v>
      </c>
      <c r="B5" s="38" t="s">
        <v>69</v>
      </c>
      <c r="C5" s="38" t="s">
        <v>70</v>
      </c>
      <c r="D5" s="38" t="s">
        <v>71</v>
      </c>
    </row>
    <row r="6" customFormat="false" ht="19.5" hidden="false" customHeight="true" outlineLevel="0" collapsed="false">
      <c r="A6" s="39" t="s">
        <v>27</v>
      </c>
      <c r="B6" s="40" t="n">
        <f aca="false">COUNTIF(Forderungsaufstellung!K12:K111,"Offen")</f>
        <v>6</v>
      </c>
      <c r="C6" s="41" t="n">
        <f aca="false">SUMIF(Forderungsaufstellung!K12:K111,"Offen",Forderungsaufstellung!G12:G111)</f>
        <v>25050.5</v>
      </c>
      <c r="D6" s="41" t="n">
        <f aca="false">SUMIF(Forderungsaufstellung!K12:K111,"Offen",Forderungsaufstellung!I12:I111)</f>
        <v>19050.5</v>
      </c>
    </row>
    <row r="7" customFormat="false" ht="19.5" hidden="false" customHeight="true" outlineLevel="0" collapsed="false">
      <c r="A7" s="42" t="s">
        <v>23</v>
      </c>
      <c r="B7" s="43" t="n">
        <f aca="false">COUNTIF(Forderungsaufstellung!K12:K111,"Bezahlt")</f>
        <v>5</v>
      </c>
      <c r="C7" s="44" t="n">
        <f aca="false">SUMIF(Forderungsaufstellung!K12:K111,"Bezahlt",Forderungsaufstellung!G12:G111)</f>
        <v>9500</v>
      </c>
      <c r="D7" s="44" t="n">
        <f aca="false">SUMIF(Forderungsaufstellung!K12:K111,"Bezahlt",Forderungsaufstellung!I12:I111)</f>
        <v>0</v>
      </c>
    </row>
    <row r="8" customFormat="false" ht="19.5" hidden="false" customHeight="true" outlineLevel="0" collapsed="false">
      <c r="A8" s="45" t="s">
        <v>36</v>
      </c>
      <c r="B8" s="46" t="n">
        <f aca="false">COUNTIF(Forderungsaufstellung!K12:K111,"Gemahnt")</f>
        <v>4</v>
      </c>
      <c r="C8" s="47" t="n">
        <f aca="false">SUMIF(Forderungsaufstellung!K12:K111,"Gemahnt",Forderungsaufstellung!G12:G111)</f>
        <v>41750</v>
      </c>
      <c r="D8" s="47" t="n">
        <f aca="false">SUMIF(Forderungsaufstellung!K12:K111,"Gemahnt",Forderungsaufstellung!I12:I111)</f>
        <v>41750</v>
      </c>
    </row>
    <row r="9" customFormat="false" ht="19.5" hidden="false" customHeight="true" outlineLevel="0" collapsed="false">
      <c r="A9" s="48" t="s">
        <v>72</v>
      </c>
      <c r="B9" s="49" t="n">
        <f aca="false">COUNTIF(Forderungsaufstellung!K12:K111,"Storniert")</f>
        <v>0</v>
      </c>
      <c r="C9" s="50" t="n">
        <f aca="false">SUMIF(Forderungsaufstellung!K12:K111,"Storniert",Forderungsaufstellung!G12:G111)</f>
        <v>0</v>
      </c>
      <c r="D9" s="50" t="n">
        <f aca="false">SUMIF(Forderungsaufstellung!K12:K111,"Storniert",Forderungsaufstellung!I12:I111)</f>
        <v>0</v>
      </c>
    </row>
    <row r="10" customFormat="false" ht="19.5" hidden="false" customHeight="true" outlineLevel="0" collapsed="false">
      <c r="A10" s="34" t="s">
        <v>64</v>
      </c>
      <c r="B10" s="51" t="n">
        <f aca="false">SUM(B6:B9)</f>
        <v>15</v>
      </c>
      <c r="C10" s="35" t="n">
        <f aca="false">SUM(C6:C9)</f>
        <v>76300.5</v>
      </c>
      <c r="D10" s="35" t="n">
        <f aca="false">SUM(D6:D9)</f>
        <v>60800.5</v>
      </c>
    </row>
    <row r="11" customFormat="false" ht="13.5" hidden="false" customHeight="true" outlineLevel="0" collapsed="false"/>
    <row r="12" customFormat="false" ht="21.75" hidden="false" customHeight="true" outlineLevel="0" collapsed="false">
      <c r="A12" s="52" t="s">
        <v>73</v>
      </c>
      <c r="B12" s="52"/>
      <c r="C12" s="52"/>
      <c r="D12" s="52"/>
    </row>
    <row r="13" customFormat="false" ht="18" hidden="false" customHeight="true" outlineLevel="0" collapsed="false">
      <c r="A13" s="53" t="s">
        <v>10</v>
      </c>
      <c r="B13" s="53" t="s">
        <v>74</v>
      </c>
      <c r="C13" s="53" t="s">
        <v>18</v>
      </c>
      <c r="D13" s="53" t="s">
        <v>13</v>
      </c>
    </row>
    <row r="14" customFormat="false" ht="18" hidden="false" customHeight="true" outlineLevel="0" collapsed="false">
      <c r="A14" s="54" t="s">
        <v>55</v>
      </c>
      <c r="B14" s="55" t="n">
        <v>18700</v>
      </c>
      <c r="C14" s="56" t="s">
        <v>36</v>
      </c>
      <c r="D14" s="57" t="n">
        <v>46144</v>
      </c>
    </row>
    <row r="15" customFormat="false" ht="18" hidden="false" customHeight="true" outlineLevel="0" collapsed="false">
      <c r="A15" s="54" t="s">
        <v>49</v>
      </c>
      <c r="B15" s="55" t="n">
        <v>12500</v>
      </c>
      <c r="C15" s="56" t="s">
        <v>36</v>
      </c>
      <c r="D15" s="57" t="n">
        <v>46123</v>
      </c>
    </row>
    <row r="16" customFormat="false" ht="18" hidden="false" customHeight="true" outlineLevel="0" collapsed="false">
      <c r="A16" s="58" t="s">
        <v>30</v>
      </c>
      <c r="B16" s="59" t="n">
        <v>4320</v>
      </c>
      <c r="C16" s="60" t="s">
        <v>27</v>
      </c>
      <c r="D16" s="61" t="n">
        <v>46077</v>
      </c>
    </row>
    <row r="17" customFormat="false" ht="18" hidden="false" customHeight="true" outlineLevel="0" collapsed="false">
      <c r="A17" s="58" t="s">
        <v>44</v>
      </c>
      <c r="B17" s="59" t="n">
        <v>5600</v>
      </c>
      <c r="C17" s="60" t="s">
        <v>27</v>
      </c>
      <c r="D17" s="61" t="n">
        <v>46112</v>
      </c>
    </row>
    <row r="18" customFormat="false" ht="18" hidden="false" customHeight="true" outlineLevel="0" collapsed="false">
      <c r="A18" s="54" t="s">
        <v>39</v>
      </c>
      <c r="B18" s="55" t="n">
        <v>7450</v>
      </c>
      <c r="C18" s="56" t="s">
        <v>36</v>
      </c>
      <c r="D18" s="57" t="n">
        <v>46081</v>
      </c>
    </row>
    <row r="19" customFormat="false" ht="13.5" hidden="false" customHeight="true" outlineLevel="0" collapsed="false"/>
    <row r="20" customFormat="false" ht="21.75" hidden="false" customHeight="true" outlineLevel="0" collapsed="false">
      <c r="A20" s="52" t="s">
        <v>75</v>
      </c>
      <c r="B20" s="52"/>
      <c r="C20" s="52"/>
      <c r="D20" s="52"/>
    </row>
    <row r="21" customFormat="false" ht="18" hidden="false" customHeight="true" outlineLevel="0" collapsed="false">
      <c r="A21" s="53" t="s">
        <v>76</v>
      </c>
      <c r="B21" s="53" t="s">
        <v>77</v>
      </c>
      <c r="C21" s="53" t="s">
        <v>78</v>
      </c>
      <c r="D21" s="53" t="s">
        <v>74</v>
      </c>
    </row>
    <row r="22" customFormat="false" ht="18" hidden="false" customHeight="true" outlineLevel="0" collapsed="false">
      <c r="A22" s="62" t="n">
        <v>0</v>
      </c>
      <c r="B22" s="63" t="s">
        <v>79</v>
      </c>
      <c r="C22" s="64" t="n">
        <f aca="false">COUNTIF(Forderungsaufstellung!L12:L111,0)</f>
        <v>0</v>
      </c>
      <c r="D22" s="65" t="n">
        <f aca="false">SUMIF(Forderungsaufstellung!L12:L111,0,Forderungsaufstellung!I12:I111)</f>
        <v>0</v>
      </c>
    </row>
    <row r="23" customFormat="false" ht="18" hidden="false" customHeight="true" outlineLevel="0" collapsed="false">
      <c r="A23" s="62" t="n">
        <v>1</v>
      </c>
      <c r="B23" s="63" t="s">
        <v>80</v>
      </c>
      <c r="C23" s="64" t="n">
        <f aca="false">COUNTIF(Forderungsaufstellung!L12:L111,1)</f>
        <v>2</v>
      </c>
      <c r="D23" s="65" t="n">
        <f aca="false">SUMIF(Forderungsaufstellung!L12:L111,1,Forderungsaufstellung!I12:I111)</f>
        <v>15600</v>
      </c>
    </row>
    <row r="24" customFormat="false" ht="18" hidden="false" customHeight="true" outlineLevel="0" collapsed="false">
      <c r="A24" s="62" t="n">
        <v>2</v>
      </c>
      <c r="B24" s="63" t="s">
        <v>81</v>
      </c>
      <c r="C24" s="64" t="n">
        <f aca="false">COUNTIF(Forderungsaufstellung!L12:L111,2)</f>
        <v>2</v>
      </c>
      <c r="D24" s="65" t="n">
        <f aca="false">SUMIF(Forderungsaufstellung!L12:L111,2,Forderungsaufstellung!I12:I111)</f>
        <v>26150</v>
      </c>
    </row>
    <row r="25" customFormat="false" ht="18" hidden="false" customHeight="true" outlineLevel="0" collapsed="false">
      <c r="A25" s="62" t="n">
        <v>3</v>
      </c>
      <c r="B25" s="63" t="s">
        <v>82</v>
      </c>
      <c r="C25" s="64" t="n">
        <f aca="false">COUNTIF(Forderungsaufstellung!L12:L111,3)</f>
        <v>0</v>
      </c>
      <c r="D25" s="65" t="n">
        <f aca="false">SUMIF(Forderungsaufstellung!L12:L111,3,Forderungsaufstellung!I12:I111)</f>
        <v>0</v>
      </c>
    </row>
  </sheetData>
  <mergeCells count="4">
    <mergeCell ref="A2:H2"/>
    <mergeCell ref="A3:H3"/>
    <mergeCell ref="A12:D12"/>
    <mergeCell ref="A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A9AD9"/>
    <pageSetUpPr fitToPage="false"/>
  </sheetPr>
  <dimension ref="A1:C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8"/>
    <col collapsed="false" customWidth="true" hidden="false" outlineLevel="0" max="3" min="3" style="0" width="60"/>
  </cols>
  <sheetData>
    <row r="1" customFormat="false" ht="7.5" hidden="false" customHeight="true" outlineLevel="0" collapsed="false"/>
    <row r="2" customFormat="false" ht="42" hidden="false" customHeight="true" outlineLevel="0" collapsed="false">
      <c r="A2" s="36" t="s">
        <v>83</v>
      </c>
      <c r="B2" s="36"/>
      <c r="C2" s="36"/>
    </row>
    <row r="3" customFormat="false" ht="18" hidden="false" customHeight="true" outlineLevel="0" collapsed="false">
      <c r="A3" s="37" t="s">
        <v>84</v>
      </c>
      <c r="B3" s="37"/>
      <c r="C3" s="37"/>
    </row>
    <row r="4" customFormat="false" ht="9.75" hidden="false" customHeight="true" outlineLevel="0" collapsed="false"/>
    <row r="5" customFormat="false" ht="19.5" hidden="false" customHeight="true" outlineLevel="0" collapsed="false">
      <c r="A5" s="66" t="s">
        <v>85</v>
      </c>
      <c r="B5" s="66"/>
      <c r="C5" s="66"/>
    </row>
    <row r="6" customFormat="false" ht="19.5" hidden="false" customHeight="true" outlineLevel="0" collapsed="false">
      <c r="A6" s="67" t="s">
        <v>86</v>
      </c>
      <c r="B6" s="68" t="s">
        <v>87</v>
      </c>
      <c r="C6" s="63" t="s">
        <v>88</v>
      </c>
    </row>
    <row r="7" customFormat="false" ht="19.5" hidden="false" customHeight="true" outlineLevel="0" collapsed="false">
      <c r="A7" s="67" t="s">
        <v>89</v>
      </c>
      <c r="B7" s="68" t="s">
        <v>90</v>
      </c>
      <c r="C7" s="63" t="s">
        <v>91</v>
      </c>
    </row>
    <row r="8" customFormat="false" ht="19.5" hidden="false" customHeight="true" outlineLevel="0" collapsed="false">
      <c r="A8" s="67" t="s">
        <v>92</v>
      </c>
      <c r="B8" s="68" t="s">
        <v>93</v>
      </c>
      <c r="C8" s="63" t="s">
        <v>94</v>
      </c>
    </row>
    <row r="9" customFormat="false" ht="19.5" hidden="false" customHeight="true" outlineLevel="0" collapsed="false"/>
    <row r="10" customFormat="false" ht="19.5" hidden="false" customHeight="true" outlineLevel="0" collapsed="false">
      <c r="A10" s="66" t="s">
        <v>95</v>
      </c>
      <c r="B10" s="66"/>
      <c r="C10" s="66"/>
    </row>
    <row r="11" customFormat="false" ht="19.5" hidden="false" customHeight="true" outlineLevel="0" collapsed="false">
      <c r="A11" s="67" t="s">
        <v>96</v>
      </c>
      <c r="B11" s="68" t="s">
        <v>97</v>
      </c>
      <c r="C11" s="63" t="s">
        <v>98</v>
      </c>
    </row>
    <row r="12" customFormat="false" ht="19.5" hidden="false" customHeight="true" outlineLevel="0" collapsed="false">
      <c r="A12" s="67" t="s">
        <v>99</v>
      </c>
      <c r="B12" s="68" t="s">
        <v>10</v>
      </c>
      <c r="C12" s="63" t="s">
        <v>100</v>
      </c>
    </row>
    <row r="13" customFormat="false" ht="19.5" hidden="false" customHeight="true" outlineLevel="0" collapsed="false">
      <c r="A13" s="67" t="s">
        <v>101</v>
      </c>
      <c r="B13" s="68" t="s">
        <v>102</v>
      </c>
      <c r="C13" s="63" t="s">
        <v>103</v>
      </c>
    </row>
    <row r="14" customFormat="false" ht="19.5" hidden="false" customHeight="true" outlineLevel="0" collapsed="false">
      <c r="A14" s="67" t="s">
        <v>104</v>
      </c>
      <c r="B14" s="68" t="s">
        <v>105</v>
      </c>
      <c r="C14" s="63" t="s">
        <v>106</v>
      </c>
    </row>
    <row r="15" customFormat="false" ht="19.5" hidden="false" customHeight="true" outlineLevel="0" collapsed="false">
      <c r="A15" s="67" t="s">
        <v>107</v>
      </c>
      <c r="B15" s="68" t="s">
        <v>13</v>
      </c>
      <c r="C15" s="63" t="s">
        <v>108</v>
      </c>
    </row>
    <row r="16" customFormat="false" ht="19.5" hidden="false" customHeight="true" outlineLevel="0" collapsed="false">
      <c r="A16" s="67" t="s">
        <v>109</v>
      </c>
      <c r="B16" s="68" t="s">
        <v>110</v>
      </c>
      <c r="C16" s="63" t="s">
        <v>111</v>
      </c>
    </row>
    <row r="17" customFormat="false" ht="19.5" hidden="false" customHeight="true" outlineLevel="0" collapsed="false">
      <c r="A17" s="67" t="s">
        <v>112</v>
      </c>
      <c r="B17" s="68" t="s">
        <v>113</v>
      </c>
      <c r="C17" s="63" t="s">
        <v>114</v>
      </c>
    </row>
    <row r="18" customFormat="false" ht="19.5" hidden="false" customHeight="true" outlineLevel="0" collapsed="false">
      <c r="A18" s="67" t="s">
        <v>115</v>
      </c>
      <c r="B18" s="68" t="s">
        <v>74</v>
      </c>
      <c r="C18" s="63" t="s">
        <v>116</v>
      </c>
    </row>
    <row r="19" customFormat="false" ht="19.5" hidden="false" customHeight="true" outlineLevel="0" collapsed="false">
      <c r="A19" s="67" t="s">
        <v>117</v>
      </c>
      <c r="B19" s="68" t="s">
        <v>118</v>
      </c>
      <c r="C19" s="63" t="s">
        <v>119</v>
      </c>
    </row>
    <row r="20" customFormat="false" ht="19.5" hidden="false" customHeight="true" outlineLevel="0" collapsed="false">
      <c r="A20" s="67" t="s">
        <v>120</v>
      </c>
      <c r="B20" s="68" t="s">
        <v>18</v>
      </c>
      <c r="C20" s="63" t="s">
        <v>121</v>
      </c>
    </row>
    <row r="21" customFormat="false" ht="19.5" hidden="false" customHeight="true" outlineLevel="0" collapsed="false">
      <c r="A21" s="67" t="s">
        <v>122</v>
      </c>
      <c r="B21" s="68" t="s">
        <v>76</v>
      </c>
      <c r="C21" s="63" t="s">
        <v>123</v>
      </c>
    </row>
    <row r="22" customFormat="false" ht="19.5" hidden="false" customHeight="true" outlineLevel="0" collapsed="false">
      <c r="A22" s="67" t="s">
        <v>124</v>
      </c>
      <c r="B22" s="68" t="s">
        <v>125</v>
      </c>
      <c r="C22" s="63" t="s">
        <v>126</v>
      </c>
    </row>
    <row r="23" customFormat="false" ht="19.5" hidden="false" customHeight="true" outlineLevel="0" collapsed="false"/>
    <row r="24" customFormat="false" ht="19.5" hidden="false" customHeight="true" outlineLevel="0" collapsed="false">
      <c r="A24" s="66" t="s">
        <v>127</v>
      </c>
      <c r="B24" s="66"/>
      <c r="C24" s="66"/>
    </row>
    <row r="25" customFormat="false" ht="19.5" hidden="false" customHeight="true" outlineLevel="0" collapsed="false">
      <c r="A25" s="67" t="s">
        <v>128</v>
      </c>
      <c r="B25" s="68" t="s">
        <v>129</v>
      </c>
      <c r="C25" s="63" t="s">
        <v>130</v>
      </c>
    </row>
    <row r="26" customFormat="false" ht="19.5" hidden="false" customHeight="true" outlineLevel="0" collapsed="false">
      <c r="A26" s="67" t="s">
        <v>128</v>
      </c>
      <c r="B26" s="68" t="s">
        <v>131</v>
      </c>
      <c r="C26" s="63" t="s">
        <v>132</v>
      </c>
    </row>
    <row r="27" customFormat="false" ht="19.5" hidden="false" customHeight="true" outlineLevel="0" collapsed="false">
      <c r="A27" s="67" t="s">
        <v>128</v>
      </c>
      <c r="B27" s="68" t="s">
        <v>133</v>
      </c>
      <c r="C27" s="63" t="s">
        <v>134</v>
      </c>
    </row>
    <row r="28" customFormat="false" ht="19.5" hidden="false" customHeight="true" outlineLevel="0" collapsed="false">
      <c r="A28" s="67" t="s">
        <v>128</v>
      </c>
      <c r="B28" s="68" t="s">
        <v>135</v>
      </c>
      <c r="C28" s="63" t="s">
        <v>136</v>
      </c>
    </row>
    <row r="29" customFormat="false" ht="19.5" hidden="false" customHeight="true" outlineLevel="0" collapsed="false">
      <c r="A29" s="67" t="s">
        <v>128</v>
      </c>
      <c r="B29" s="68" t="s">
        <v>137</v>
      </c>
      <c r="C29" s="63" t="s">
        <v>138</v>
      </c>
    </row>
  </sheetData>
  <mergeCells count="5">
    <mergeCell ref="A2:C2"/>
    <mergeCell ref="A3:C3"/>
    <mergeCell ref="A5:C5"/>
    <mergeCell ref="A10:C10"/>
    <mergeCell ref="A24:C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2026-07-21T06:23:32Z</dcterms:created>
  <dc:creator>openpyxl</dc:creator>
  <dc:description/>
  <dc:language>en-US</dc:language>
  <cp:lastModifiedBy/>
  <dcterms:modified xsi:type="dcterms:W3CDTF">2026-07-21T06:23:34Z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