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wnloads\"/>
    </mc:Choice>
  </mc:AlternateContent>
  <xr:revisionPtr revIDLastSave="0" documentId="13_ncr:1_{23E5AFEE-7F7C-4DDF-92DB-60695D56680D}" xr6:coauthVersionLast="47" xr6:coauthVersionMax="47" xr10:uidLastSave="{00000000-0000-0000-0000-000000000000}"/>
  <bookViews>
    <workbookView xWindow="1035" yWindow="1035" windowWidth="25500" windowHeight="13500" xr2:uid="{00000000-000D-0000-FFFF-FFFF00000000}"/>
  </bookViews>
  <sheets>
    <sheet name="Helferlis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5" i="1" l="1"/>
  <c r="J65" i="1"/>
  <c r="I65" i="1"/>
  <c r="H65" i="1"/>
  <c r="O65" i="1" s="1"/>
  <c r="G65" i="1"/>
  <c r="F65" i="1"/>
  <c r="K64" i="1"/>
  <c r="J64" i="1"/>
  <c r="I64" i="1"/>
  <c r="H64" i="1"/>
  <c r="O64" i="1" s="1"/>
  <c r="G64" i="1"/>
  <c r="F64" i="1"/>
  <c r="K63" i="1"/>
  <c r="J63" i="1"/>
  <c r="I63" i="1"/>
  <c r="H63" i="1"/>
  <c r="O63" i="1" s="1"/>
  <c r="G63" i="1"/>
  <c r="F63" i="1"/>
  <c r="K62" i="1"/>
  <c r="J62" i="1"/>
  <c r="I62" i="1"/>
  <c r="H62" i="1"/>
  <c r="O62" i="1" s="1"/>
  <c r="G62" i="1"/>
  <c r="F62" i="1"/>
  <c r="K61" i="1"/>
  <c r="J61" i="1"/>
  <c r="I61" i="1"/>
  <c r="O61" i="1" s="1"/>
  <c r="H61" i="1"/>
  <c r="G61" i="1"/>
  <c r="F61" i="1"/>
  <c r="K60" i="1"/>
  <c r="J60" i="1"/>
  <c r="I60" i="1"/>
  <c r="O60" i="1" s="1"/>
  <c r="H60" i="1"/>
  <c r="G60" i="1"/>
  <c r="F60" i="1"/>
  <c r="K59" i="1"/>
  <c r="J59" i="1"/>
  <c r="O59" i="1" s="1"/>
  <c r="I59" i="1"/>
  <c r="H59" i="1"/>
  <c r="G59" i="1"/>
  <c r="F59" i="1"/>
  <c r="K58" i="1"/>
  <c r="J58" i="1"/>
  <c r="I58" i="1"/>
  <c r="H58" i="1"/>
  <c r="O58" i="1" s="1"/>
  <c r="G58" i="1"/>
  <c r="F58" i="1"/>
  <c r="K57" i="1"/>
  <c r="J57" i="1"/>
  <c r="O57" i="1" s="1"/>
  <c r="I57" i="1"/>
  <c r="H57" i="1"/>
  <c r="G57" i="1"/>
  <c r="F57" i="1"/>
  <c r="O56" i="1"/>
  <c r="K56" i="1"/>
  <c r="J56" i="1"/>
  <c r="I56" i="1"/>
  <c r="H56" i="1"/>
  <c r="G56" i="1"/>
  <c r="F56" i="1"/>
  <c r="K55" i="1"/>
  <c r="J55" i="1"/>
  <c r="I55" i="1"/>
  <c r="H55" i="1"/>
  <c r="O55" i="1" s="1"/>
  <c r="G55" i="1"/>
  <c r="F55" i="1"/>
  <c r="O54" i="1"/>
  <c r="K54" i="1"/>
  <c r="J54" i="1"/>
  <c r="I54" i="1"/>
  <c r="H54" i="1"/>
  <c r="G54" i="1"/>
  <c r="F54" i="1"/>
  <c r="O53" i="1"/>
  <c r="K53" i="1"/>
  <c r="J53" i="1"/>
  <c r="I53" i="1"/>
  <c r="H53" i="1"/>
  <c r="G53" i="1"/>
  <c r="F53" i="1"/>
  <c r="K52" i="1"/>
  <c r="J52" i="1"/>
  <c r="I52" i="1"/>
  <c r="H52" i="1"/>
  <c r="O52" i="1" s="1"/>
  <c r="G52" i="1"/>
  <c r="F52" i="1"/>
  <c r="O51" i="1"/>
  <c r="K51" i="1"/>
  <c r="J51" i="1"/>
  <c r="I51" i="1"/>
  <c r="H51" i="1"/>
  <c r="G51" i="1"/>
  <c r="F51" i="1"/>
  <c r="K50" i="1"/>
  <c r="J50" i="1"/>
  <c r="I50" i="1"/>
  <c r="H50" i="1"/>
  <c r="O50" i="1" s="1"/>
  <c r="G50" i="1"/>
  <c r="F50" i="1"/>
  <c r="K49" i="1"/>
  <c r="J49" i="1"/>
  <c r="I49" i="1"/>
  <c r="H49" i="1"/>
  <c r="O49" i="1" s="1"/>
  <c r="G49" i="1"/>
  <c r="F49" i="1"/>
  <c r="K48" i="1"/>
  <c r="J48" i="1"/>
  <c r="I48" i="1"/>
  <c r="H48" i="1"/>
  <c r="O48" i="1" s="1"/>
  <c r="G48" i="1"/>
  <c r="F48" i="1"/>
  <c r="K47" i="1"/>
  <c r="J47" i="1"/>
  <c r="I47" i="1"/>
  <c r="H47" i="1"/>
  <c r="O47" i="1" s="1"/>
  <c r="G47" i="1"/>
  <c r="F47" i="1"/>
  <c r="K46" i="1"/>
  <c r="J46" i="1"/>
  <c r="I46" i="1"/>
  <c r="H46" i="1"/>
  <c r="O46" i="1" s="1"/>
  <c r="G46" i="1"/>
  <c r="F46" i="1"/>
  <c r="K45" i="1"/>
  <c r="J45" i="1"/>
  <c r="I45" i="1"/>
  <c r="H45" i="1"/>
  <c r="O45" i="1" s="1"/>
  <c r="G45" i="1"/>
  <c r="F45" i="1"/>
  <c r="K44" i="1"/>
  <c r="J44" i="1"/>
  <c r="I44" i="1"/>
  <c r="H44" i="1"/>
  <c r="O44" i="1" s="1"/>
  <c r="G44" i="1"/>
  <c r="F44" i="1"/>
  <c r="K43" i="1"/>
  <c r="J43" i="1"/>
  <c r="I43" i="1"/>
  <c r="H43" i="1"/>
  <c r="O43" i="1" s="1"/>
  <c r="G43" i="1"/>
  <c r="F43" i="1"/>
  <c r="K42" i="1"/>
  <c r="J42" i="1"/>
  <c r="I42" i="1"/>
  <c r="O42" i="1" s="1"/>
  <c r="H42" i="1"/>
  <c r="G42" i="1"/>
  <c r="F42" i="1"/>
  <c r="K41" i="1"/>
  <c r="J41" i="1"/>
  <c r="I41" i="1"/>
  <c r="O41" i="1" s="1"/>
  <c r="H41" i="1"/>
  <c r="G41" i="1"/>
  <c r="F41" i="1"/>
  <c r="K40" i="1"/>
  <c r="J40" i="1"/>
  <c r="I40" i="1"/>
  <c r="O40" i="1" s="1"/>
  <c r="H40" i="1"/>
  <c r="G40" i="1"/>
  <c r="F40" i="1"/>
  <c r="K39" i="1"/>
  <c r="J39" i="1"/>
  <c r="O39" i="1" s="1"/>
  <c r="I39" i="1"/>
  <c r="H39" i="1"/>
  <c r="G39" i="1"/>
  <c r="F39" i="1"/>
  <c r="K38" i="1"/>
  <c r="J38" i="1"/>
  <c r="I38" i="1"/>
  <c r="H38" i="1"/>
  <c r="O38" i="1" s="1"/>
  <c r="G38" i="1"/>
  <c r="F38" i="1"/>
  <c r="J37" i="1"/>
  <c r="K37" i="1" s="1"/>
  <c r="I37" i="1"/>
  <c r="H37" i="1"/>
  <c r="G37" i="1"/>
  <c r="F37" i="1"/>
  <c r="K36" i="1"/>
  <c r="J36" i="1"/>
  <c r="I36" i="1"/>
  <c r="H36" i="1"/>
  <c r="G36" i="1"/>
  <c r="F36" i="1"/>
  <c r="J35" i="1"/>
  <c r="I35" i="1"/>
  <c r="K35" i="1" s="1"/>
  <c r="H35" i="1"/>
  <c r="O35" i="1" s="1"/>
  <c r="G35" i="1"/>
  <c r="F35" i="1"/>
  <c r="K34" i="1"/>
  <c r="J34" i="1"/>
  <c r="I34" i="1"/>
  <c r="H34" i="1"/>
  <c r="G34" i="1"/>
  <c r="F34" i="1"/>
  <c r="J33" i="1"/>
  <c r="K33" i="1" s="1"/>
  <c r="I33" i="1"/>
  <c r="H33" i="1"/>
  <c r="G33" i="1"/>
  <c r="F33" i="1"/>
  <c r="J32" i="1"/>
  <c r="K32" i="1" s="1"/>
  <c r="I32" i="1"/>
  <c r="H32" i="1"/>
  <c r="O32" i="1" s="1"/>
  <c r="G32" i="1"/>
  <c r="F32" i="1"/>
  <c r="J31" i="1"/>
  <c r="I31" i="1"/>
  <c r="K31" i="1" s="1"/>
  <c r="H31" i="1"/>
  <c r="G31" i="1"/>
  <c r="F31" i="1"/>
  <c r="J30" i="1"/>
  <c r="K30" i="1" s="1"/>
  <c r="I30" i="1"/>
  <c r="H30" i="1"/>
  <c r="O30" i="1" s="1"/>
  <c r="G30" i="1"/>
  <c r="F30" i="1"/>
  <c r="J29" i="1"/>
  <c r="K29" i="1" s="1"/>
  <c r="I29" i="1"/>
  <c r="H29" i="1"/>
  <c r="O29" i="1" s="1"/>
  <c r="G29" i="1"/>
  <c r="F29" i="1"/>
  <c r="J28" i="1"/>
  <c r="K28" i="1" s="1"/>
  <c r="I28" i="1"/>
  <c r="H28" i="1"/>
  <c r="O28" i="1" s="1"/>
  <c r="G28" i="1"/>
  <c r="F28" i="1"/>
  <c r="J27" i="1"/>
  <c r="K27" i="1" s="1"/>
  <c r="I27" i="1"/>
  <c r="H27" i="1"/>
  <c r="O27" i="1" s="1"/>
  <c r="G27" i="1"/>
  <c r="F27" i="1"/>
  <c r="J26" i="1"/>
  <c r="K26" i="1" s="1"/>
  <c r="I8" i="1" s="1"/>
  <c r="I26" i="1"/>
  <c r="H26" i="1"/>
  <c r="O36" i="1" s="1"/>
  <c r="G26" i="1"/>
  <c r="F26" i="1"/>
  <c r="K22" i="1"/>
  <c r="J22" i="1"/>
  <c r="I22" i="1"/>
  <c r="K21" i="1"/>
  <c r="J21" i="1"/>
  <c r="I21" i="1"/>
  <c r="K20" i="1"/>
  <c r="J20" i="1"/>
  <c r="I20" i="1"/>
  <c r="I19" i="1"/>
  <c r="J19" i="1" s="1"/>
  <c r="K19" i="1" s="1"/>
  <c r="I18" i="1"/>
  <c r="J18" i="1" s="1"/>
  <c r="K18" i="1" s="1"/>
  <c r="I17" i="1"/>
  <c r="J17" i="1" s="1"/>
  <c r="K17" i="1" s="1"/>
  <c r="I16" i="1"/>
  <c r="J16" i="1" s="1"/>
  <c r="K16" i="1" s="1"/>
  <c r="I15" i="1"/>
  <c r="J15" i="1" s="1"/>
  <c r="K15" i="1" s="1"/>
  <c r="I14" i="1"/>
  <c r="J14" i="1" s="1"/>
  <c r="K14" i="1" s="1"/>
  <c r="I13" i="1"/>
  <c r="J13" i="1" s="1"/>
  <c r="L5" i="1"/>
  <c r="I5" i="1"/>
  <c r="K13" i="1" l="1"/>
  <c r="N5" i="1"/>
  <c r="O33" i="1"/>
  <c r="O37" i="1"/>
  <c r="O31" i="1"/>
  <c r="L8" i="1"/>
  <c r="O34" i="1"/>
  <c r="O26" i="1"/>
  <c r="N8" i="1" l="1"/>
</calcChain>
</file>

<file path=xl/sharedStrings.xml><?xml version="1.0" encoding="utf-8"?>
<sst xmlns="http://schemas.openxmlformats.org/spreadsheetml/2006/main" count="170" uniqueCount="135">
  <si>
    <t>Einsatzplanung für Aufgaben, Schichten und freiwillige Unterstützung</t>
  </si>
  <si>
    <t>PLANUNGSDATEN</t>
  </si>
  <si>
    <t>EINSÄTZE</t>
  </si>
  <si>
    <t>GESAMTBEDARF</t>
  </si>
  <si>
    <t>OFFENE PLÄTZE</t>
  </si>
  <si>
    <t>Anlass / Projekt</t>
  </si>
  <si>
    <t>Gemeinsamer Aktionstag</t>
  </si>
  <si>
    <t>Koordination</t>
  </si>
  <si>
    <t>Jana Richter</t>
  </si>
  <si>
    <t>Ort</t>
  </si>
  <si>
    <t>Mehrzweckraum / Außenbereich</t>
  </si>
  <si>
    <t>Telefon</t>
  </si>
  <si>
    <t>+49 170 4567890</t>
  </si>
  <si>
    <t>Zeitraum</t>
  </si>
  <si>
    <t>12.09.2026 – 13.09.2026</t>
  </si>
  <si>
    <t>E-Mail</t>
  </si>
  <si>
    <t>organisation@beispiel.de</t>
  </si>
  <si>
    <t>PLANSTUNDEN</t>
  </si>
  <si>
    <t>BESETZUNG</t>
  </si>
  <si>
    <t>KONFLIKTE</t>
  </si>
  <si>
    <t>Stand</t>
  </si>
  <si>
    <t>Hinweis</t>
  </si>
  <si>
    <t>Beispieldaten frei anpassbar</t>
  </si>
  <si>
    <t>Hellblaue Felder sind Eingaben. Graublaue Felder und Kennzahlen werden automatisch berechnet.</t>
  </si>
  <si>
    <t>EINSATZBEDARF</t>
  </si>
  <si>
    <t>Einsatz-ID</t>
  </si>
  <si>
    <t>Datum</t>
  </si>
  <si>
    <t>Bereich</t>
  </si>
  <si>
    <t>Aufgabe</t>
  </si>
  <si>
    <t>Beginn</t>
  </si>
  <si>
    <t>Ende</t>
  </si>
  <si>
    <t>Pause (Min.)</t>
  </si>
  <si>
    <t>Bedarf</t>
  </si>
  <si>
    <t>Eingeteilt</t>
  </si>
  <si>
    <t>Offen</t>
  </si>
  <si>
    <t>Besetzungsstatus</t>
  </si>
  <si>
    <t>E-01</t>
  </si>
  <si>
    <t>Logistik</t>
  </si>
  <si>
    <t>Materialannahme und Aufbau</t>
  </si>
  <si>
    <t>E-02</t>
  </si>
  <si>
    <t>Empfang</t>
  </si>
  <si>
    <t>Anmeldung und Information</t>
  </si>
  <si>
    <t>E-03</t>
  </si>
  <si>
    <t>Betreuung</t>
  </si>
  <si>
    <t>Ansprechperson vor Ort</t>
  </si>
  <si>
    <t>E-04</t>
  </si>
  <si>
    <t>Versorgung</t>
  </si>
  <si>
    <t>Ausgabe und Nachschub</t>
  </si>
  <si>
    <t>E-05</t>
  </si>
  <si>
    <t>Technik</t>
  </si>
  <si>
    <t>Technische Unterstützung</t>
  </si>
  <si>
    <t>E-06</t>
  </si>
  <si>
    <t>Flexibel</t>
  </si>
  <si>
    <t>Springer und kurzfristige Hilfe</t>
  </si>
  <si>
    <t>E-07</t>
  </si>
  <si>
    <t>Rückgabe, Sortierung und Abbau</t>
  </si>
  <si>
    <t>HELFEREINTEILUNG</t>
  </si>
  <si>
    <t>Helfer-ID</t>
  </si>
  <si>
    <t>Name</t>
  </si>
  <si>
    <t>Dauer (Std.)</t>
  </si>
  <si>
    <t>Zusage</t>
  </si>
  <si>
    <t>Qualifikation / Stärke</t>
  </si>
  <si>
    <t>Hinweise</t>
  </si>
  <si>
    <t>Prüfung</t>
  </si>
  <si>
    <t>H-001</t>
  </si>
  <si>
    <t>Anna Weber</t>
  </si>
  <si>
    <t>+49 171 3021140</t>
  </si>
  <si>
    <t>anna.weber@beispiel.de</t>
  </si>
  <si>
    <t>Zugesagt</t>
  </si>
  <si>
    <t>Organisation</t>
  </si>
  <si>
    <t>Führerschein vorhanden</t>
  </si>
  <si>
    <t>H-002</t>
  </si>
  <si>
    <t>David Koch</t>
  </si>
  <si>
    <t>+49 176 4125081</t>
  </si>
  <si>
    <t>david.koch@beispiel.de</t>
  </si>
  <si>
    <t>Kann schwere Kisten tragen</t>
  </si>
  <si>
    <t>H-003</t>
  </si>
  <si>
    <t>Lea Wagner</t>
  </si>
  <si>
    <t>+49 151 5580274</t>
  </si>
  <si>
    <t>lea.wagner@beispiel.de</t>
  </si>
  <si>
    <t>Angefragt</t>
  </si>
  <si>
    <t>Aufbau</t>
  </si>
  <si>
    <t>Rückmeldung bis 01.09.</t>
  </si>
  <si>
    <t>H-004</t>
  </si>
  <si>
    <t>Ben Fischer</t>
  </si>
  <si>
    <t>+49 170 6103298</t>
  </si>
  <si>
    <t>ben.fischer@beispiel.de</t>
  </si>
  <si>
    <t>Kommunikation</t>
  </si>
  <si>
    <t>Deutsch und Englisch</t>
  </si>
  <si>
    <t>H-005</t>
  </si>
  <si>
    <t>Nora Becker</t>
  </si>
  <si>
    <t>+49 160 8442196</t>
  </si>
  <si>
    <t>nora.becker@beispiel.de</t>
  </si>
  <si>
    <t>Abgesagt</t>
  </si>
  <si>
    <t>Ersatz wird gesucht</t>
  </si>
  <si>
    <t>H-006</t>
  </si>
  <si>
    <t>Mila Schuster</t>
  </si>
  <si>
    <t>+49 152 7398642</t>
  </si>
  <si>
    <t>mila.schuster@beispiel.de</t>
  </si>
  <si>
    <t>Ruhige Ansprechperson</t>
  </si>
  <si>
    <t>H-007</t>
  </si>
  <si>
    <t>Paul Neumann</t>
  </si>
  <si>
    <t>+49 175 2806413</t>
  </si>
  <si>
    <t>paul.neumann@beispiel.de</t>
  </si>
  <si>
    <t>Erste Hilfe</t>
  </si>
  <si>
    <t>Erste-Hilfe-Kurs aktuell</t>
  </si>
  <si>
    <t>H-008</t>
  </si>
  <si>
    <t>Emma Hoffmann</t>
  </si>
  <si>
    <t>+49 157 9127630</t>
  </si>
  <si>
    <t>emma.hoffmann@beispiel.de</t>
  </si>
  <si>
    <t>Ausgabe</t>
  </si>
  <si>
    <t>Erfahrung im Service</t>
  </si>
  <si>
    <t>H-009</t>
  </si>
  <si>
    <t>Felix Braun</t>
  </si>
  <si>
    <t>+49 172 4541806</t>
  </si>
  <si>
    <t>felix.braun@beispiel.de</t>
  </si>
  <si>
    <t>IT / Technik</t>
  </si>
  <si>
    <t>Bringt Werkzeug mit</t>
  </si>
  <si>
    <t>H-010</t>
  </si>
  <si>
    <t>Laura Keller</t>
  </si>
  <si>
    <t>+49 163 6874319</t>
  </si>
  <si>
    <t>laura.keller@beispiel.de</t>
  </si>
  <si>
    <t>Ab 10:30 Uhr verfügbar</t>
  </si>
  <si>
    <t>H-011</t>
  </si>
  <si>
    <t>Jonas Wolf</t>
  </si>
  <si>
    <t>+49 174 3365028</t>
  </si>
  <si>
    <t>jonas.wolf@beispiel.de</t>
  </si>
  <si>
    <t>Transporter-Erfahrung</t>
  </si>
  <si>
    <t>H-012</t>
  </si>
  <si>
    <t>Sophie Lang</t>
  </si>
  <si>
    <t>+49 159 8215740</t>
  </si>
  <si>
    <t>sophie.lang@beispiel.de</t>
  </si>
  <si>
    <t>Sortierung</t>
  </si>
  <si>
    <t>Materialkenntnisse</t>
  </si>
  <si>
    <t>HELFERLISTE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</si>
</sst>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\ &quot;Std.&quot;"/>
    <numFmt numFmtId="165" formatCode="dd\.mm\.yyyy"/>
    <numFmt numFmtId="166" formatCode="hh:mm"/>
  </numFmts>
  <fonts count="11" x14ac:knownFonts="1">
    <font>
      <sz val="11"/>
      <name val="Carlito"/>
    </font>
    <font>
      <sz val="10"/>
      <color rgb="FF24313B"/>
      <name val="Calibri"/>
    </font>
    <font>
      <b/>
      <sz val="22"/>
      <color rgb="FFFFFFFF"/>
      <name val="Calibri"/>
    </font>
    <font>
      <sz val="11"/>
      <color rgb="FFDCE8EF"/>
      <name val="Calibri"/>
    </font>
    <font>
      <b/>
      <sz val="11"/>
      <color rgb="FFFFFFFF"/>
      <name val="Calibri"/>
    </font>
    <font>
      <b/>
      <sz val="10"/>
      <color rgb="FF17324D"/>
      <name val="Calibri"/>
    </font>
    <font>
      <b/>
      <sz val="9"/>
      <color rgb="FF17324D"/>
      <name val="Calibri"/>
    </font>
    <font>
      <b/>
      <sz val="18"/>
      <color rgb="FF0D7C86"/>
      <name val="Calibri"/>
    </font>
    <font>
      <i/>
      <sz val="10"/>
      <color rgb="FF6D5320"/>
      <name val="Calibri"/>
    </font>
    <font>
      <b/>
      <sz val="10"/>
      <color rgb="FFFFFFFF"/>
      <name val="Calibri"/>
    </font>
    <font>
      <sz val="11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17324D"/>
      </patternFill>
    </fill>
    <fill>
      <patternFill patternType="solid">
        <fgColor rgb="FF0D7C86"/>
      </patternFill>
    </fill>
    <fill>
      <patternFill patternType="solid">
        <fgColor rgb="FFF6F8FA"/>
      </patternFill>
    </fill>
    <fill>
      <patternFill patternType="solid">
        <fgColor rgb="FFDDE8EE"/>
      </patternFill>
    </fill>
    <fill>
      <patternFill patternType="solid">
        <fgColor rgb="FFFFFFFF"/>
      </patternFill>
    </fill>
    <fill>
      <patternFill patternType="solid">
        <fgColor rgb="FFFFF5DE"/>
      </patternFill>
    </fill>
    <fill>
      <patternFill patternType="solid">
        <fgColor rgb="FFEAF4F7"/>
      </patternFill>
    </fill>
    <fill>
      <patternFill patternType="solid">
        <fgColor rgb="FFEDF1F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25">
    <xf numFmtId="0" fontId="0" fillId="0" borderId="0" xfId="0"/>
    <xf numFmtId="0" fontId="1" fillId="0" borderId="0" xfId="1" applyFont="1"/>
    <xf numFmtId="0" fontId="5" fillId="4" borderId="0" xfId="1" applyFont="1" applyFill="1"/>
    <xf numFmtId="0" fontId="9" fillId="2" borderId="0" xfId="1" applyFont="1" applyFill="1" applyAlignment="1">
      <alignment horizontal="center" vertical="center" wrapText="1"/>
    </xf>
    <xf numFmtId="0" fontId="1" fillId="8" borderId="0" xfId="1" applyFont="1" applyFill="1" applyAlignment="1">
      <alignment horizontal="center" vertical="center" wrapText="1"/>
    </xf>
    <xf numFmtId="165" fontId="1" fillId="8" borderId="0" xfId="1" applyNumberFormat="1" applyFont="1" applyFill="1" applyAlignment="1">
      <alignment vertical="center" wrapText="1"/>
    </xf>
    <xf numFmtId="0" fontId="1" fillId="8" borderId="0" xfId="1" applyFont="1" applyFill="1" applyAlignment="1">
      <alignment vertical="center" wrapText="1"/>
    </xf>
    <xf numFmtId="166" fontId="1" fillId="8" borderId="0" xfId="1" applyNumberFormat="1" applyFont="1" applyFill="1" applyAlignment="1">
      <alignment vertical="center" wrapText="1"/>
    </xf>
    <xf numFmtId="0" fontId="1" fillId="9" borderId="0" xfId="1" applyFont="1" applyFill="1" applyAlignment="1">
      <alignment horizontal="center" vertical="center" wrapText="1"/>
    </xf>
    <xf numFmtId="0" fontId="1" fillId="9" borderId="0" xfId="1" applyFont="1" applyFill="1" applyAlignment="1">
      <alignment vertical="center" wrapText="1"/>
    </xf>
    <xf numFmtId="0" fontId="1" fillId="0" borderId="0" xfId="1" applyFont="1" applyAlignment="1">
      <alignment vertical="center" wrapText="1"/>
    </xf>
    <xf numFmtId="165" fontId="1" fillId="9" borderId="0" xfId="1" applyNumberFormat="1" applyFont="1" applyFill="1" applyAlignment="1">
      <alignment horizontal="center" vertical="center" wrapText="1"/>
    </xf>
    <xf numFmtId="166" fontId="1" fillId="9" borderId="0" xfId="1" applyNumberFormat="1" applyFont="1" applyFill="1" applyAlignment="1">
      <alignment horizontal="center" vertical="center" wrapText="1"/>
    </xf>
    <xf numFmtId="164" fontId="1" fillId="9" borderId="0" xfId="1" applyNumberFormat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0" fontId="1" fillId="4" borderId="0" xfId="1" applyFont="1" applyFill="1"/>
    <xf numFmtId="165" fontId="1" fillId="4" borderId="0" xfId="1" applyNumberFormat="1" applyFont="1" applyFill="1"/>
    <xf numFmtId="0" fontId="6" fillId="5" borderId="0" xfId="1" applyFont="1" applyFill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164" fontId="7" fillId="6" borderId="0" xfId="1" applyNumberFormat="1" applyFont="1" applyFill="1" applyAlignment="1">
      <alignment horizontal="center" vertical="center"/>
    </xf>
    <xf numFmtId="9" fontId="7" fillId="6" borderId="0" xfId="1" applyNumberFormat="1" applyFont="1" applyFill="1" applyAlignment="1">
      <alignment horizontal="center" vertical="center"/>
    </xf>
    <xf numFmtId="0" fontId="8" fillId="7" borderId="0" xfId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 wrapText="1"/>
    </xf>
  </cellXfs>
  <cellStyles count="2">
    <cellStyle name="Normal" xfId="1" xr:uid="{00000000-0005-0000-0000-000000000000}"/>
    <cellStyle name="Standard" xfId="0" builtinId="0"/>
  </cellStyles>
  <dxfs count="10">
    <dxf>
      <font>
        <color rgb="FF2E6B3C"/>
      </font>
      <fill>
        <patternFill patternType="solid">
          <bgColor rgb="FFE8F5E9"/>
        </patternFill>
      </fill>
    </dxf>
    <dxf>
      <font>
        <b/>
        <color rgb="FF7B241C"/>
      </font>
      <fill>
        <patternFill patternType="solid">
          <bgColor rgb="FFF5B7B1"/>
        </patternFill>
      </fill>
    </dxf>
    <dxf>
      <font>
        <b/>
        <color rgb="FF922B21"/>
      </font>
      <fill>
        <patternFill patternType="solid">
          <bgColor rgb="FFFADBD8"/>
        </patternFill>
      </fill>
    </dxf>
    <dxf>
      <font>
        <b/>
        <color rgb="FF245A89"/>
      </font>
      <fill>
        <patternFill patternType="solid">
          <bgColor rgb="FFDDEAF7"/>
        </patternFill>
      </fill>
    </dxf>
    <dxf>
      <font>
        <b/>
        <color rgb="FF7B5B10"/>
      </font>
      <fill>
        <patternFill patternType="solid">
          <bgColor rgb="FFFFF0C9"/>
        </patternFill>
      </fill>
    </dxf>
    <dxf>
      <font>
        <b/>
        <color rgb="FF21643D"/>
      </font>
      <fill>
        <patternFill patternType="solid">
          <bgColor rgb="FFDDF2E6"/>
        </patternFill>
      </fill>
    </dxf>
    <dxf>
      <font>
        <b/>
        <color rgb="FF922B21"/>
      </font>
      <fill>
        <patternFill patternType="solid">
          <bgColor rgb="FFFADBD8"/>
        </patternFill>
      </fill>
    </dxf>
    <dxf>
      <font>
        <b/>
        <color rgb="FF7B5B10"/>
      </font>
      <fill>
        <patternFill patternType="solid">
          <bgColor rgb="FFFFF0C9"/>
        </patternFill>
      </fill>
    </dxf>
    <dxf>
      <font>
        <b/>
        <color rgb="FF21643D"/>
      </font>
      <fill>
        <patternFill patternType="solid">
          <bgColor rgb="FFDDF2E6"/>
        </patternFill>
      </fill>
    </dxf>
    <dxf>
      <font>
        <b/>
        <color rgb="FFA63A32"/>
      </font>
      <fill>
        <patternFill patternType="solid">
          <bgColor rgb="FFFDE8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insatzbedarfTabelle" displayName="EinsatzbedarfTabelle" ref="A12:K22">
  <tableColumns count="11">
    <tableColumn id="1" xr3:uid="{00000000-0010-0000-0000-000001000000}" name="Einsatz-ID"/>
    <tableColumn id="2" xr3:uid="{00000000-0010-0000-0000-000002000000}" name="Datum"/>
    <tableColumn id="3" xr3:uid="{00000000-0010-0000-0000-000003000000}" name="Bereich"/>
    <tableColumn id="4" xr3:uid="{00000000-0010-0000-0000-000004000000}" name="Aufgabe"/>
    <tableColumn id="5" xr3:uid="{00000000-0010-0000-0000-000005000000}" name="Beginn"/>
    <tableColumn id="6" xr3:uid="{00000000-0010-0000-0000-000006000000}" name="Ende"/>
    <tableColumn id="7" xr3:uid="{00000000-0010-0000-0000-000007000000}" name="Pause (Min.)"/>
    <tableColumn id="8" xr3:uid="{00000000-0010-0000-0000-000008000000}" name="Bedarf"/>
    <tableColumn id="9" xr3:uid="{00000000-0010-0000-0000-000009000000}" name="Eingeteilt"/>
    <tableColumn id="10" xr3:uid="{00000000-0010-0000-0000-00000A000000}" name="Offen"/>
    <tableColumn id="11" xr3:uid="{00000000-0010-0000-0000-00000B000000}" name="Besetzungsstatu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HelfereinteilungTabelle" displayName="HelfereinteilungTabelle" ref="A25:O65">
  <tableColumns count="15">
    <tableColumn id="1" xr3:uid="{00000000-0010-0000-0100-000001000000}" name="Helfer-ID"/>
    <tableColumn id="2" xr3:uid="{00000000-0010-0000-0100-000002000000}" name="Name"/>
    <tableColumn id="3" xr3:uid="{00000000-0010-0000-0100-000003000000}" name="Telefon"/>
    <tableColumn id="4" xr3:uid="{00000000-0010-0000-0100-000004000000}" name="E-Mail"/>
    <tableColumn id="5" xr3:uid="{00000000-0010-0000-0100-000005000000}" name="Einsatz-ID"/>
    <tableColumn id="6" xr3:uid="{00000000-0010-0000-0100-000006000000}" name="Bereich"/>
    <tableColumn id="7" xr3:uid="{00000000-0010-0000-0100-000007000000}" name="Aufgabe"/>
    <tableColumn id="8" xr3:uid="{00000000-0010-0000-0100-000008000000}" name="Datum"/>
    <tableColumn id="9" xr3:uid="{00000000-0010-0000-0100-000009000000}" name="Beginn"/>
    <tableColumn id="10" xr3:uid="{00000000-0010-0000-0100-00000A000000}" name="Ende"/>
    <tableColumn id="11" xr3:uid="{00000000-0010-0000-0100-00000B000000}" name="Dauer (Std.)"/>
    <tableColumn id="12" xr3:uid="{00000000-0010-0000-0100-00000C000000}" name="Zusage"/>
    <tableColumn id="13" xr3:uid="{00000000-0010-0000-0100-00000D000000}" name="Qualifikation / Stärke"/>
    <tableColumn id="14" xr3:uid="{00000000-0010-0000-0100-00000E000000}" name="Hinweise"/>
    <tableColumn id="15" xr3:uid="{00000000-0010-0000-0100-00000F000000}" name="Prüfun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"/>
  <sheetViews>
    <sheetView tabSelected="1" workbookViewId="0">
      <selection activeCell="D34" sqref="D34"/>
    </sheetView>
  </sheetViews>
  <sheetFormatPr baseColWidth="10" defaultColWidth="9" defaultRowHeight="15" x14ac:dyDescent="0.25"/>
  <cols>
    <col min="1" max="1" width="14" customWidth="1"/>
    <col min="2" max="2" width="21" customWidth="1"/>
    <col min="3" max="3" width="18" customWidth="1"/>
    <col min="4" max="4" width="29" customWidth="1"/>
    <col min="5" max="5" width="14" customWidth="1"/>
    <col min="6" max="6" width="16" customWidth="1"/>
    <col min="7" max="7" width="27" customWidth="1"/>
    <col min="8" max="8" width="13" customWidth="1"/>
    <col min="9" max="10" width="10" customWidth="1"/>
    <col min="11" max="11" width="17" customWidth="1"/>
    <col min="12" max="12" width="14" customWidth="1"/>
    <col min="13" max="13" width="23" customWidth="1"/>
    <col min="14" max="14" width="29" customWidth="1"/>
    <col min="15" max="15" width="18" customWidth="1"/>
  </cols>
  <sheetData>
    <row r="1" spans="1:15" ht="36" customHeight="1" x14ac:dyDescent="0.25">
      <c r="A1" s="14" t="s">
        <v>134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21.9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" customHeight="1" x14ac:dyDescent="0.25">
      <c r="A4" s="16" t="s">
        <v>1</v>
      </c>
      <c r="B4" s="16"/>
      <c r="C4" s="16"/>
      <c r="D4" s="16"/>
      <c r="E4" s="16"/>
      <c r="F4" s="16"/>
      <c r="G4" s="16"/>
      <c r="H4" s="1"/>
      <c r="I4" s="19" t="s">
        <v>2</v>
      </c>
      <c r="J4" s="19"/>
      <c r="K4" s="19"/>
      <c r="L4" s="19" t="s">
        <v>3</v>
      </c>
      <c r="M4" s="19"/>
      <c r="N4" s="19" t="s">
        <v>4</v>
      </c>
      <c r="O4" s="19"/>
    </row>
    <row r="5" spans="1:15" x14ac:dyDescent="0.25">
      <c r="A5" s="2" t="s">
        <v>5</v>
      </c>
      <c r="B5" s="17" t="s">
        <v>6</v>
      </c>
      <c r="C5" s="17"/>
      <c r="D5" s="17"/>
      <c r="E5" s="2" t="s">
        <v>7</v>
      </c>
      <c r="F5" s="17" t="s">
        <v>8</v>
      </c>
      <c r="G5" s="17"/>
      <c r="H5" s="1"/>
      <c r="I5" s="20">
        <f>COUNTIF(A13:A22,"&lt;&gt;")</f>
        <v>7</v>
      </c>
      <c r="J5" s="20"/>
      <c r="K5" s="20"/>
      <c r="L5" s="20">
        <f>SUM(H13:H22)</f>
        <v>16</v>
      </c>
      <c r="M5" s="20"/>
      <c r="N5" s="20">
        <f>SUM(J13:J22)</f>
        <v>5</v>
      </c>
      <c r="O5" s="20"/>
    </row>
    <row r="6" spans="1:15" x14ac:dyDescent="0.25">
      <c r="A6" s="2" t="s">
        <v>9</v>
      </c>
      <c r="B6" s="17" t="s">
        <v>10</v>
      </c>
      <c r="C6" s="17"/>
      <c r="D6" s="17"/>
      <c r="E6" s="2" t="s">
        <v>11</v>
      </c>
      <c r="F6" s="17" t="s">
        <v>12</v>
      </c>
      <c r="G6" s="17"/>
      <c r="H6" s="1"/>
      <c r="I6" s="20"/>
      <c r="J6" s="20"/>
      <c r="K6" s="20"/>
      <c r="L6" s="20"/>
      <c r="M6" s="20"/>
      <c r="N6" s="20"/>
      <c r="O6" s="20"/>
    </row>
    <row r="7" spans="1:15" x14ac:dyDescent="0.25">
      <c r="A7" s="2" t="s">
        <v>13</v>
      </c>
      <c r="B7" s="17" t="s">
        <v>14</v>
      </c>
      <c r="C7" s="17"/>
      <c r="D7" s="17"/>
      <c r="E7" s="2" t="s">
        <v>15</v>
      </c>
      <c r="F7" s="17" t="s">
        <v>16</v>
      </c>
      <c r="G7" s="17"/>
      <c r="H7" s="1"/>
      <c r="I7" s="19" t="s">
        <v>17</v>
      </c>
      <c r="J7" s="19"/>
      <c r="K7" s="19"/>
      <c r="L7" s="19" t="s">
        <v>18</v>
      </c>
      <c r="M7" s="19"/>
      <c r="N7" s="19" t="s">
        <v>19</v>
      </c>
      <c r="O7" s="19"/>
    </row>
    <row r="8" spans="1:15" x14ac:dyDescent="0.25">
      <c r="A8" s="2" t="s">
        <v>20</v>
      </c>
      <c r="B8" s="18">
        <v>46226</v>
      </c>
      <c r="C8" s="18"/>
      <c r="D8" s="18"/>
      <c r="E8" s="2" t="s">
        <v>21</v>
      </c>
      <c r="F8" s="17" t="s">
        <v>22</v>
      </c>
      <c r="G8" s="17"/>
      <c r="H8" s="1"/>
      <c r="I8" s="21">
        <f>SUMIFS(K26:K65,L26:L65,"&lt;&gt;Abgesagt")</f>
        <v>34.75</v>
      </c>
      <c r="J8" s="21"/>
      <c r="K8" s="21"/>
      <c r="L8" s="22">
        <f>IFERROR(SUM(I13:I22)/SUM(H13:H22),0)</f>
        <v>0.6875</v>
      </c>
      <c r="M8" s="22"/>
      <c r="N8" s="20">
        <f>COUNTIF(O26:O65,"Überschneidung")</f>
        <v>0</v>
      </c>
      <c r="O8" s="20"/>
    </row>
    <row r="9" spans="1:15" x14ac:dyDescent="0.25">
      <c r="A9" s="1"/>
      <c r="B9" s="1"/>
      <c r="C9" s="1"/>
      <c r="D9" s="1"/>
      <c r="E9" s="1"/>
      <c r="F9" s="1"/>
      <c r="G9" s="1"/>
      <c r="H9" s="1"/>
      <c r="I9" s="21"/>
      <c r="J9" s="21"/>
      <c r="K9" s="21"/>
      <c r="L9" s="22"/>
      <c r="M9" s="22"/>
      <c r="N9" s="20"/>
      <c r="O9" s="20"/>
    </row>
    <row r="10" spans="1:15" ht="21.95" customHeight="1" x14ac:dyDescent="0.25">
      <c r="A10" s="23" t="s">
        <v>23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5" ht="24" customHeight="1" x14ac:dyDescent="0.25">
      <c r="A11" s="16" t="s">
        <v>24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"/>
      <c r="M11" s="1"/>
      <c r="N11" s="1"/>
      <c r="O11" s="1"/>
    </row>
    <row r="12" spans="1:15" ht="30" customHeight="1" x14ac:dyDescent="0.25">
      <c r="A12" s="3" t="s">
        <v>25</v>
      </c>
      <c r="B12" s="3" t="s">
        <v>26</v>
      </c>
      <c r="C12" s="3" t="s">
        <v>27</v>
      </c>
      <c r="D12" s="3" t="s">
        <v>28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33</v>
      </c>
      <c r="J12" s="3" t="s">
        <v>34</v>
      </c>
      <c r="K12" s="3" t="s">
        <v>35</v>
      </c>
      <c r="L12" s="1"/>
      <c r="M12" s="1"/>
      <c r="N12" s="1"/>
      <c r="O12" s="1"/>
    </row>
    <row r="13" spans="1:15" ht="24" customHeight="1" x14ac:dyDescent="0.25">
      <c r="A13" s="4" t="s">
        <v>36</v>
      </c>
      <c r="B13" s="5">
        <v>46277</v>
      </c>
      <c r="C13" s="6" t="s">
        <v>37</v>
      </c>
      <c r="D13" s="6" t="s">
        <v>38</v>
      </c>
      <c r="E13" s="7">
        <v>0.33333333333333331</v>
      </c>
      <c r="F13" s="7">
        <v>0.41666666666666669</v>
      </c>
      <c r="G13" s="4">
        <v>0</v>
      </c>
      <c r="H13" s="4">
        <v>3</v>
      </c>
      <c r="I13" s="8">
        <f t="shared" ref="I13:I22" si="0">IF(A13="","",COUNTIFS($E$26:$E$65,A13,$L$26:$L$65,"&lt;&gt;Abgesagt",$B$26:$B$65,"&lt;&gt;"))</f>
        <v>3</v>
      </c>
      <c r="J13" s="8">
        <f t="shared" ref="J13:J22" si="1">IF(A13="","",MAX(H13-I13,0))</f>
        <v>0</v>
      </c>
      <c r="K13" s="9" t="str">
        <f t="shared" ref="K13:K22" si="2">IF(A13="","",IF(J13=0,"Besetzt",IF(I13=0,"Offen","Teilbesetzt")))</f>
        <v>Besetzt</v>
      </c>
      <c r="L13" s="10"/>
      <c r="M13" s="10"/>
      <c r="N13" s="10"/>
      <c r="O13" s="10"/>
    </row>
    <row r="14" spans="1:15" ht="24" customHeight="1" x14ac:dyDescent="0.25">
      <c r="A14" s="4" t="s">
        <v>39</v>
      </c>
      <c r="B14" s="5">
        <v>46277</v>
      </c>
      <c r="C14" s="6" t="s">
        <v>40</v>
      </c>
      <c r="D14" s="6" t="s">
        <v>41</v>
      </c>
      <c r="E14" s="7">
        <v>0.39583333333333331</v>
      </c>
      <c r="F14" s="7">
        <v>0.54166666666666663</v>
      </c>
      <c r="G14" s="4">
        <v>15</v>
      </c>
      <c r="H14" s="4">
        <v>2</v>
      </c>
      <c r="I14" s="8">
        <f t="shared" si="0"/>
        <v>1</v>
      </c>
      <c r="J14" s="8">
        <f t="shared" si="1"/>
        <v>1</v>
      </c>
      <c r="K14" s="9" t="str">
        <f t="shared" si="2"/>
        <v>Teilbesetzt</v>
      </c>
      <c r="L14" s="10"/>
      <c r="M14" s="10"/>
      <c r="N14" s="10"/>
      <c r="O14" s="10"/>
    </row>
    <row r="15" spans="1:15" ht="24" customHeight="1" x14ac:dyDescent="0.25">
      <c r="A15" s="4" t="s">
        <v>42</v>
      </c>
      <c r="B15" s="5">
        <v>46277</v>
      </c>
      <c r="C15" s="6" t="s">
        <v>43</v>
      </c>
      <c r="D15" s="6" t="s">
        <v>44</v>
      </c>
      <c r="E15" s="7">
        <v>0.41666666666666669</v>
      </c>
      <c r="F15" s="7">
        <v>0.58333333333333337</v>
      </c>
      <c r="G15" s="4">
        <v>30</v>
      </c>
      <c r="H15" s="4">
        <v>3</v>
      </c>
      <c r="I15" s="8">
        <f t="shared" si="0"/>
        <v>2</v>
      </c>
      <c r="J15" s="8">
        <f t="shared" si="1"/>
        <v>1</v>
      </c>
      <c r="K15" s="9" t="str">
        <f t="shared" si="2"/>
        <v>Teilbesetzt</v>
      </c>
      <c r="L15" s="10"/>
      <c r="M15" s="10"/>
      <c r="N15" s="10"/>
      <c r="O15" s="10"/>
    </row>
    <row r="16" spans="1:15" ht="24" customHeight="1" x14ac:dyDescent="0.25">
      <c r="A16" s="4" t="s">
        <v>45</v>
      </c>
      <c r="B16" s="5">
        <v>46277</v>
      </c>
      <c r="C16" s="6" t="s">
        <v>46</v>
      </c>
      <c r="D16" s="6" t="s">
        <v>47</v>
      </c>
      <c r="E16" s="7">
        <v>0.45833333333333331</v>
      </c>
      <c r="F16" s="7">
        <v>0.625</v>
      </c>
      <c r="G16" s="4">
        <v>30</v>
      </c>
      <c r="H16" s="4">
        <v>2</v>
      </c>
      <c r="I16" s="8">
        <f t="shared" si="0"/>
        <v>1</v>
      </c>
      <c r="J16" s="8">
        <f t="shared" si="1"/>
        <v>1</v>
      </c>
      <c r="K16" s="9" t="str">
        <f t="shared" si="2"/>
        <v>Teilbesetzt</v>
      </c>
      <c r="L16" s="10"/>
      <c r="M16" s="10"/>
      <c r="N16" s="10"/>
      <c r="O16" s="10"/>
    </row>
    <row r="17" spans="1:15" ht="24" customHeight="1" x14ac:dyDescent="0.25">
      <c r="A17" s="4" t="s">
        <v>48</v>
      </c>
      <c r="B17" s="5">
        <v>46277</v>
      </c>
      <c r="C17" s="6" t="s">
        <v>49</v>
      </c>
      <c r="D17" s="6" t="s">
        <v>50</v>
      </c>
      <c r="E17" s="7">
        <v>0.375</v>
      </c>
      <c r="F17" s="7">
        <v>0.625</v>
      </c>
      <c r="G17" s="4">
        <v>30</v>
      </c>
      <c r="H17" s="4">
        <v>1</v>
      </c>
      <c r="I17" s="8">
        <f t="shared" si="0"/>
        <v>1</v>
      </c>
      <c r="J17" s="8">
        <f t="shared" si="1"/>
        <v>0</v>
      </c>
      <c r="K17" s="9" t="str">
        <f t="shared" si="2"/>
        <v>Besetzt</v>
      </c>
      <c r="L17" s="10"/>
      <c r="M17" s="10"/>
      <c r="N17" s="10"/>
      <c r="O17" s="10"/>
    </row>
    <row r="18" spans="1:15" ht="24" customHeight="1" x14ac:dyDescent="0.25">
      <c r="A18" s="4" t="s">
        <v>51</v>
      </c>
      <c r="B18" s="5">
        <v>46277</v>
      </c>
      <c r="C18" s="6" t="s">
        <v>52</v>
      </c>
      <c r="D18" s="6" t="s">
        <v>53</v>
      </c>
      <c r="E18" s="7">
        <v>0.41666666666666669</v>
      </c>
      <c r="F18" s="7">
        <v>0.625</v>
      </c>
      <c r="G18" s="4">
        <v>30</v>
      </c>
      <c r="H18" s="4">
        <v>2</v>
      </c>
      <c r="I18" s="8">
        <f t="shared" si="0"/>
        <v>1</v>
      </c>
      <c r="J18" s="8">
        <f t="shared" si="1"/>
        <v>1</v>
      </c>
      <c r="K18" s="9" t="str">
        <f t="shared" si="2"/>
        <v>Teilbesetzt</v>
      </c>
      <c r="L18" s="10"/>
      <c r="M18" s="10"/>
      <c r="N18" s="10"/>
      <c r="O18" s="10"/>
    </row>
    <row r="19" spans="1:15" ht="24" customHeight="1" x14ac:dyDescent="0.25">
      <c r="A19" s="4" t="s">
        <v>54</v>
      </c>
      <c r="B19" s="5">
        <v>46278</v>
      </c>
      <c r="C19" s="6" t="s">
        <v>37</v>
      </c>
      <c r="D19" s="6" t="s">
        <v>55</v>
      </c>
      <c r="E19" s="7">
        <v>0.375</v>
      </c>
      <c r="F19" s="7">
        <v>0.47916666666666669</v>
      </c>
      <c r="G19" s="4">
        <v>0</v>
      </c>
      <c r="H19" s="4">
        <v>3</v>
      </c>
      <c r="I19" s="8">
        <f t="shared" si="0"/>
        <v>2</v>
      </c>
      <c r="J19" s="8">
        <f t="shared" si="1"/>
        <v>1</v>
      </c>
      <c r="K19" s="9" t="str">
        <f t="shared" si="2"/>
        <v>Teilbesetzt</v>
      </c>
      <c r="L19" s="10"/>
      <c r="M19" s="10"/>
      <c r="N19" s="10"/>
      <c r="O19" s="10"/>
    </row>
    <row r="20" spans="1:15" ht="24" customHeight="1" x14ac:dyDescent="0.25">
      <c r="A20" s="4"/>
      <c r="B20" s="5"/>
      <c r="C20" s="6"/>
      <c r="D20" s="6"/>
      <c r="E20" s="7"/>
      <c r="F20" s="7"/>
      <c r="G20" s="4"/>
      <c r="H20" s="4"/>
      <c r="I20" s="8" t="str">
        <f t="shared" si="0"/>
        <v/>
      </c>
      <c r="J20" s="8" t="str">
        <f t="shared" si="1"/>
        <v/>
      </c>
      <c r="K20" s="9" t="str">
        <f t="shared" si="2"/>
        <v/>
      </c>
      <c r="L20" s="10"/>
      <c r="M20" s="10"/>
      <c r="N20" s="10"/>
      <c r="O20" s="10"/>
    </row>
    <row r="21" spans="1:15" ht="24" customHeight="1" x14ac:dyDescent="0.25">
      <c r="A21" s="4"/>
      <c r="B21" s="5"/>
      <c r="C21" s="6"/>
      <c r="D21" s="6"/>
      <c r="E21" s="7"/>
      <c r="F21" s="7"/>
      <c r="G21" s="4"/>
      <c r="H21" s="4"/>
      <c r="I21" s="8" t="str">
        <f t="shared" si="0"/>
        <v/>
      </c>
      <c r="J21" s="8" t="str">
        <f t="shared" si="1"/>
        <v/>
      </c>
      <c r="K21" s="9" t="str">
        <f t="shared" si="2"/>
        <v/>
      </c>
      <c r="L21" s="10"/>
      <c r="M21" s="10"/>
      <c r="N21" s="10"/>
      <c r="O21" s="10"/>
    </row>
    <row r="22" spans="1:15" ht="24" customHeight="1" x14ac:dyDescent="0.25">
      <c r="A22" s="4"/>
      <c r="B22" s="5"/>
      <c r="C22" s="6"/>
      <c r="D22" s="6"/>
      <c r="E22" s="7"/>
      <c r="F22" s="7"/>
      <c r="G22" s="4"/>
      <c r="H22" s="4"/>
      <c r="I22" s="8" t="str">
        <f t="shared" si="0"/>
        <v/>
      </c>
      <c r="J22" s="8" t="str">
        <f t="shared" si="1"/>
        <v/>
      </c>
      <c r="K22" s="9" t="str">
        <f t="shared" si="2"/>
        <v/>
      </c>
      <c r="L22" s="10"/>
      <c r="M22" s="10"/>
      <c r="N22" s="10"/>
      <c r="O22" s="10"/>
    </row>
    <row r="23" spans="1:15" ht="24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</row>
    <row r="24" spans="1:15" ht="24" customHeight="1" x14ac:dyDescent="0.25">
      <c r="A24" s="24" t="s">
        <v>56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24" customHeight="1" x14ac:dyDescent="0.25">
      <c r="A25" s="3" t="s">
        <v>57</v>
      </c>
      <c r="B25" s="3" t="s">
        <v>58</v>
      </c>
      <c r="C25" s="3" t="s">
        <v>11</v>
      </c>
      <c r="D25" s="3" t="s">
        <v>15</v>
      </c>
      <c r="E25" s="3" t="s">
        <v>25</v>
      </c>
      <c r="F25" s="3" t="s">
        <v>27</v>
      </c>
      <c r="G25" s="3" t="s">
        <v>28</v>
      </c>
      <c r="H25" s="3" t="s">
        <v>26</v>
      </c>
      <c r="I25" s="3" t="s">
        <v>29</v>
      </c>
      <c r="J25" s="3" t="s">
        <v>30</v>
      </c>
      <c r="K25" s="3" t="s">
        <v>59</v>
      </c>
      <c r="L25" s="3" t="s">
        <v>60</v>
      </c>
      <c r="M25" s="3" t="s">
        <v>61</v>
      </c>
      <c r="N25" s="3" t="s">
        <v>62</v>
      </c>
      <c r="O25" s="3" t="s">
        <v>63</v>
      </c>
    </row>
    <row r="26" spans="1:15" ht="24" customHeight="1" x14ac:dyDescent="0.25">
      <c r="A26" s="4" t="s">
        <v>64</v>
      </c>
      <c r="B26" s="6" t="s">
        <v>65</v>
      </c>
      <c r="C26" s="6" t="s">
        <v>66</v>
      </c>
      <c r="D26" s="6" t="s">
        <v>67</v>
      </c>
      <c r="E26" s="4" t="s">
        <v>36</v>
      </c>
      <c r="F26" s="9" t="str">
        <f t="shared" ref="F26:F65" si="3">IFERROR(VLOOKUP(E26,$A$13:$K$22,3,FALSE),"")</f>
        <v>Logistik</v>
      </c>
      <c r="G26" s="9" t="str">
        <f t="shared" ref="G26:G65" si="4">IFERROR(VLOOKUP(E26,$A$13:$K$22,4,FALSE),"")</f>
        <v>Materialannahme und Aufbau</v>
      </c>
      <c r="H26" s="11">
        <f t="shared" ref="H26:H65" si="5">IFERROR(VLOOKUP(E26,$A$13:$K$22,2,FALSE),"")</f>
        <v>46277</v>
      </c>
      <c r="I26" s="12">
        <f t="shared" ref="I26:I65" si="6">IFERROR(VLOOKUP(E26,$A$13:$K$22,5,FALSE),"")</f>
        <v>0.33333333333333331</v>
      </c>
      <c r="J26" s="12">
        <f t="shared" ref="J26:J65" si="7">IFERROR(VLOOKUP(E26,$A$13:$K$22,6,FALSE),"")</f>
        <v>0.41666666666666669</v>
      </c>
      <c r="K26" s="13">
        <f t="shared" ref="K26:K65" si="8">IF(E26="","",IFERROR((MOD(J26-I26,1)*24)-VLOOKUP(E26,$A$13:$K$22,7,FALSE)/60,""))</f>
        <v>2.0000000000000009</v>
      </c>
      <c r="L26" s="4" t="s">
        <v>68</v>
      </c>
      <c r="M26" s="6" t="s">
        <v>69</v>
      </c>
      <c r="N26" s="6" t="s">
        <v>70</v>
      </c>
      <c r="O26" s="8" t="str">
        <f t="shared" ref="O26:O65" si="9">IF(OR(A26="",H26="",I26="",J26="",L26="Abgesagt"),"",IF(SUMPRODUCT(($A$26:$A$65=A26)*($H$26:$H$65=H26)*($I$26:$I$65&lt;J26)*($J$26:$J$65&gt;I26)*($L$26:$L$65&lt;&gt;"Abgesagt")*(ROW($A$26:$A$65)&lt;&gt;ROW()))&gt;0,"Überschneidung","OK"))</f>
        <v>OK</v>
      </c>
    </row>
    <row r="27" spans="1:15" ht="24" customHeight="1" x14ac:dyDescent="0.25">
      <c r="A27" s="4" t="s">
        <v>71</v>
      </c>
      <c r="B27" s="6" t="s">
        <v>72</v>
      </c>
      <c r="C27" s="6" t="s">
        <v>73</v>
      </c>
      <c r="D27" s="6" t="s">
        <v>74</v>
      </c>
      <c r="E27" s="4" t="s">
        <v>36</v>
      </c>
      <c r="F27" s="9" t="str">
        <f t="shared" si="3"/>
        <v>Logistik</v>
      </c>
      <c r="G27" s="9" t="str">
        <f t="shared" si="4"/>
        <v>Materialannahme und Aufbau</v>
      </c>
      <c r="H27" s="11">
        <f t="shared" si="5"/>
        <v>46277</v>
      </c>
      <c r="I27" s="12">
        <f t="shared" si="6"/>
        <v>0.33333333333333331</v>
      </c>
      <c r="J27" s="12">
        <f t="shared" si="7"/>
        <v>0.41666666666666669</v>
      </c>
      <c r="K27" s="13">
        <f t="shared" si="8"/>
        <v>2.0000000000000009</v>
      </c>
      <c r="L27" s="4" t="s">
        <v>68</v>
      </c>
      <c r="M27" s="6" t="s">
        <v>37</v>
      </c>
      <c r="N27" s="6" t="s">
        <v>75</v>
      </c>
      <c r="O27" s="8" t="str">
        <f t="shared" si="9"/>
        <v>OK</v>
      </c>
    </row>
    <row r="28" spans="1:15" ht="24" customHeight="1" x14ac:dyDescent="0.25">
      <c r="A28" s="4" t="s">
        <v>76</v>
      </c>
      <c r="B28" s="6" t="s">
        <v>77</v>
      </c>
      <c r="C28" s="6" t="s">
        <v>78</v>
      </c>
      <c r="D28" s="6" t="s">
        <v>79</v>
      </c>
      <c r="E28" s="4" t="s">
        <v>36</v>
      </c>
      <c r="F28" s="9" t="str">
        <f t="shared" si="3"/>
        <v>Logistik</v>
      </c>
      <c r="G28" s="9" t="str">
        <f t="shared" si="4"/>
        <v>Materialannahme und Aufbau</v>
      </c>
      <c r="H28" s="11">
        <f t="shared" si="5"/>
        <v>46277</v>
      </c>
      <c r="I28" s="12">
        <f t="shared" si="6"/>
        <v>0.33333333333333331</v>
      </c>
      <c r="J28" s="12">
        <f t="shared" si="7"/>
        <v>0.41666666666666669</v>
      </c>
      <c r="K28" s="13">
        <f t="shared" si="8"/>
        <v>2.0000000000000009</v>
      </c>
      <c r="L28" s="4" t="s">
        <v>80</v>
      </c>
      <c r="M28" s="6" t="s">
        <v>81</v>
      </c>
      <c r="N28" s="6" t="s">
        <v>82</v>
      </c>
      <c r="O28" s="8" t="str">
        <f t="shared" si="9"/>
        <v>OK</v>
      </c>
    </row>
    <row r="29" spans="1:15" ht="24" customHeight="1" x14ac:dyDescent="0.25">
      <c r="A29" s="4" t="s">
        <v>83</v>
      </c>
      <c r="B29" s="6" t="s">
        <v>84</v>
      </c>
      <c r="C29" s="6" t="s">
        <v>85</v>
      </c>
      <c r="D29" s="6" t="s">
        <v>86</v>
      </c>
      <c r="E29" s="4" t="s">
        <v>39</v>
      </c>
      <c r="F29" s="9" t="str">
        <f t="shared" si="3"/>
        <v>Empfang</v>
      </c>
      <c r="G29" s="9" t="str">
        <f t="shared" si="4"/>
        <v>Anmeldung und Information</v>
      </c>
      <c r="H29" s="11">
        <f t="shared" si="5"/>
        <v>46277</v>
      </c>
      <c r="I29" s="12">
        <f t="shared" si="6"/>
        <v>0.39583333333333331</v>
      </c>
      <c r="J29" s="12">
        <f t="shared" si="7"/>
        <v>0.54166666666666663</v>
      </c>
      <c r="K29" s="13">
        <f t="shared" si="8"/>
        <v>3.2499999999999996</v>
      </c>
      <c r="L29" s="4" t="s">
        <v>68</v>
      </c>
      <c r="M29" s="6" t="s">
        <v>87</v>
      </c>
      <c r="N29" s="6" t="s">
        <v>88</v>
      </c>
      <c r="O29" s="8" t="str">
        <f t="shared" si="9"/>
        <v>OK</v>
      </c>
    </row>
    <row r="30" spans="1:15" ht="24" customHeight="1" x14ac:dyDescent="0.25">
      <c r="A30" s="4" t="s">
        <v>89</v>
      </c>
      <c r="B30" s="6" t="s">
        <v>90</v>
      </c>
      <c r="C30" s="6" t="s">
        <v>91</v>
      </c>
      <c r="D30" s="6" t="s">
        <v>92</v>
      </c>
      <c r="E30" s="4" t="s">
        <v>39</v>
      </c>
      <c r="F30" s="9" t="str">
        <f t="shared" si="3"/>
        <v>Empfang</v>
      </c>
      <c r="G30" s="9" t="str">
        <f t="shared" si="4"/>
        <v>Anmeldung und Information</v>
      </c>
      <c r="H30" s="11">
        <f t="shared" si="5"/>
        <v>46277</v>
      </c>
      <c r="I30" s="12">
        <f t="shared" si="6"/>
        <v>0.39583333333333331</v>
      </c>
      <c r="J30" s="12">
        <f t="shared" si="7"/>
        <v>0.54166666666666663</v>
      </c>
      <c r="K30" s="13">
        <f t="shared" si="8"/>
        <v>3.2499999999999996</v>
      </c>
      <c r="L30" s="4" t="s">
        <v>93</v>
      </c>
      <c r="M30" s="6" t="s">
        <v>40</v>
      </c>
      <c r="N30" s="6" t="s">
        <v>94</v>
      </c>
      <c r="O30" s="8" t="str">
        <f t="shared" si="9"/>
        <v/>
      </c>
    </row>
    <row r="31" spans="1:15" ht="24" customHeight="1" x14ac:dyDescent="0.25">
      <c r="A31" s="4" t="s">
        <v>95</v>
      </c>
      <c r="B31" s="6" t="s">
        <v>96</v>
      </c>
      <c r="C31" s="6" t="s">
        <v>97</v>
      </c>
      <c r="D31" s="6" t="s">
        <v>98</v>
      </c>
      <c r="E31" s="4" t="s">
        <v>42</v>
      </c>
      <c r="F31" s="9" t="str">
        <f t="shared" si="3"/>
        <v>Betreuung</v>
      </c>
      <c r="G31" s="9" t="str">
        <f t="shared" si="4"/>
        <v>Ansprechperson vor Ort</v>
      </c>
      <c r="H31" s="11">
        <f t="shared" si="5"/>
        <v>46277</v>
      </c>
      <c r="I31" s="12">
        <f t="shared" si="6"/>
        <v>0.41666666666666669</v>
      </c>
      <c r="J31" s="12">
        <f t="shared" si="7"/>
        <v>0.58333333333333337</v>
      </c>
      <c r="K31" s="13">
        <f t="shared" si="8"/>
        <v>3.5</v>
      </c>
      <c r="L31" s="4" t="s">
        <v>68</v>
      </c>
      <c r="M31" s="6" t="s">
        <v>43</v>
      </c>
      <c r="N31" s="6" t="s">
        <v>99</v>
      </c>
      <c r="O31" s="8" t="str">
        <f t="shared" si="9"/>
        <v>OK</v>
      </c>
    </row>
    <row r="32" spans="1:15" ht="24" customHeight="1" x14ac:dyDescent="0.25">
      <c r="A32" s="4" t="s">
        <v>100</v>
      </c>
      <c r="B32" s="6" t="s">
        <v>101</v>
      </c>
      <c r="C32" s="6" t="s">
        <v>102</v>
      </c>
      <c r="D32" s="6" t="s">
        <v>103</v>
      </c>
      <c r="E32" s="4" t="s">
        <v>42</v>
      </c>
      <c r="F32" s="9" t="str">
        <f t="shared" si="3"/>
        <v>Betreuung</v>
      </c>
      <c r="G32" s="9" t="str">
        <f t="shared" si="4"/>
        <v>Ansprechperson vor Ort</v>
      </c>
      <c r="H32" s="11">
        <f t="shared" si="5"/>
        <v>46277</v>
      </c>
      <c r="I32" s="12">
        <f t="shared" si="6"/>
        <v>0.41666666666666669</v>
      </c>
      <c r="J32" s="12">
        <f t="shared" si="7"/>
        <v>0.58333333333333337</v>
      </c>
      <c r="K32" s="13">
        <f t="shared" si="8"/>
        <v>3.5</v>
      </c>
      <c r="L32" s="4" t="s">
        <v>68</v>
      </c>
      <c r="M32" s="6" t="s">
        <v>104</v>
      </c>
      <c r="N32" s="6" t="s">
        <v>105</v>
      </c>
      <c r="O32" s="8" t="str">
        <f t="shared" si="9"/>
        <v>OK</v>
      </c>
    </row>
    <row r="33" spans="1:15" ht="24" customHeight="1" x14ac:dyDescent="0.25">
      <c r="A33" s="4" t="s">
        <v>106</v>
      </c>
      <c r="B33" s="6" t="s">
        <v>107</v>
      </c>
      <c r="C33" s="6" t="s">
        <v>108</v>
      </c>
      <c r="D33" s="6" t="s">
        <v>109</v>
      </c>
      <c r="E33" s="4" t="s">
        <v>45</v>
      </c>
      <c r="F33" s="9" t="str">
        <f t="shared" si="3"/>
        <v>Versorgung</v>
      </c>
      <c r="G33" s="9" t="str">
        <f t="shared" si="4"/>
        <v>Ausgabe und Nachschub</v>
      </c>
      <c r="H33" s="11">
        <f t="shared" si="5"/>
        <v>46277</v>
      </c>
      <c r="I33" s="12">
        <f t="shared" si="6"/>
        <v>0.45833333333333331</v>
      </c>
      <c r="J33" s="12">
        <f t="shared" si="7"/>
        <v>0.625</v>
      </c>
      <c r="K33" s="13">
        <f t="shared" si="8"/>
        <v>3.5</v>
      </c>
      <c r="L33" s="4" t="s">
        <v>68</v>
      </c>
      <c r="M33" s="6" t="s">
        <v>110</v>
      </c>
      <c r="N33" s="6" t="s">
        <v>111</v>
      </c>
      <c r="O33" s="8" t="str">
        <f t="shared" si="9"/>
        <v>OK</v>
      </c>
    </row>
    <row r="34" spans="1:15" ht="24" customHeight="1" x14ac:dyDescent="0.25">
      <c r="A34" s="4" t="s">
        <v>112</v>
      </c>
      <c r="B34" s="6" t="s">
        <v>113</v>
      </c>
      <c r="C34" s="6" t="s">
        <v>114</v>
      </c>
      <c r="D34" s="6" t="s">
        <v>115</v>
      </c>
      <c r="E34" s="4" t="s">
        <v>48</v>
      </c>
      <c r="F34" s="9" t="str">
        <f t="shared" si="3"/>
        <v>Technik</v>
      </c>
      <c r="G34" s="9" t="str">
        <f t="shared" si="4"/>
        <v>Technische Unterstützung</v>
      </c>
      <c r="H34" s="11">
        <f t="shared" si="5"/>
        <v>46277</v>
      </c>
      <c r="I34" s="12">
        <f t="shared" si="6"/>
        <v>0.375</v>
      </c>
      <c r="J34" s="12">
        <f t="shared" si="7"/>
        <v>0.625</v>
      </c>
      <c r="K34" s="13">
        <f t="shared" si="8"/>
        <v>5.5</v>
      </c>
      <c r="L34" s="4" t="s">
        <v>68</v>
      </c>
      <c r="M34" s="6" t="s">
        <v>116</v>
      </c>
      <c r="N34" s="6" t="s">
        <v>117</v>
      </c>
      <c r="O34" s="8" t="str">
        <f t="shared" si="9"/>
        <v>OK</v>
      </c>
    </row>
    <row r="35" spans="1:15" ht="24" customHeight="1" x14ac:dyDescent="0.25">
      <c r="A35" s="4" t="s">
        <v>118</v>
      </c>
      <c r="B35" s="6" t="s">
        <v>119</v>
      </c>
      <c r="C35" s="6" t="s">
        <v>120</v>
      </c>
      <c r="D35" s="6" t="s">
        <v>121</v>
      </c>
      <c r="E35" s="4" t="s">
        <v>51</v>
      </c>
      <c r="F35" s="9" t="str">
        <f t="shared" si="3"/>
        <v>Flexibel</v>
      </c>
      <c r="G35" s="9" t="str">
        <f t="shared" si="4"/>
        <v>Springer und kurzfristige Hilfe</v>
      </c>
      <c r="H35" s="11">
        <f t="shared" si="5"/>
        <v>46277</v>
      </c>
      <c r="I35" s="12">
        <f t="shared" si="6"/>
        <v>0.41666666666666669</v>
      </c>
      <c r="J35" s="12">
        <f t="shared" si="7"/>
        <v>0.625</v>
      </c>
      <c r="K35" s="13">
        <f t="shared" si="8"/>
        <v>4.5</v>
      </c>
      <c r="L35" s="4" t="s">
        <v>80</v>
      </c>
      <c r="M35" s="6" t="s">
        <v>52</v>
      </c>
      <c r="N35" s="6" t="s">
        <v>122</v>
      </c>
      <c r="O35" s="8" t="str">
        <f t="shared" si="9"/>
        <v>OK</v>
      </c>
    </row>
    <row r="36" spans="1:15" ht="24" customHeight="1" x14ac:dyDescent="0.25">
      <c r="A36" s="4" t="s">
        <v>123</v>
      </c>
      <c r="B36" s="6" t="s">
        <v>124</v>
      </c>
      <c r="C36" s="6" t="s">
        <v>125</v>
      </c>
      <c r="D36" s="6" t="s">
        <v>126</v>
      </c>
      <c r="E36" s="4" t="s">
        <v>54</v>
      </c>
      <c r="F36" s="9" t="str">
        <f t="shared" si="3"/>
        <v>Logistik</v>
      </c>
      <c r="G36" s="9" t="str">
        <f t="shared" si="4"/>
        <v>Rückgabe, Sortierung und Abbau</v>
      </c>
      <c r="H36" s="11">
        <f t="shared" si="5"/>
        <v>46278</v>
      </c>
      <c r="I36" s="12">
        <f t="shared" si="6"/>
        <v>0.375</v>
      </c>
      <c r="J36" s="12">
        <f t="shared" si="7"/>
        <v>0.47916666666666669</v>
      </c>
      <c r="K36" s="13">
        <f t="shared" si="8"/>
        <v>2.5000000000000004</v>
      </c>
      <c r="L36" s="4" t="s">
        <v>68</v>
      </c>
      <c r="M36" s="6" t="s">
        <v>37</v>
      </c>
      <c r="N36" s="6" t="s">
        <v>127</v>
      </c>
      <c r="O36" s="8" t="str">
        <f t="shared" si="9"/>
        <v>OK</v>
      </c>
    </row>
    <row r="37" spans="1:15" ht="24" customHeight="1" x14ac:dyDescent="0.25">
      <c r="A37" s="4" t="s">
        <v>128</v>
      </c>
      <c r="B37" s="6" t="s">
        <v>129</v>
      </c>
      <c r="C37" s="6" t="s">
        <v>130</v>
      </c>
      <c r="D37" s="6" t="s">
        <v>131</v>
      </c>
      <c r="E37" s="4" t="s">
        <v>54</v>
      </c>
      <c r="F37" s="9" t="str">
        <f t="shared" si="3"/>
        <v>Logistik</v>
      </c>
      <c r="G37" s="9" t="str">
        <f t="shared" si="4"/>
        <v>Rückgabe, Sortierung und Abbau</v>
      </c>
      <c r="H37" s="11">
        <f t="shared" si="5"/>
        <v>46278</v>
      </c>
      <c r="I37" s="12">
        <f t="shared" si="6"/>
        <v>0.375</v>
      </c>
      <c r="J37" s="12">
        <f t="shared" si="7"/>
        <v>0.47916666666666669</v>
      </c>
      <c r="K37" s="13">
        <f t="shared" si="8"/>
        <v>2.5000000000000004</v>
      </c>
      <c r="L37" s="4" t="s">
        <v>68</v>
      </c>
      <c r="M37" s="6" t="s">
        <v>132</v>
      </c>
      <c r="N37" s="6" t="s">
        <v>133</v>
      </c>
      <c r="O37" s="8" t="str">
        <f t="shared" si="9"/>
        <v>OK</v>
      </c>
    </row>
    <row r="38" spans="1:15" ht="24" customHeight="1" x14ac:dyDescent="0.25">
      <c r="A38" s="4"/>
      <c r="B38" s="6"/>
      <c r="C38" s="6"/>
      <c r="D38" s="6"/>
      <c r="E38" s="4"/>
      <c r="F38" s="9" t="str">
        <f t="shared" si="3"/>
        <v/>
      </c>
      <c r="G38" s="9" t="str">
        <f t="shared" si="4"/>
        <v/>
      </c>
      <c r="H38" s="11" t="str">
        <f t="shared" si="5"/>
        <v/>
      </c>
      <c r="I38" s="12" t="str">
        <f t="shared" si="6"/>
        <v/>
      </c>
      <c r="J38" s="12" t="str">
        <f t="shared" si="7"/>
        <v/>
      </c>
      <c r="K38" s="13" t="str">
        <f t="shared" si="8"/>
        <v/>
      </c>
      <c r="L38" s="4"/>
      <c r="M38" s="6"/>
      <c r="N38" s="6"/>
      <c r="O38" s="8" t="str">
        <f t="shared" si="9"/>
        <v/>
      </c>
    </row>
    <row r="39" spans="1:15" ht="24" customHeight="1" x14ac:dyDescent="0.25">
      <c r="A39" s="4"/>
      <c r="B39" s="6"/>
      <c r="C39" s="6"/>
      <c r="D39" s="6"/>
      <c r="E39" s="4"/>
      <c r="F39" s="9" t="str">
        <f t="shared" si="3"/>
        <v/>
      </c>
      <c r="G39" s="9" t="str">
        <f t="shared" si="4"/>
        <v/>
      </c>
      <c r="H39" s="11" t="str">
        <f t="shared" si="5"/>
        <v/>
      </c>
      <c r="I39" s="12" t="str">
        <f t="shared" si="6"/>
        <v/>
      </c>
      <c r="J39" s="12" t="str">
        <f t="shared" si="7"/>
        <v/>
      </c>
      <c r="K39" s="13" t="str">
        <f t="shared" si="8"/>
        <v/>
      </c>
      <c r="L39" s="4"/>
      <c r="M39" s="6"/>
      <c r="N39" s="6"/>
      <c r="O39" s="8" t="str">
        <f t="shared" si="9"/>
        <v/>
      </c>
    </row>
    <row r="40" spans="1:15" ht="24" customHeight="1" x14ac:dyDescent="0.25">
      <c r="A40" s="4"/>
      <c r="B40" s="6"/>
      <c r="C40" s="6"/>
      <c r="D40" s="6"/>
      <c r="E40" s="4"/>
      <c r="F40" s="9" t="str">
        <f t="shared" si="3"/>
        <v/>
      </c>
      <c r="G40" s="9" t="str">
        <f t="shared" si="4"/>
        <v/>
      </c>
      <c r="H40" s="11" t="str">
        <f t="shared" si="5"/>
        <v/>
      </c>
      <c r="I40" s="12" t="str">
        <f t="shared" si="6"/>
        <v/>
      </c>
      <c r="J40" s="12" t="str">
        <f t="shared" si="7"/>
        <v/>
      </c>
      <c r="K40" s="13" t="str">
        <f t="shared" si="8"/>
        <v/>
      </c>
      <c r="L40" s="4"/>
      <c r="M40" s="6"/>
      <c r="N40" s="6"/>
      <c r="O40" s="8" t="str">
        <f t="shared" si="9"/>
        <v/>
      </c>
    </row>
    <row r="41" spans="1:15" ht="24" customHeight="1" x14ac:dyDescent="0.25">
      <c r="A41" s="4"/>
      <c r="B41" s="6"/>
      <c r="C41" s="6"/>
      <c r="D41" s="6"/>
      <c r="E41" s="4"/>
      <c r="F41" s="9" t="str">
        <f t="shared" si="3"/>
        <v/>
      </c>
      <c r="G41" s="9" t="str">
        <f t="shared" si="4"/>
        <v/>
      </c>
      <c r="H41" s="11" t="str">
        <f t="shared" si="5"/>
        <v/>
      </c>
      <c r="I41" s="12" t="str">
        <f t="shared" si="6"/>
        <v/>
      </c>
      <c r="J41" s="12" t="str">
        <f t="shared" si="7"/>
        <v/>
      </c>
      <c r="K41" s="13" t="str">
        <f t="shared" si="8"/>
        <v/>
      </c>
      <c r="L41" s="4"/>
      <c r="M41" s="6"/>
      <c r="N41" s="6"/>
      <c r="O41" s="8" t="str">
        <f t="shared" si="9"/>
        <v/>
      </c>
    </row>
    <row r="42" spans="1:15" ht="24" customHeight="1" x14ac:dyDescent="0.25">
      <c r="A42" s="4"/>
      <c r="B42" s="6"/>
      <c r="C42" s="6"/>
      <c r="D42" s="6"/>
      <c r="E42" s="4"/>
      <c r="F42" s="9" t="str">
        <f t="shared" si="3"/>
        <v/>
      </c>
      <c r="G42" s="9" t="str">
        <f t="shared" si="4"/>
        <v/>
      </c>
      <c r="H42" s="11" t="str">
        <f t="shared" si="5"/>
        <v/>
      </c>
      <c r="I42" s="12" t="str">
        <f t="shared" si="6"/>
        <v/>
      </c>
      <c r="J42" s="12" t="str">
        <f t="shared" si="7"/>
        <v/>
      </c>
      <c r="K42" s="13" t="str">
        <f t="shared" si="8"/>
        <v/>
      </c>
      <c r="L42" s="4"/>
      <c r="M42" s="6"/>
      <c r="N42" s="6"/>
      <c r="O42" s="8" t="str">
        <f t="shared" si="9"/>
        <v/>
      </c>
    </row>
    <row r="43" spans="1:15" ht="24" customHeight="1" x14ac:dyDescent="0.25">
      <c r="A43" s="4"/>
      <c r="B43" s="6"/>
      <c r="C43" s="6"/>
      <c r="D43" s="6"/>
      <c r="E43" s="4"/>
      <c r="F43" s="9" t="str">
        <f t="shared" si="3"/>
        <v/>
      </c>
      <c r="G43" s="9" t="str">
        <f t="shared" si="4"/>
        <v/>
      </c>
      <c r="H43" s="11" t="str">
        <f t="shared" si="5"/>
        <v/>
      </c>
      <c r="I43" s="12" t="str">
        <f t="shared" si="6"/>
        <v/>
      </c>
      <c r="J43" s="12" t="str">
        <f t="shared" si="7"/>
        <v/>
      </c>
      <c r="K43" s="13" t="str">
        <f t="shared" si="8"/>
        <v/>
      </c>
      <c r="L43" s="4"/>
      <c r="M43" s="6"/>
      <c r="N43" s="6"/>
      <c r="O43" s="8" t="str">
        <f t="shared" si="9"/>
        <v/>
      </c>
    </row>
    <row r="44" spans="1:15" ht="24" customHeight="1" x14ac:dyDescent="0.25">
      <c r="A44" s="4"/>
      <c r="B44" s="6"/>
      <c r="C44" s="6"/>
      <c r="D44" s="6"/>
      <c r="E44" s="4"/>
      <c r="F44" s="9" t="str">
        <f t="shared" si="3"/>
        <v/>
      </c>
      <c r="G44" s="9" t="str">
        <f t="shared" si="4"/>
        <v/>
      </c>
      <c r="H44" s="11" t="str">
        <f t="shared" si="5"/>
        <v/>
      </c>
      <c r="I44" s="12" t="str">
        <f t="shared" si="6"/>
        <v/>
      </c>
      <c r="J44" s="12" t="str">
        <f t="shared" si="7"/>
        <v/>
      </c>
      <c r="K44" s="13" t="str">
        <f t="shared" si="8"/>
        <v/>
      </c>
      <c r="L44" s="4"/>
      <c r="M44" s="6"/>
      <c r="N44" s="6"/>
      <c r="O44" s="8" t="str">
        <f t="shared" si="9"/>
        <v/>
      </c>
    </row>
    <row r="45" spans="1:15" ht="24" customHeight="1" x14ac:dyDescent="0.25">
      <c r="A45" s="4"/>
      <c r="B45" s="6"/>
      <c r="C45" s="6"/>
      <c r="D45" s="6"/>
      <c r="E45" s="4"/>
      <c r="F45" s="9" t="str">
        <f t="shared" si="3"/>
        <v/>
      </c>
      <c r="G45" s="9" t="str">
        <f t="shared" si="4"/>
        <v/>
      </c>
      <c r="H45" s="11" t="str">
        <f t="shared" si="5"/>
        <v/>
      </c>
      <c r="I45" s="12" t="str">
        <f t="shared" si="6"/>
        <v/>
      </c>
      <c r="J45" s="12" t="str">
        <f t="shared" si="7"/>
        <v/>
      </c>
      <c r="K45" s="13" t="str">
        <f t="shared" si="8"/>
        <v/>
      </c>
      <c r="L45" s="4"/>
      <c r="M45" s="6"/>
      <c r="N45" s="6"/>
      <c r="O45" s="8" t="str">
        <f t="shared" si="9"/>
        <v/>
      </c>
    </row>
    <row r="46" spans="1:15" ht="24" customHeight="1" x14ac:dyDescent="0.25">
      <c r="A46" s="4"/>
      <c r="B46" s="6"/>
      <c r="C46" s="6"/>
      <c r="D46" s="6"/>
      <c r="E46" s="4"/>
      <c r="F46" s="9" t="str">
        <f t="shared" si="3"/>
        <v/>
      </c>
      <c r="G46" s="9" t="str">
        <f t="shared" si="4"/>
        <v/>
      </c>
      <c r="H46" s="11" t="str">
        <f t="shared" si="5"/>
        <v/>
      </c>
      <c r="I46" s="12" t="str">
        <f t="shared" si="6"/>
        <v/>
      </c>
      <c r="J46" s="12" t="str">
        <f t="shared" si="7"/>
        <v/>
      </c>
      <c r="K46" s="13" t="str">
        <f t="shared" si="8"/>
        <v/>
      </c>
      <c r="L46" s="4"/>
      <c r="M46" s="6"/>
      <c r="N46" s="6"/>
      <c r="O46" s="8" t="str">
        <f t="shared" si="9"/>
        <v/>
      </c>
    </row>
    <row r="47" spans="1:15" ht="24" customHeight="1" x14ac:dyDescent="0.25">
      <c r="A47" s="4"/>
      <c r="B47" s="6"/>
      <c r="C47" s="6"/>
      <c r="D47" s="6"/>
      <c r="E47" s="4"/>
      <c r="F47" s="9" t="str">
        <f t="shared" si="3"/>
        <v/>
      </c>
      <c r="G47" s="9" t="str">
        <f t="shared" si="4"/>
        <v/>
      </c>
      <c r="H47" s="11" t="str">
        <f t="shared" si="5"/>
        <v/>
      </c>
      <c r="I47" s="12" t="str">
        <f t="shared" si="6"/>
        <v/>
      </c>
      <c r="J47" s="12" t="str">
        <f t="shared" si="7"/>
        <v/>
      </c>
      <c r="K47" s="13" t="str">
        <f t="shared" si="8"/>
        <v/>
      </c>
      <c r="L47" s="4"/>
      <c r="M47" s="6"/>
      <c r="N47" s="6"/>
      <c r="O47" s="8" t="str">
        <f t="shared" si="9"/>
        <v/>
      </c>
    </row>
    <row r="48" spans="1:15" ht="24" customHeight="1" x14ac:dyDescent="0.25">
      <c r="A48" s="4"/>
      <c r="B48" s="6"/>
      <c r="C48" s="6"/>
      <c r="D48" s="6"/>
      <c r="E48" s="4"/>
      <c r="F48" s="9" t="str">
        <f t="shared" si="3"/>
        <v/>
      </c>
      <c r="G48" s="9" t="str">
        <f t="shared" si="4"/>
        <v/>
      </c>
      <c r="H48" s="11" t="str">
        <f t="shared" si="5"/>
        <v/>
      </c>
      <c r="I48" s="12" t="str">
        <f t="shared" si="6"/>
        <v/>
      </c>
      <c r="J48" s="12" t="str">
        <f t="shared" si="7"/>
        <v/>
      </c>
      <c r="K48" s="13" t="str">
        <f t="shared" si="8"/>
        <v/>
      </c>
      <c r="L48" s="4"/>
      <c r="M48" s="6"/>
      <c r="N48" s="6"/>
      <c r="O48" s="8" t="str">
        <f t="shared" si="9"/>
        <v/>
      </c>
    </row>
    <row r="49" spans="1:15" ht="24" customHeight="1" x14ac:dyDescent="0.25">
      <c r="A49" s="4"/>
      <c r="B49" s="6"/>
      <c r="C49" s="6"/>
      <c r="D49" s="6"/>
      <c r="E49" s="4"/>
      <c r="F49" s="9" t="str">
        <f t="shared" si="3"/>
        <v/>
      </c>
      <c r="G49" s="9" t="str">
        <f t="shared" si="4"/>
        <v/>
      </c>
      <c r="H49" s="11" t="str">
        <f t="shared" si="5"/>
        <v/>
      </c>
      <c r="I49" s="12" t="str">
        <f t="shared" si="6"/>
        <v/>
      </c>
      <c r="J49" s="12" t="str">
        <f t="shared" si="7"/>
        <v/>
      </c>
      <c r="K49" s="13" t="str">
        <f t="shared" si="8"/>
        <v/>
      </c>
      <c r="L49" s="4"/>
      <c r="M49" s="6"/>
      <c r="N49" s="6"/>
      <c r="O49" s="8" t="str">
        <f t="shared" si="9"/>
        <v/>
      </c>
    </row>
    <row r="50" spans="1:15" ht="24" customHeight="1" x14ac:dyDescent="0.25">
      <c r="A50" s="4"/>
      <c r="B50" s="6"/>
      <c r="C50" s="6"/>
      <c r="D50" s="6"/>
      <c r="E50" s="4"/>
      <c r="F50" s="9" t="str">
        <f t="shared" si="3"/>
        <v/>
      </c>
      <c r="G50" s="9" t="str">
        <f t="shared" si="4"/>
        <v/>
      </c>
      <c r="H50" s="11" t="str">
        <f t="shared" si="5"/>
        <v/>
      </c>
      <c r="I50" s="12" t="str">
        <f t="shared" si="6"/>
        <v/>
      </c>
      <c r="J50" s="12" t="str">
        <f t="shared" si="7"/>
        <v/>
      </c>
      <c r="K50" s="13" t="str">
        <f t="shared" si="8"/>
        <v/>
      </c>
      <c r="L50" s="4"/>
      <c r="M50" s="6"/>
      <c r="N50" s="6"/>
      <c r="O50" s="8" t="str">
        <f t="shared" si="9"/>
        <v/>
      </c>
    </row>
    <row r="51" spans="1:15" ht="24" customHeight="1" x14ac:dyDescent="0.25">
      <c r="A51" s="4"/>
      <c r="B51" s="6"/>
      <c r="C51" s="6"/>
      <c r="D51" s="6"/>
      <c r="E51" s="4"/>
      <c r="F51" s="9" t="str">
        <f t="shared" si="3"/>
        <v/>
      </c>
      <c r="G51" s="9" t="str">
        <f t="shared" si="4"/>
        <v/>
      </c>
      <c r="H51" s="11" t="str">
        <f t="shared" si="5"/>
        <v/>
      </c>
      <c r="I51" s="12" t="str">
        <f t="shared" si="6"/>
        <v/>
      </c>
      <c r="J51" s="12" t="str">
        <f t="shared" si="7"/>
        <v/>
      </c>
      <c r="K51" s="13" t="str">
        <f t="shared" si="8"/>
        <v/>
      </c>
      <c r="L51" s="4"/>
      <c r="M51" s="6"/>
      <c r="N51" s="6"/>
      <c r="O51" s="8" t="str">
        <f t="shared" si="9"/>
        <v/>
      </c>
    </row>
    <row r="52" spans="1:15" ht="24" customHeight="1" x14ac:dyDescent="0.25">
      <c r="A52" s="4"/>
      <c r="B52" s="6"/>
      <c r="C52" s="6"/>
      <c r="D52" s="6"/>
      <c r="E52" s="4"/>
      <c r="F52" s="9" t="str">
        <f t="shared" si="3"/>
        <v/>
      </c>
      <c r="G52" s="9" t="str">
        <f t="shared" si="4"/>
        <v/>
      </c>
      <c r="H52" s="11" t="str">
        <f t="shared" si="5"/>
        <v/>
      </c>
      <c r="I52" s="12" t="str">
        <f t="shared" si="6"/>
        <v/>
      </c>
      <c r="J52" s="12" t="str">
        <f t="shared" si="7"/>
        <v/>
      </c>
      <c r="K52" s="13" t="str">
        <f t="shared" si="8"/>
        <v/>
      </c>
      <c r="L52" s="4"/>
      <c r="M52" s="6"/>
      <c r="N52" s="6"/>
      <c r="O52" s="8" t="str">
        <f t="shared" si="9"/>
        <v/>
      </c>
    </row>
    <row r="53" spans="1:15" ht="24" customHeight="1" x14ac:dyDescent="0.25">
      <c r="A53" s="4"/>
      <c r="B53" s="6"/>
      <c r="C53" s="6"/>
      <c r="D53" s="6"/>
      <c r="E53" s="4"/>
      <c r="F53" s="9" t="str">
        <f t="shared" si="3"/>
        <v/>
      </c>
      <c r="G53" s="9" t="str">
        <f t="shared" si="4"/>
        <v/>
      </c>
      <c r="H53" s="11" t="str">
        <f t="shared" si="5"/>
        <v/>
      </c>
      <c r="I53" s="12" t="str">
        <f t="shared" si="6"/>
        <v/>
      </c>
      <c r="J53" s="12" t="str">
        <f t="shared" si="7"/>
        <v/>
      </c>
      <c r="K53" s="13" t="str">
        <f t="shared" si="8"/>
        <v/>
      </c>
      <c r="L53" s="4"/>
      <c r="M53" s="6"/>
      <c r="N53" s="6"/>
      <c r="O53" s="8" t="str">
        <f t="shared" si="9"/>
        <v/>
      </c>
    </row>
    <row r="54" spans="1:15" ht="24" customHeight="1" x14ac:dyDescent="0.25">
      <c r="A54" s="4"/>
      <c r="B54" s="6"/>
      <c r="C54" s="6"/>
      <c r="D54" s="6"/>
      <c r="E54" s="4"/>
      <c r="F54" s="9" t="str">
        <f t="shared" si="3"/>
        <v/>
      </c>
      <c r="G54" s="9" t="str">
        <f t="shared" si="4"/>
        <v/>
      </c>
      <c r="H54" s="11" t="str">
        <f t="shared" si="5"/>
        <v/>
      </c>
      <c r="I54" s="12" t="str">
        <f t="shared" si="6"/>
        <v/>
      </c>
      <c r="J54" s="12" t="str">
        <f t="shared" si="7"/>
        <v/>
      </c>
      <c r="K54" s="13" t="str">
        <f t="shared" si="8"/>
        <v/>
      </c>
      <c r="L54" s="4"/>
      <c r="M54" s="6"/>
      <c r="N54" s="6"/>
      <c r="O54" s="8" t="str">
        <f t="shared" si="9"/>
        <v/>
      </c>
    </row>
    <row r="55" spans="1:15" ht="24" customHeight="1" x14ac:dyDescent="0.25">
      <c r="A55" s="4"/>
      <c r="B55" s="6"/>
      <c r="C55" s="6"/>
      <c r="D55" s="6"/>
      <c r="E55" s="4"/>
      <c r="F55" s="9" t="str">
        <f t="shared" si="3"/>
        <v/>
      </c>
      <c r="G55" s="9" t="str">
        <f t="shared" si="4"/>
        <v/>
      </c>
      <c r="H55" s="11" t="str">
        <f t="shared" si="5"/>
        <v/>
      </c>
      <c r="I55" s="12" t="str">
        <f t="shared" si="6"/>
        <v/>
      </c>
      <c r="J55" s="12" t="str">
        <f t="shared" si="7"/>
        <v/>
      </c>
      <c r="K55" s="13" t="str">
        <f t="shared" si="8"/>
        <v/>
      </c>
      <c r="L55" s="4"/>
      <c r="M55" s="6"/>
      <c r="N55" s="6"/>
      <c r="O55" s="8" t="str">
        <f t="shared" si="9"/>
        <v/>
      </c>
    </row>
    <row r="56" spans="1:15" ht="24" customHeight="1" x14ac:dyDescent="0.25">
      <c r="A56" s="4"/>
      <c r="B56" s="6"/>
      <c r="C56" s="6"/>
      <c r="D56" s="6"/>
      <c r="E56" s="4"/>
      <c r="F56" s="9" t="str">
        <f t="shared" si="3"/>
        <v/>
      </c>
      <c r="G56" s="9" t="str">
        <f t="shared" si="4"/>
        <v/>
      </c>
      <c r="H56" s="11" t="str">
        <f t="shared" si="5"/>
        <v/>
      </c>
      <c r="I56" s="12" t="str">
        <f t="shared" si="6"/>
        <v/>
      </c>
      <c r="J56" s="12" t="str">
        <f t="shared" si="7"/>
        <v/>
      </c>
      <c r="K56" s="13" t="str">
        <f t="shared" si="8"/>
        <v/>
      </c>
      <c r="L56" s="4"/>
      <c r="M56" s="6"/>
      <c r="N56" s="6"/>
      <c r="O56" s="8" t="str">
        <f t="shared" si="9"/>
        <v/>
      </c>
    </row>
    <row r="57" spans="1:15" ht="24" customHeight="1" x14ac:dyDescent="0.25">
      <c r="A57" s="4"/>
      <c r="B57" s="6"/>
      <c r="C57" s="6"/>
      <c r="D57" s="6"/>
      <c r="E57" s="4"/>
      <c r="F57" s="9" t="str">
        <f t="shared" si="3"/>
        <v/>
      </c>
      <c r="G57" s="9" t="str">
        <f t="shared" si="4"/>
        <v/>
      </c>
      <c r="H57" s="11" t="str">
        <f t="shared" si="5"/>
        <v/>
      </c>
      <c r="I57" s="12" t="str">
        <f t="shared" si="6"/>
        <v/>
      </c>
      <c r="J57" s="12" t="str">
        <f t="shared" si="7"/>
        <v/>
      </c>
      <c r="K57" s="13" t="str">
        <f t="shared" si="8"/>
        <v/>
      </c>
      <c r="L57" s="4"/>
      <c r="M57" s="6"/>
      <c r="N57" s="6"/>
      <c r="O57" s="8" t="str">
        <f t="shared" si="9"/>
        <v/>
      </c>
    </row>
    <row r="58" spans="1:15" ht="24" customHeight="1" x14ac:dyDescent="0.25">
      <c r="A58" s="4"/>
      <c r="B58" s="6"/>
      <c r="C58" s="6"/>
      <c r="D58" s="6"/>
      <c r="E58" s="4"/>
      <c r="F58" s="9" t="str">
        <f t="shared" si="3"/>
        <v/>
      </c>
      <c r="G58" s="9" t="str">
        <f t="shared" si="4"/>
        <v/>
      </c>
      <c r="H58" s="11" t="str">
        <f t="shared" si="5"/>
        <v/>
      </c>
      <c r="I58" s="12" t="str">
        <f t="shared" si="6"/>
        <v/>
      </c>
      <c r="J58" s="12" t="str">
        <f t="shared" si="7"/>
        <v/>
      </c>
      <c r="K58" s="13" t="str">
        <f t="shared" si="8"/>
        <v/>
      </c>
      <c r="L58" s="4"/>
      <c r="M58" s="6"/>
      <c r="N58" s="6"/>
      <c r="O58" s="8" t="str">
        <f t="shared" si="9"/>
        <v/>
      </c>
    </row>
    <row r="59" spans="1:15" ht="24" customHeight="1" x14ac:dyDescent="0.25">
      <c r="A59" s="4"/>
      <c r="B59" s="6"/>
      <c r="C59" s="6"/>
      <c r="D59" s="6"/>
      <c r="E59" s="4"/>
      <c r="F59" s="9" t="str">
        <f t="shared" si="3"/>
        <v/>
      </c>
      <c r="G59" s="9" t="str">
        <f t="shared" si="4"/>
        <v/>
      </c>
      <c r="H59" s="11" t="str">
        <f t="shared" si="5"/>
        <v/>
      </c>
      <c r="I59" s="12" t="str">
        <f t="shared" si="6"/>
        <v/>
      </c>
      <c r="J59" s="12" t="str">
        <f t="shared" si="7"/>
        <v/>
      </c>
      <c r="K59" s="13" t="str">
        <f t="shared" si="8"/>
        <v/>
      </c>
      <c r="L59" s="4"/>
      <c r="M59" s="6"/>
      <c r="N59" s="6"/>
      <c r="O59" s="8" t="str">
        <f t="shared" si="9"/>
        <v/>
      </c>
    </row>
    <row r="60" spans="1:15" ht="24" customHeight="1" x14ac:dyDescent="0.25">
      <c r="A60" s="4"/>
      <c r="B60" s="6"/>
      <c r="C60" s="6"/>
      <c r="D60" s="6"/>
      <c r="E60" s="4"/>
      <c r="F60" s="9" t="str">
        <f t="shared" si="3"/>
        <v/>
      </c>
      <c r="G60" s="9" t="str">
        <f t="shared" si="4"/>
        <v/>
      </c>
      <c r="H60" s="11" t="str">
        <f t="shared" si="5"/>
        <v/>
      </c>
      <c r="I60" s="12" t="str">
        <f t="shared" si="6"/>
        <v/>
      </c>
      <c r="J60" s="12" t="str">
        <f t="shared" si="7"/>
        <v/>
      </c>
      <c r="K60" s="13" t="str">
        <f t="shared" si="8"/>
        <v/>
      </c>
      <c r="L60" s="4"/>
      <c r="M60" s="6"/>
      <c r="N60" s="6"/>
      <c r="O60" s="8" t="str">
        <f t="shared" si="9"/>
        <v/>
      </c>
    </row>
    <row r="61" spans="1:15" ht="24" customHeight="1" x14ac:dyDescent="0.25">
      <c r="A61" s="4"/>
      <c r="B61" s="6"/>
      <c r="C61" s="6"/>
      <c r="D61" s="6"/>
      <c r="E61" s="4"/>
      <c r="F61" s="9" t="str">
        <f t="shared" si="3"/>
        <v/>
      </c>
      <c r="G61" s="9" t="str">
        <f t="shared" si="4"/>
        <v/>
      </c>
      <c r="H61" s="11" t="str">
        <f t="shared" si="5"/>
        <v/>
      </c>
      <c r="I61" s="12" t="str">
        <f t="shared" si="6"/>
        <v/>
      </c>
      <c r="J61" s="12" t="str">
        <f t="shared" si="7"/>
        <v/>
      </c>
      <c r="K61" s="13" t="str">
        <f t="shared" si="8"/>
        <v/>
      </c>
      <c r="L61" s="4"/>
      <c r="M61" s="6"/>
      <c r="N61" s="6"/>
      <c r="O61" s="8" t="str">
        <f t="shared" si="9"/>
        <v/>
      </c>
    </row>
    <row r="62" spans="1:15" ht="24" customHeight="1" x14ac:dyDescent="0.25">
      <c r="A62" s="4"/>
      <c r="B62" s="6"/>
      <c r="C62" s="6"/>
      <c r="D62" s="6"/>
      <c r="E62" s="4"/>
      <c r="F62" s="9" t="str">
        <f t="shared" si="3"/>
        <v/>
      </c>
      <c r="G62" s="9" t="str">
        <f t="shared" si="4"/>
        <v/>
      </c>
      <c r="H62" s="11" t="str">
        <f t="shared" si="5"/>
        <v/>
      </c>
      <c r="I62" s="12" t="str">
        <f t="shared" si="6"/>
        <v/>
      </c>
      <c r="J62" s="12" t="str">
        <f t="shared" si="7"/>
        <v/>
      </c>
      <c r="K62" s="13" t="str">
        <f t="shared" si="8"/>
        <v/>
      </c>
      <c r="L62" s="4"/>
      <c r="M62" s="6"/>
      <c r="N62" s="6"/>
      <c r="O62" s="8" t="str">
        <f t="shared" si="9"/>
        <v/>
      </c>
    </row>
    <row r="63" spans="1:15" ht="24" customHeight="1" x14ac:dyDescent="0.25">
      <c r="A63" s="4"/>
      <c r="B63" s="6"/>
      <c r="C63" s="6"/>
      <c r="D63" s="6"/>
      <c r="E63" s="4"/>
      <c r="F63" s="9" t="str">
        <f t="shared" si="3"/>
        <v/>
      </c>
      <c r="G63" s="9" t="str">
        <f t="shared" si="4"/>
        <v/>
      </c>
      <c r="H63" s="11" t="str">
        <f t="shared" si="5"/>
        <v/>
      </c>
      <c r="I63" s="12" t="str">
        <f t="shared" si="6"/>
        <v/>
      </c>
      <c r="J63" s="12" t="str">
        <f t="shared" si="7"/>
        <v/>
      </c>
      <c r="K63" s="13" t="str">
        <f t="shared" si="8"/>
        <v/>
      </c>
      <c r="L63" s="4"/>
      <c r="M63" s="6"/>
      <c r="N63" s="6"/>
      <c r="O63" s="8" t="str">
        <f t="shared" si="9"/>
        <v/>
      </c>
    </row>
    <row r="64" spans="1:15" ht="24" customHeight="1" x14ac:dyDescent="0.25">
      <c r="A64" s="4"/>
      <c r="B64" s="6"/>
      <c r="C64" s="6"/>
      <c r="D64" s="6"/>
      <c r="E64" s="4"/>
      <c r="F64" s="9" t="str">
        <f t="shared" si="3"/>
        <v/>
      </c>
      <c r="G64" s="9" t="str">
        <f t="shared" si="4"/>
        <v/>
      </c>
      <c r="H64" s="11" t="str">
        <f t="shared" si="5"/>
        <v/>
      </c>
      <c r="I64" s="12" t="str">
        <f t="shared" si="6"/>
        <v/>
      </c>
      <c r="J64" s="12" t="str">
        <f t="shared" si="7"/>
        <v/>
      </c>
      <c r="K64" s="13" t="str">
        <f t="shared" si="8"/>
        <v/>
      </c>
      <c r="L64" s="4"/>
      <c r="M64" s="6"/>
      <c r="N64" s="6"/>
      <c r="O64" s="8" t="str">
        <f t="shared" si="9"/>
        <v/>
      </c>
    </row>
    <row r="65" spans="1:15" ht="24" customHeight="1" x14ac:dyDescent="0.25">
      <c r="A65" s="4"/>
      <c r="B65" s="6"/>
      <c r="C65" s="6"/>
      <c r="D65" s="6"/>
      <c r="E65" s="4"/>
      <c r="F65" s="9" t="str">
        <f t="shared" si="3"/>
        <v/>
      </c>
      <c r="G65" s="9" t="str">
        <f t="shared" si="4"/>
        <v/>
      </c>
      <c r="H65" s="11" t="str">
        <f t="shared" si="5"/>
        <v/>
      </c>
      <c r="I65" s="12" t="str">
        <f t="shared" si="6"/>
        <v/>
      </c>
      <c r="J65" s="12" t="str">
        <f t="shared" si="7"/>
        <v/>
      </c>
      <c r="K65" s="13" t="str">
        <f t="shared" si="8"/>
        <v/>
      </c>
      <c r="L65" s="4"/>
      <c r="M65" s="6"/>
      <c r="N65" s="6"/>
      <c r="O65" s="8" t="str">
        <f t="shared" si="9"/>
        <v/>
      </c>
    </row>
  </sheetData>
  <mergeCells count="26">
    <mergeCell ref="A10:O10"/>
    <mergeCell ref="A11:K11"/>
    <mergeCell ref="A24:O24"/>
    <mergeCell ref="I7:K7"/>
    <mergeCell ref="I8:K9"/>
    <mergeCell ref="L7:M7"/>
    <mergeCell ref="L8:M9"/>
    <mergeCell ref="N7:O7"/>
    <mergeCell ref="N8:O9"/>
    <mergeCell ref="B7:D7"/>
    <mergeCell ref="B8:D8"/>
    <mergeCell ref="F5:G5"/>
    <mergeCell ref="F6:G6"/>
    <mergeCell ref="F7:G7"/>
    <mergeCell ref="F8:G8"/>
    <mergeCell ref="A1:O1"/>
    <mergeCell ref="A2:O2"/>
    <mergeCell ref="A4:G4"/>
    <mergeCell ref="B5:D5"/>
    <mergeCell ref="B6:D6"/>
    <mergeCell ref="I4:K4"/>
    <mergeCell ref="I5:K6"/>
    <mergeCell ref="L4:M4"/>
    <mergeCell ref="L5:M6"/>
    <mergeCell ref="N4:O4"/>
    <mergeCell ref="N5:O6"/>
  </mergeCells>
  <conditionalFormatting sqref="J13:J22">
    <cfRule type="cellIs" dxfId="9" priority="1" operator="greaterThan">
      <formula>0</formula>
    </cfRule>
  </conditionalFormatting>
  <conditionalFormatting sqref="K13:K22">
    <cfRule type="expression" dxfId="8" priority="2">
      <formula>K13="Besetzt"</formula>
    </cfRule>
    <cfRule type="expression" dxfId="7" priority="3">
      <formula>K13="Teilbesetzt"</formula>
    </cfRule>
    <cfRule type="expression" dxfId="6" priority="4">
      <formula>K13="Offen"</formula>
    </cfRule>
  </conditionalFormatting>
  <conditionalFormatting sqref="L26:L65">
    <cfRule type="expression" dxfId="5" priority="5">
      <formula>L26="Zugesagt"</formula>
    </cfRule>
    <cfRule type="expression" dxfId="4" priority="6">
      <formula>L26="Angefragt"</formula>
    </cfRule>
    <cfRule type="expression" dxfId="3" priority="7">
      <formula>L26="Ersatz"</formula>
    </cfRule>
    <cfRule type="expression" dxfId="2" priority="8">
      <formula>L26="Abgesagt"</formula>
    </cfRule>
  </conditionalFormatting>
  <conditionalFormatting sqref="O26:O65">
    <cfRule type="expression" dxfId="1" priority="9">
      <formula>O26="Überschneidung"</formula>
    </cfRule>
    <cfRule type="expression" dxfId="0" priority="10">
      <formula>O26="OK"</formula>
    </cfRule>
  </conditionalFormatting>
  <dataValidations count="2">
    <dataValidation type="list" sqref="E26:E65" xr:uid="{00000000-0002-0000-0000-000000000000}">
      <formula1>$A$13:$A$22</formula1>
    </dataValidation>
    <dataValidation type="list" sqref="L26:L65" xr:uid="{00000000-0002-0000-0000-000001000000}">
      <formula1>"Zugesagt,Angefragt,Ersatz,Abgesagt"</formula1>
    </dataValidation>
  </dataValidation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Helferliste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2026-07-23T17:30:05Z</dcterms:modified>
</cp:coreProperties>
</file>