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BFA19DD2-9946-4594-ADCD-49015C4607A9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Roadmap" sheetId="1" r:id="rId1"/>
    <sheet name="Legende &amp; Anleitung" sheetId="2" r:id="rId2"/>
  </sheets>
  <definedNames>
    <definedName name="_xlnm.Print_Area" localSheetId="0">Roadmap!$A$1:$V$45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45" i="1" l="1"/>
  <c r="U45" i="1"/>
  <c r="T45" i="1"/>
  <c r="S45" i="1"/>
  <c r="R45" i="1"/>
  <c r="Q45" i="1"/>
  <c r="P45" i="1"/>
  <c r="O45" i="1"/>
  <c r="N45" i="1"/>
  <c r="M45" i="1"/>
  <c r="L45" i="1"/>
  <c r="K45" i="1"/>
  <c r="I45" i="1"/>
  <c r="V44" i="1"/>
  <c r="U44" i="1"/>
  <c r="T44" i="1"/>
  <c r="S44" i="1"/>
  <c r="R44" i="1"/>
  <c r="Q44" i="1"/>
  <c r="P44" i="1"/>
  <c r="O44" i="1"/>
  <c r="N44" i="1"/>
  <c r="M44" i="1"/>
  <c r="L44" i="1"/>
  <c r="K44" i="1"/>
  <c r="I44" i="1"/>
  <c r="V43" i="1"/>
  <c r="U43" i="1"/>
  <c r="T43" i="1"/>
  <c r="S43" i="1"/>
  <c r="R43" i="1"/>
  <c r="Q43" i="1"/>
  <c r="P43" i="1"/>
  <c r="O43" i="1"/>
  <c r="N43" i="1"/>
  <c r="M43" i="1"/>
  <c r="L43" i="1"/>
  <c r="K43" i="1"/>
  <c r="I43" i="1"/>
  <c r="V42" i="1"/>
  <c r="U42" i="1"/>
  <c r="T42" i="1"/>
  <c r="S42" i="1"/>
  <c r="R42" i="1"/>
  <c r="Q42" i="1"/>
  <c r="P42" i="1"/>
  <c r="O42" i="1"/>
  <c r="N42" i="1"/>
  <c r="M42" i="1"/>
  <c r="L42" i="1"/>
  <c r="K42" i="1"/>
  <c r="I42" i="1"/>
  <c r="V41" i="1"/>
  <c r="U41" i="1"/>
  <c r="T41" i="1"/>
  <c r="S41" i="1"/>
  <c r="R41" i="1"/>
  <c r="Q41" i="1"/>
  <c r="P41" i="1"/>
  <c r="O41" i="1"/>
  <c r="N41" i="1"/>
  <c r="M41" i="1"/>
  <c r="L41" i="1"/>
  <c r="K41" i="1"/>
  <c r="I41" i="1"/>
  <c r="V40" i="1"/>
  <c r="U40" i="1"/>
  <c r="T40" i="1"/>
  <c r="S40" i="1"/>
  <c r="R40" i="1"/>
  <c r="Q40" i="1"/>
  <c r="P40" i="1"/>
  <c r="O40" i="1"/>
  <c r="N40" i="1"/>
  <c r="M40" i="1"/>
  <c r="L40" i="1"/>
  <c r="K40" i="1"/>
  <c r="I40" i="1"/>
  <c r="V39" i="1"/>
  <c r="U39" i="1"/>
  <c r="T39" i="1"/>
  <c r="S39" i="1"/>
  <c r="R39" i="1"/>
  <c r="Q39" i="1"/>
  <c r="P39" i="1"/>
  <c r="O39" i="1"/>
  <c r="N39" i="1"/>
  <c r="M39" i="1"/>
  <c r="L39" i="1"/>
  <c r="K39" i="1"/>
  <c r="I39" i="1"/>
  <c r="V38" i="1"/>
  <c r="U38" i="1"/>
  <c r="T38" i="1"/>
  <c r="S38" i="1"/>
  <c r="R38" i="1"/>
  <c r="Q38" i="1"/>
  <c r="P38" i="1"/>
  <c r="O38" i="1"/>
  <c r="N38" i="1"/>
  <c r="M38" i="1"/>
  <c r="L38" i="1"/>
  <c r="K38" i="1"/>
  <c r="I38" i="1"/>
  <c r="V37" i="1"/>
  <c r="U37" i="1"/>
  <c r="T37" i="1"/>
  <c r="S37" i="1"/>
  <c r="R37" i="1"/>
  <c r="Q37" i="1"/>
  <c r="P37" i="1"/>
  <c r="O37" i="1"/>
  <c r="N37" i="1"/>
  <c r="M37" i="1"/>
  <c r="L37" i="1"/>
  <c r="K37" i="1"/>
  <c r="I37" i="1"/>
  <c r="V36" i="1"/>
  <c r="U36" i="1"/>
  <c r="T36" i="1"/>
  <c r="S36" i="1"/>
  <c r="R36" i="1"/>
  <c r="Q36" i="1"/>
  <c r="P36" i="1"/>
  <c r="O36" i="1"/>
  <c r="N36" i="1"/>
  <c r="M36" i="1"/>
  <c r="L36" i="1"/>
  <c r="K36" i="1"/>
  <c r="I36" i="1"/>
  <c r="V35" i="1"/>
  <c r="U35" i="1"/>
  <c r="T35" i="1"/>
  <c r="S35" i="1"/>
  <c r="R35" i="1"/>
  <c r="Q35" i="1"/>
  <c r="P35" i="1"/>
  <c r="O35" i="1"/>
  <c r="N35" i="1"/>
  <c r="M35" i="1"/>
  <c r="L35" i="1"/>
  <c r="K35" i="1"/>
  <c r="I35" i="1"/>
  <c r="V34" i="1"/>
  <c r="U34" i="1"/>
  <c r="T34" i="1"/>
  <c r="S34" i="1"/>
  <c r="R34" i="1"/>
  <c r="Q34" i="1"/>
  <c r="P34" i="1"/>
  <c r="O34" i="1"/>
  <c r="N34" i="1"/>
  <c r="M34" i="1"/>
  <c r="L34" i="1"/>
  <c r="K34" i="1"/>
  <c r="I34" i="1"/>
  <c r="V33" i="1"/>
  <c r="U33" i="1"/>
  <c r="T33" i="1"/>
  <c r="S33" i="1"/>
  <c r="R33" i="1"/>
  <c r="Q33" i="1"/>
  <c r="P33" i="1"/>
  <c r="O33" i="1"/>
  <c r="N33" i="1"/>
  <c r="M33" i="1"/>
  <c r="L33" i="1"/>
  <c r="K33" i="1"/>
  <c r="I33" i="1"/>
  <c r="V32" i="1"/>
  <c r="U32" i="1"/>
  <c r="T32" i="1"/>
  <c r="S32" i="1"/>
  <c r="R32" i="1"/>
  <c r="Q32" i="1"/>
  <c r="P32" i="1"/>
  <c r="O32" i="1"/>
  <c r="N32" i="1"/>
  <c r="M32" i="1"/>
  <c r="L32" i="1"/>
  <c r="K32" i="1"/>
  <c r="I32" i="1"/>
  <c r="V31" i="1"/>
  <c r="U31" i="1"/>
  <c r="T31" i="1"/>
  <c r="S31" i="1"/>
  <c r="R31" i="1"/>
  <c r="Q31" i="1"/>
  <c r="P31" i="1"/>
  <c r="O31" i="1"/>
  <c r="N31" i="1"/>
  <c r="M31" i="1"/>
  <c r="L31" i="1"/>
  <c r="K31" i="1"/>
  <c r="I31" i="1"/>
  <c r="V30" i="1"/>
  <c r="U30" i="1"/>
  <c r="T30" i="1"/>
  <c r="S30" i="1"/>
  <c r="R30" i="1"/>
  <c r="Q30" i="1"/>
  <c r="P30" i="1"/>
  <c r="O30" i="1"/>
  <c r="N30" i="1"/>
  <c r="M30" i="1"/>
  <c r="L30" i="1"/>
  <c r="K30" i="1"/>
  <c r="I30" i="1"/>
  <c r="V29" i="1"/>
  <c r="U29" i="1"/>
  <c r="T29" i="1"/>
  <c r="S29" i="1"/>
  <c r="R29" i="1"/>
  <c r="Q29" i="1"/>
  <c r="P29" i="1"/>
  <c r="O29" i="1"/>
  <c r="N29" i="1"/>
  <c r="M29" i="1"/>
  <c r="L29" i="1"/>
  <c r="K29" i="1"/>
  <c r="I29" i="1"/>
  <c r="V28" i="1"/>
  <c r="U28" i="1"/>
  <c r="T28" i="1"/>
  <c r="S28" i="1"/>
  <c r="R28" i="1"/>
  <c r="Q28" i="1"/>
  <c r="P28" i="1"/>
  <c r="O28" i="1"/>
  <c r="N28" i="1"/>
  <c r="M28" i="1"/>
  <c r="L28" i="1"/>
  <c r="K28" i="1"/>
  <c r="I28" i="1"/>
  <c r="V27" i="1"/>
  <c r="U27" i="1"/>
  <c r="T27" i="1"/>
  <c r="S27" i="1"/>
  <c r="R27" i="1"/>
  <c r="Q27" i="1"/>
  <c r="P27" i="1"/>
  <c r="O27" i="1"/>
  <c r="N27" i="1"/>
  <c r="M27" i="1"/>
  <c r="L27" i="1"/>
  <c r="K27" i="1"/>
  <c r="I27" i="1"/>
  <c r="V26" i="1"/>
  <c r="U26" i="1"/>
  <c r="T26" i="1"/>
  <c r="S26" i="1"/>
  <c r="R26" i="1"/>
  <c r="Q26" i="1"/>
  <c r="P26" i="1"/>
  <c r="O26" i="1"/>
  <c r="N26" i="1"/>
  <c r="M26" i="1"/>
  <c r="L26" i="1"/>
  <c r="K26" i="1"/>
  <c r="I26" i="1"/>
  <c r="V25" i="1"/>
  <c r="U25" i="1"/>
  <c r="T25" i="1"/>
  <c r="S25" i="1"/>
  <c r="R25" i="1"/>
  <c r="Q25" i="1"/>
  <c r="P25" i="1"/>
  <c r="O25" i="1"/>
  <c r="N25" i="1"/>
  <c r="M25" i="1"/>
  <c r="L25" i="1"/>
  <c r="K25" i="1"/>
  <c r="I25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V23" i="1"/>
  <c r="U23" i="1"/>
  <c r="T23" i="1"/>
  <c r="S23" i="1"/>
  <c r="R23" i="1"/>
  <c r="Q23" i="1"/>
  <c r="P23" i="1"/>
  <c r="O23" i="1"/>
  <c r="N23" i="1"/>
  <c r="M23" i="1"/>
  <c r="L23" i="1"/>
  <c r="K23" i="1"/>
  <c r="I23" i="1"/>
  <c r="V22" i="1"/>
  <c r="U22" i="1"/>
  <c r="T22" i="1"/>
  <c r="S22" i="1"/>
  <c r="R22" i="1"/>
  <c r="Q22" i="1"/>
  <c r="P22" i="1"/>
  <c r="O22" i="1"/>
  <c r="N22" i="1"/>
  <c r="M22" i="1"/>
  <c r="L22" i="1"/>
  <c r="K22" i="1"/>
  <c r="I22" i="1"/>
  <c r="V21" i="1"/>
  <c r="U21" i="1"/>
  <c r="T21" i="1"/>
  <c r="S21" i="1"/>
  <c r="R21" i="1"/>
  <c r="Q21" i="1"/>
  <c r="P21" i="1"/>
  <c r="O21" i="1"/>
  <c r="N21" i="1"/>
  <c r="M21" i="1"/>
  <c r="L21" i="1"/>
  <c r="K21" i="1"/>
  <c r="I21" i="1"/>
  <c r="V20" i="1"/>
  <c r="U20" i="1"/>
  <c r="T20" i="1"/>
  <c r="S20" i="1"/>
  <c r="R20" i="1"/>
  <c r="Q20" i="1"/>
  <c r="P20" i="1"/>
  <c r="O20" i="1"/>
  <c r="N20" i="1"/>
  <c r="M20" i="1"/>
  <c r="L20" i="1"/>
  <c r="K20" i="1"/>
  <c r="I20" i="1"/>
  <c r="V19" i="1"/>
  <c r="U19" i="1"/>
  <c r="T19" i="1"/>
  <c r="S19" i="1"/>
  <c r="R19" i="1"/>
  <c r="Q19" i="1"/>
  <c r="P19" i="1"/>
  <c r="O19" i="1"/>
  <c r="N19" i="1"/>
  <c r="M19" i="1"/>
  <c r="L19" i="1"/>
  <c r="K19" i="1"/>
  <c r="I19" i="1"/>
  <c r="V18" i="1"/>
  <c r="U18" i="1"/>
  <c r="T18" i="1"/>
  <c r="S18" i="1"/>
  <c r="R18" i="1"/>
  <c r="Q18" i="1"/>
  <c r="P18" i="1"/>
  <c r="O18" i="1"/>
  <c r="N18" i="1"/>
  <c r="M18" i="1"/>
  <c r="L18" i="1"/>
  <c r="K18" i="1"/>
  <c r="I18" i="1"/>
  <c r="V17" i="1"/>
  <c r="U17" i="1"/>
  <c r="T17" i="1"/>
  <c r="S17" i="1"/>
  <c r="R17" i="1"/>
  <c r="Q17" i="1"/>
  <c r="P17" i="1"/>
  <c r="O17" i="1"/>
  <c r="N17" i="1"/>
  <c r="M17" i="1"/>
  <c r="L17" i="1"/>
  <c r="K17" i="1"/>
  <c r="I17" i="1"/>
  <c r="V16" i="1"/>
  <c r="U16" i="1"/>
  <c r="T16" i="1"/>
  <c r="S16" i="1"/>
  <c r="R16" i="1"/>
  <c r="Q16" i="1"/>
  <c r="P16" i="1"/>
  <c r="O16" i="1"/>
  <c r="N16" i="1"/>
  <c r="M16" i="1"/>
  <c r="L16" i="1"/>
  <c r="K16" i="1"/>
  <c r="I16" i="1"/>
  <c r="V15" i="1"/>
  <c r="U15" i="1"/>
  <c r="T15" i="1"/>
  <c r="S15" i="1"/>
  <c r="R15" i="1"/>
  <c r="Q15" i="1"/>
  <c r="P15" i="1"/>
  <c r="O15" i="1"/>
  <c r="N15" i="1"/>
  <c r="M15" i="1"/>
  <c r="L15" i="1"/>
  <c r="K15" i="1"/>
  <c r="I15" i="1"/>
  <c r="V14" i="1"/>
  <c r="U14" i="1"/>
  <c r="T14" i="1"/>
  <c r="S14" i="1"/>
  <c r="R14" i="1"/>
  <c r="Q14" i="1"/>
  <c r="P14" i="1"/>
  <c r="O14" i="1"/>
  <c r="N14" i="1"/>
  <c r="M14" i="1"/>
  <c r="L14" i="1"/>
  <c r="K14" i="1"/>
  <c r="I14" i="1"/>
  <c r="V13" i="1"/>
  <c r="U13" i="1"/>
  <c r="T13" i="1"/>
  <c r="S13" i="1"/>
  <c r="R13" i="1"/>
  <c r="Q13" i="1"/>
  <c r="P13" i="1"/>
  <c r="O13" i="1"/>
  <c r="N13" i="1"/>
  <c r="M13" i="1"/>
  <c r="L13" i="1"/>
  <c r="K13" i="1"/>
  <c r="I13" i="1"/>
  <c r="H7" i="1"/>
  <c r="E7" i="1"/>
  <c r="B7" i="1"/>
  <c r="H5" i="1"/>
  <c r="E5" i="1"/>
  <c r="B5" i="1"/>
  <c r="Q4" i="1"/>
  <c r="K4" i="1"/>
  <c r="F4" i="1"/>
</calcChain>
</file>

<file path=xl/sharedStrings.xml><?xml version="1.0" encoding="utf-8"?>
<sst xmlns="http://schemas.openxmlformats.org/spreadsheetml/2006/main" count="195" uniqueCount="103">
  <si>
    <t>Strategische Projektübersicht  ·  Phasen  ·  Meilensteine  ·  Zeitplan  ·  Fortschritt</t>
  </si>
  <si>
    <t>Projekt:   Muster-Projekt 2026</t>
  </si>
  <si>
    <t>LEGENDE</t>
  </si>
  <si>
    <t>ARBEITSPAKETE</t>
  </si>
  <si>
    <t>MEILENSTEINE</t>
  </si>
  <si>
    <t>ABGESCHLOSSEN</t>
  </si>
  <si>
    <t>Abgeschlossen</t>
  </si>
  <si>
    <t>In Bearbeitung</t>
  </si>
  <si>
    <t>Geplant</t>
  </si>
  <si>
    <t>Verzögert</t>
  </si>
  <si>
    <t>Pausiert</t>
  </si>
  <si>
    <t>◆</t>
  </si>
  <si>
    <t>Meilenstein</t>
  </si>
  <si>
    <t>IN BEARBEITUNG</t>
  </si>
  <si>
    <t>VERZÖGERT</t>
  </si>
  <si>
    <t>Ø FORTSCHRITT</t>
  </si>
  <si>
    <t>Balken erscheinen automatisch aus Start-/Enddatum · aktueller Monat ist hervorgehoben</t>
  </si>
  <si>
    <t>ARBEITSPAKETE &amp; MEILENSTEINE</t>
  </si>
  <si>
    <t>Q1 2026</t>
  </si>
  <si>
    <t>Q2 2026</t>
  </si>
  <si>
    <t>Q3 2026</t>
  </si>
  <si>
    <t>Q4 2026</t>
  </si>
  <si>
    <t>Phase</t>
  </si>
  <si>
    <t>Arbeitspaket</t>
  </si>
  <si>
    <t>Verantwortlich</t>
  </si>
  <si>
    <t>Priorität</t>
  </si>
  <si>
    <t>Status</t>
  </si>
  <si>
    <t>Start</t>
  </si>
  <si>
    <t>Ende</t>
  </si>
  <si>
    <t>Dauer
(Tage)</t>
  </si>
  <si>
    <t>Fortschritt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</si>
  <si>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</si>
  <si>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</si>
  <si>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</si>
  <si>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</si>
  <si>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</si>
  <si>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</si>
  <si>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</si>
  <si>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</si>
  <si>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</si>
  <si>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</si>
  <si>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</si>
  <si>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</si>
  <si>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Initiierung</t>
  </si>
  <si>
    <t>Projektauftrag &amp; Ziele definieren</t>
  </si>
  <si>
    <t>A. Müller</t>
  </si>
  <si>
    <t>Hoch</t>
  </si>
  <si>
    <t>Stakeholder-Analyse</t>
  </si>
  <si>
    <t>B. Schmidt</t>
  </si>
  <si>
    <t>Mittel</t>
  </si>
  <si>
    <t>Meilenstein: Projektfreigabe</t>
  </si>
  <si>
    <t>Projektleitung</t>
  </si>
  <si>
    <t>Konzeption &amp; Planung</t>
  </si>
  <si>
    <t>Anforderungen erheben</t>
  </si>
  <si>
    <t>C. Schneider</t>
  </si>
  <si>
    <t>Grobkonzept erstellen</t>
  </si>
  <si>
    <t>Ressourcen- &amp; Budgetplanung</t>
  </si>
  <si>
    <t>D. Fischer</t>
  </si>
  <si>
    <t>Meilenstein: Konzept freigegeben</t>
  </si>
  <si>
    <t>Umsetzung</t>
  </si>
  <si>
    <t>Detailkonzept &amp; Feinplanung</t>
  </si>
  <si>
    <t>Umsetzung Arbeitspaket A</t>
  </si>
  <si>
    <t>Team A</t>
  </si>
  <si>
    <t>Umsetzung Arbeitspaket B</t>
  </si>
  <si>
    <t>Team B</t>
  </si>
  <si>
    <t>Umsetzung Arbeitspaket C</t>
  </si>
  <si>
    <t>Laufende Abstimmung &amp; Reviews</t>
  </si>
  <si>
    <t>E. Weber</t>
  </si>
  <si>
    <t>Niedrig</t>
  </si>
  <si>
    <t>Meilenstein: Umsetzung abgeschlossen</t>
  </si>
  <si>
    <t>Test &amp; Qualitätssicherung</t>
  </si>
  <si>
    <t>Testkonzept erstellen</t>
  </si>
  <si>
    <t>Systemtests durchführen</t>
  </si>
  <si>
    <t>Fehlerbehebung &amp; Nacharbeit</t>
  </si>
  <si>
    <t>Meilenstein: Abnahme / Freigabe</t>
  </si>
  <si>
    <t>Einführung</t>
  </si>
  <si>
    <t>Schulung &amp; Dokumentation</t>
  </si>
  <si>
    <t>Rollout / Einführung</t>
  </si>
  <si>
    <t>Hypercare &amp; Support</t>
  </si>
  <si>
    <t>Abschluss &amp; Nachbereitung</t>
  </si>
  <si>
    <t>Projektabschlussbericht</t>
  </si>
  <si>
    <t>Lessons Learned &amp; Review</t>
  </si>
  <si>
    <t>Meilenstein: Projektabschluss</t>
  </si>
  <si>
    <t>ANLEITUNG &amp; LEGENDE</t>
  </si>
  <si>
    <t>Auswahllisten der Dropdowns · Farb-Legende · Kurzanleitung zur Nutzung</t>
  </si>
  <si>
    <t>Bedeutung / Balkenfarbe</t>
  </si>
  <si>
    <t>Balken grau – noch nicht begonnen</t>
  </si>
  <si>
    <t>Balken blau – läuft aktuell</t>
  </si>
  <si>
    <t>Balken grün – fertiggestellt</t>
  </si>
  <si>
    <t>Balken rot – hinter dem Zeitplan</t>
  </si>
  <si>
    <t>Balken amber – vorübergehend gestoppt</t>
  </si>
  <si>
    <t>◆  Meilenstein: Start- und Enddatum identisch setzen</t>
  </si>
  <si>
    <t>SO NUTZEN SIE DIE VORLAGE</t>
  </si>
  <si>
    <t>1.  Tragen Sie im Blatt „Roadmap“ je Zeile ein Arbeitspaket ein: Phase, Bezeichnung und Verantwortliche(n).</t>
  </si>
  <si>
    <t>2.  Wählen Sie Priorität und Status über die Dropdown-Menüs (Auswahllisten oben).</t>
  </si>
  <si>
    <t>3.  Setzen Sie Start- und Enddatum. Die Spalte „Dauer“ und der Zeitleisten-Balken berechnen sich automatisch.</t>
  </si>
  <si>
    <t>4.  Für einen Meilenstein setzen Sie Start = Ende – im entsprechenden Monat erscheint automatisch ein ◆.</t>
  </si>
  <si>
    <t>5.  Der Fortschritt (0–100 %) wird als Balken dargestellt; die Kennzahlen oben aktualisieren sich selbst.</t>
  </si>
  <si>
    <t>6.  Das „Stand“-Datum steuert die Hervorhebung des aktuellen Monats (Feld C12 im Blatt „Roadmap“, ausgeblendete Zeile).</t>
  </si>
  <si>
    <t>7.  Zeilen unterhalb der Beispieldaten sind vorbereitet – einfach ausfüllen, Formeln und Formatierung greifen automatisch.</t>
  </si>
  <si>
    <t>8.  Weitere Zeilen: markieren Sie eine bestehende Datenzeile und kopieren Sie sie nach unten, um Formeln zu übernehmen.</t>
  </si>
  <si>
    <t>Hinweis: Alle Beispielinhalte (Arbeitspakete, Namen, Daten) sind frei erfunden und dienen nur der Veranschaulichung. Ersetzen Sie sie durch Ihre eigenen Projektdaten.</t>
  </si>
  <si>
    <t>PROJEKT-ROADMAP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</si>
</sst>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\.mm\.yyyy"/>
  </numFmts>
  <fonts count="3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CFE0E4"/>
      <name val="Calibri"/>
      <charset val="1"/>
    </font>
    <font>
      <b/>
      <sz val="9.5"/>
      <color rgb="FF1F2A2E"/>
      <name val="Calibri"/>
      <charset val="1"/>
    </font>
    <font>
      <sz val="9.5"/>
      <color rgb="FF1F2A2E"/>
      <name val="Calibri"/>
      <charset val="1"/>
    </font>
    <font>
      <b/>
      <sz val="9.5"/>
      <color rgb="FF14606E"/>
      <name val="Calibri"/>
      <charset val="1"/>
    </font>
    <font>
      <b/>
      <sz val="19"/>
      <color rgb="FF14606E"/>
      <name val="Calibri"/>
      <charset val="1"/>
    </font>
    <font>
      <b/>
      <sz val="19"/>
      <color rgb="FFE8A33D"/>
      <name val="Calibri"/>
      <charset val="1"/>
    </font>
    <font>
      <b/>
      <sz val="19"/>
      <color rgb="FF3B9E6E"/>
      <name val="Calibri"/>
      <charset val="1"/>
    </font>
    <font>
      <b/>
      <sz val="8.5"/>
      <color rgb="FF6B7B80"/>
      <name val="Calibri"/>
      <charset val="1"/>
    </font>
    <font>
      <sz val="8.5"/>
      <color rgb="FF6B7B80"/>
      <name val="Calibri"/>
      <charset val="1"/>
    </font>
    <font>
      <sz val="8.5"/>
      <color rgb="FF1F2A2E"/>
      <name val="Calibri"/>
      <charset val="1"/>
    </font>
    <font>
      <b/>
      <sz val="19"/>
      <color rgb="FF3C90BA"/>
      <name val="Calibri"/>
      <charset val="1"/>
    </font>
    <font>
      <b/>
      <sz val="19"/>
      <color rgb="FFC1523E"/>
      <name val="Calibri"/>
      <charset val="1"/>
    </font>
    <font>
      <b/>
      <sz val="19"/>
      <color rgb="FF0B3C49"/>
      <name val="Calibri"/>
      <charset val="1"/>
    </font>
    <font>
      <b/>
      <sz val="10"/>
      <color rgb="FFB9791C"/>
      <name val="Calibri"/>
      <charset val="1"/>
    </font>
    <font>
      <i/>
      <sz val="8"/>
      <color rgb="FF6B7B80"/>
      <name val="Calibri"/>
      <charset val="1"/>
    </font>
    <font>
      <b/>
      <sz val="9"/>
      <color rgb="FFFFFFFF"/>
      <name val="Calibri"/>
      <charset val="1"/>
    </font>
    <font>
      <b/>
      <sz val="9.5"/>
      <color rgb="FFFFFFFF"/>
      <name val="Calibri"/>
      <charset val="1"/>
    </font>
    <font>
      <sz val="9"/>
      <color rgb="FF6B7B80"/>
      <name val="Calibri"/>
      <charset val="1"/>
    </font>
    <font>
      <b/>
      <sz val="18"/>
      <color rgb="FFFFFFFF"/>
      <name val="Calibri"/>
      <charset val="1"/>
    </font>
    <font>
      <sz val="10"/>
      <color rgb="FFCFE0E4"/>
      <name val="Calibri"/>
      <charset val="1"/>
    </font>
    <font>
      <b/>
      <sz val="10"/>
      <color rgb="FFFFFFFF"/>
      <name val="Calibri"/>
      <charset val="1"/>
    </font>
    <font>
      <b/>
      <sz val="9.5"/>
      <color rgb="FF56656B"/>
      <name val="Calibri"/>
      <charset val="1"/>
    </font>
    <font>
      <b/>
      <sz val="9.5"/>
      <color rgb="FF215F7D"/>
      <name val="Calibri"/>
      <charset val="1"/>
    </font>
    <font>
      <b/>
      <sz val="9.5"/>
      <color rgb="FF1F6B49"/>
      <name val="Calibri"/>
      <charset val="1"/>
    </font>
    <font>
      <b/>
      <sz val="9.5"/>
      <color rgb="FF9E3D2C"/>
      <name val="Calibri"/>
      <charset val="1"/>
    </font>
    <font>
      <b/>
      <sz val="9.5"/>
      <color rgb="FF9A6912"/>
      <name val="Calibri"/>
      <charset val="1"/>
    </font>
    <font>
      <b/>
      <sz val="9.5"/>
      <color rgb="FFB9791C"/>
      <name val="Calibri"/>
      <charset val="1"/>
    </font>
    <font>
      <b/>
      <sz val="11"/>
      <color rgb="FF0B3C49"/>
      <name val="Calibri"/>
      <charset val="1"/>
    </font>
    <font>
      <sz val="9.8000000000000007"/>
      <color rgb="FF1F2A2E"/>
      <name val="Calibri"/>
      <charset val="1"/>
    </font>
    <font>
      <i/>
      <sz val="9"/>
      <color rgb="FF6B7B80"/>
      <name val="Calibri"/>
      <charset val="1"/>
    </font>
  </fonts>
  <fills count="18">
    <fill>
      <patternFill patternType="none"/>
    </fill>
    <fill>
      <patternFill patternType="gray125"/>
    </fill>
    <fill>
      <patternFill patternType="solid">
        <fgColor rgb="FF0B3C49"/>
        <bgColor rgb="FF1F2A2E"/>
      </patternFill>
    </fill>
    <fill>
      <patternFill patternType="solid">
        <fgColor rgb="FF14606E"/>
        <bgColor rgb="FF215F7D"/>
      </patternFill>
    </fill>
    <fill>
      <patternFill patternType="solid">
        <fgColor rgb="FFEEF2F3"/>
        <bgColor rgb="FFEFF3F4"/>
      </patternFill>
    </fill>
    <fill>
      <patternFill patternType="solid">
        <fgColor rgb="FFFFFFFF"/>
        <bgColor rgb="FFF6F8F9"/>
      </patternFill>
    </fill>
    <fill>
      <patternFill patternType="solid">
        <fgColor rgb="FFF6F8F9"/>
        <bgColor rgb="FFEFF3F4"/>
      </patternFill>
    </fill>
    <fill>
      <patternFill patternType="solid">
        <fgColor rgb="FF3B9E6E"/>
        <bgColor rgb="FF3C90BA"/>
      </patternFill>
    </fill>
    <fill>
      <patternFill patternType="solid">
        <fgColor rgb="FF3C90BA"/>
        <bgColor rgb="FF3B9E6E"/>
      </patternFill>
    </fill>
    <fill>
      <patternFill patternType="solid">
        <fgColor rgb="FFAEB9BE"/>
        <bgColor rgb="FF969696"/>
      </patternFill>
    </fill>
    <fill>
      <patternFill patternType="solid">
        <fgColor rgb="FFC1523E"/>
        <bgColor rgb="FF9E3D2C"/>
      </patternFill>
    </fill>
    <fill>
      <patternFill patternType="solid">
        <fgColor rgb="FFD3A03A"/>
        <bgColor rgb="FFE8A33D"/>
      </patternFill>
    </fill>
    <fill>
      <patternFill patternType="solid">
        <fgColor rgb="FFFBE5C8"/>
        <bgColor rgb="FFFBEBCF"/>
      </patternFill>
    </fill>
    <fill>
      <patternFill patternType="solid">
        <fgColor rgb="FFE7ECEE"/>
        <bgColor rgb="FFE9EEEF"/>
      </patternFill>
    </fill>
    <fill>
      <patternFill patternType="solid">
        <fgColor rgb="FFD8E9F1"/>
        <bgColor rgb="FFE1E7E9"/>
      </patternFill>
    </fill>
    <fill>
      <patternFill patternType="solid">
        <fgColor rgb="FFD6EBDF"/>
        <bgColor rgb="FFD8E9F1"/>
      </patternFill>
    </fill>
    <fill>
      <patternFill patternType="solid">
        <fgColor rgb="FFF6DED8"/>
        <bgColor rgb="FFFBE5C8"/>
      </patternFill>
    </fill>
    <fill>
      <patternFill patternType="solid">
        <fgColor rgb="FFFBEBCF"/>
        <bgColor rgb="FFFBE5C8"/>
      </patternFill>
    </fill>
  </fills>
  <borders count="9">
    <border>
      <left/>
      <right/>
      <top/>
      <bottom/>
      <diagonal/>
    </border>
    <border>
      <left style="thin">
        <color rgb="FFE1E7E9"/>
      </left>
      <right style="thin">
        <color rgb="FFE1E7E9"/>
      </right>
      <top style="thin">
        <color rgb="FFE1E7E9"/>
      </top>
      <bottom style="thin">
        <color rgb="FFE1E7E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14606E"/>
      </right>
      <top/>
      <bottom style="medium">
        <color rgb="FFE8A33D"/>
      </bottom>
      <diagonal/>
    </border>
    <border>
      <left/>
      <right style="thin">
        <color rgb="FFEFF3F4"/>
      </right>
      <top/>
      <bottom style="thin">
        <color rgb="FFE9EEEF"/>
      </bottom>
      <diagonal/>
    </border>
    <border>
      <left/>
      <right style="thin">
        <color rgb="FFEFF3F4"/>
      </right>
      <top/>
      <bottom style="medium">
        <color rgb="FF0B3C49"/>
      </bottom>
      <diagonal/>
    </border>
    <border>
      <left/>
      <right/>
      <top/>
      <bottom style="medium">
        <color rgb="FFE8A33D"/>
      </bottom>
      <diagonal/>
    </border>
    <border>
      <left style="thin">
        <color rgb="FFD5DEE1"/>
      </left>
      <right style="thin">
        <color rgb="FFD5DEE1"/>
      </right>
      <top style="thin">
        <color rgb="FFD5DEE1"/>
      </top>
      <bottom style="thin">
        <color rgb="FFD5DEE1"/>
      </bottom>
      <diagonal/>
    </border>
  </borders>
  <cellStyleXfs count="1">
    <xf numFmtId="0" fontId="0" fillId="0" borderId="0"/>
  </cellStyleXfs>
  <cellXfs count="59">
    <xf numFmtId="0" fontId="0" fillId="0" borderId="0" xfId="0"/>
    <xf numFmtId="9" fontId="14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center" indent="1"/>
    </xf>
    <xf numFmtId="0" fontId="10" fillId="5" borderId="1" xfId="0" applyFont="1" applyFill="1" applyBorder="1" applyAlignment="1">
      <alignment horizontal="center" vertical="top"/>
    </xf>
    <xf numFmtId="0" fontId="9" fillId="6" borderId="0" xfId="0" applyFont="1" applyFill="1" applyAlignment="1">
      <alignment horizontal="left" vertical="center" indent="1"/>
    </xf>
    <xf numFmtId="1" fontId="8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15" fillId="1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164" fontId="0" fillId="0" borderId="0" xfId="0" applyNumberFormat="1"/>
    <xf numFmtId="0" fontId="19" fillId="6" borderId="5" xfId="0" applyFont="1" applyFill="1" applyBorder="1" applyAlignment="1">
      <alignment horizontal="left" vertical="center" indent="1"/>
    </xf>
    <xf numFmtId="0" fontId="4" fillId="6" borderId="5" xfId="0" applyFont="1" applyFill="1" applyBorder="1" applyAlignment="1">
      <alignment horizontal="left" vertical="center" indent="1"/>
    </xf>
    <xf numFmtId="0" fontId="4" fillId="6" borderId="5" xfId="0" applyFont="1" applyFill="1" applyBorder="1" applyAlignment="1">
      <alignment horizontal="center" vertical="center"/>
    </xf>
    <xf numFmtId="165" fontId="4" fillId="6" borderId="5" xfId="0" applyNumberFormat="1" applyFont="1" applyFill="1" applyBorder="1" applyAlignment="1">
      <alignment horizontal="center" vertical="center"/>
    </xf>
    <xf numFmtId="9" fontId="4" fillId="6" borderId="5" xfId="0" applyNumberFormat="1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/>
    </xf>
    <xf numFmtId="9" fontId="4" fillId="5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/>
    </xf>
    <xf numFmtId="9" fontId="4" fillId="5" borderId="6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left" vertical="center" indent="1"/>
    </xf>
    <xf numFmtId="0" fontId="23" fillId="13" borderId="8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4" fillId="14" borderId="8" xfId="0" applyFont="1" applyFill="1" applyBorder="1" applyAlignment="1">
      <alignment horizontal="left" vertical="center" indent="1"/>
    </xf>
    <xf numFmtId="0" fontId="25" fillId="15" borderId="8" xfId="0" applyFont="1" applyFill="1" applyBorder="1" applyAlignment="1">
      <alignment horizontal="left" vertical="center" indent="1"/>
    </xf>
    <xf numFmtId="0" fontId="26" fillId="16" borderId="8" xfId="0" applyFont="1" applyFill="1" applyBorder="1" applyAlignment="1">
      <alignment horizontal="left" vertical="center" indent="1"/>
    </xf>
    <xf numFmtId="0" fontId="27" fillId="17" borderId="8" xfId="0" applyFont="1" applyFill="1" applyBorder="1" applyAlignment="1">
      <alignment horizontal="left" vertical="center" indent="1"/>
    </xf>
    <xf numFmtId="0" fontId="28" fillId="0" borderId="0" xfId="0" applyFont="1" applyAlignment="1">
      <alignment horizontal="left" vertical="center" indent="1"/>
    </xf>
    <xf numFmtId="0" fontId="16" fillId="6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left" vertical="center" indent="1"/>
    </xf>
    <xf numFmtId="0" fontId="17" fillId="3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 indent="1"/>
    </xf>
    <xf numFmtId="0" fontId="21" fillId="3" borderId="0" xfId="0" applyFont="1" applyFill="1" applyAlignment="1">
      <alignment horizontal="left" vertical="center" indent="1"/>
    </xf>
    <xf numFmtId="0" fontId="29" fillId="0" borderId="0" xfId="0" applyFont="1" applyAlignment="1">
      <alignment horizontal="left" vertical="center"/>
    </xf>
    <xf numFmtId="0" fontId="30" fillId="6" borderId="0" xfId="0" applyFont="1" applyFill="1" applyAlignment="1">
      <alignment horizontal="left" vertical="center" wrapText="1" indent="1"/>
    </xf>
    <xf numFmtId="0" fontId="30" fillId="5" borderId="0" xfId="0" applyFont="1" applyFill="1" applyAlignment="1">
      <alignment horizontal="left" vertical="center" wrapText="1" indent="1"/>
    </xf>
    <xf numFmtId="0" fontId="31" fillId="4" borderId="0" xfId="0" applyFont="1" applyFill="1" applyAlignment="1">
      <alignment horizontal="left" vertical="top" wrapText="1" indent="1"/>
    </xf>
  </cellXfs>
  <cellStyles count="1">
    <cellStyle name="Standard" xfId="0" builtinId="0"/>
  </cellStyles>
  <dxfs count="16">
    <dxf>
      <fill>
        <patternFill>
          <bgColor rgb="FFFCF3E1"/>
        </patternFill>
      </fill>
    </dxf>
    <dxf>
      <fill>
        <patternFill>
          <bgColor rgb="FFD3A03A"/>
        </patternFill>
      </fill>
    </dxf>
    <dxf>
      <fill>
        <patternFill>
          <bgColor rgb="FFC1523E"/>
        </patternFill>
      </fill>
    </dxf>
    <dxf>
      <fill>
        <patternFill>
          <bgColor rgb="FFAEB9BE"/>
        </patternFill>
      </fill>
    </dxf>
    <dxf>
      <fill>
        <patternFill>
          <bgColor rgb="FF3C90BA"/>
        </patternFill>
      </fill>
    </dxf>
    <dxf>
      <fill>
        <patternFill>
          <bgColor rgb="FF3B9E6E"/>
        </patternFill>
      </fill>
    </dxf>
    <dxf>
      <font>
        <b/>
        <sz val="11"/>
        <color rgb="FFB9791C"/>
        <name val="Calibri"/>
        <charset val="1"/>
      </font>
      <fill>
        <patternFill>
          <bgColor rgb="FFFBE5C8"/>
        </patternFill>
      </fill>
    </dxf>
    <dxf>
      <font>
        <b/>
        <sz val="9"/>
        <color rgb="FF0B3C49"/>
        <name val="Calibri"/>
        <charset val="1"/>
      </font>
      <fill>
        <patternFill>
          <bgColor rgb="FFE8A33D"/>
        </patternFill>
      </fill>
    </dxf>
    <dxf>
      <font>
        <b/>
        <sz val="9"/>
        <color rgb="FF9A6912"/>
        <name val="Calibri"/>
        <charset val="1"/>
      </font>
      <fill>
        <patternFill>
          <bgColor rgb="FFFBEBCF"/>
        </patternFill>
      </fill>
    </dxf>
    <dxf>
      <font>
        <b/>
        <sz val="9"/>
        <color rgb="FF9E3D2C"/>
        <name val="Calibri"/>
        <charset val="1"/>
      </font>
      <fill>
        <patternFill>
          <bgColor rgb="FFF6DED8"/>
        </patternFill>
      </fill>
    </dxf>
    <dxf>
      <font>
        <b/>
        <sz val="9"/>
        <color rgb="FF56656B"/>
        <name val="Calibri"/>
        <charset val="1"/>
      </font>
      <fill>
        <patternFill>
          <bgColor rgb="FFE7ECEE"/>
        </patternFill>
      </fill>
    </dxf>
    <dxf>
      <font>
        <b/>
        <sz val="9"/>
        <color rgb="FF215F7D"/>
        <name val="Calibri"/>
        <charset val="1"/>
      </font>
      <fill>
        <patternFill>
          <bgColor rgb="FFD8E9F1"/>
        </patternFill>
      </fill>
    </dxf>
    <dxf>
      <font>
        <b/>
        <sz val="9"/>
        <color rgb="FF1F6B49"/>
        <name val="Calibri"/>
        <charset val="1"/>
      </font>
      <fill>
        <patternFill>
          <bgColor rgb="FFD6EBDF"/>
        </patternFill>
      </fill>
    </dxf>
    <dxf>
      <font>
        <b/>
        <sz val="9"/>
        <color rgb="FF56656B"/>
        <name val="Calibri"/>
        <charset val="1"/>
      </font>
    </dxf>
    <dxf>
      <font>
        <b/>
        <sz val="9"/>
        <color rgb="FF9A6912"/>
        <name val="Calibri"/>
        <charset val="1"/>
      </font>
    </dxf>
    <dxf>
      <font>
        <b/>
        <sz val="9"/>
        <color rgb="FF9E3D2C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EF2F3"/>
      <rgbColor rgb="FFFF00FF"/>
      <rgbColor rgb="FF00FFFF"/>
      <rgbColor rgb="FF800000"/>
      <rgbColor rgb="FF008000"/>
      <rgbColor rgb="FF000080"/>
      <rgbColor rgb="FF9A6912"/>
      <rgbColor rgb="FF800080"/>
      <rgbColor rgb="FF14606E"/>
      <rgbColor rgb="FFAEB9BE"/>
      <rgbColor rgb="FF6B7B80"/>
      <rgbColor rgb="FFE7ECEE"/>
      <rgbColor rgb="FFC1523E"/>
      <rgbColor rgb="FFFCF3E1"/>
      <rgbColor rgb="FFD8E9F1"/>
      <rgbColor rgb="FF660066"/>
      <rgbColor rgb="FFD3A03A"/>
      <rgbColor rgb="FF215F7D"/>
      <rgbColor rgb="FFD5DEE1"/>
      <rgbColor rgb="FF000080"/>
      <rgbColor rgb="FFFF00FF"/>
      <rgbColor rgb="FFEFF3F4"/>
      <rgbColor rgb="FF00FFFF"/>
      <rgbColor rgb="FF800080"/>
      <rgbColor rgb="FF800000"/>
      <rgbColor rgb="FF1F6B49"/>
      <rgbColor rgb="FF0000FF"/>
      <rgbColor rgb="FF00CCFF"/>
      <rgbColor rgb="FFE9EEEF"/>
      <rgbColor rgb="FFD6EBDF"/>
      <rgbColor rgb="FFFBEBCF"/>
      <rgbColor rgb="FFCFE0E4"/>
      <rgbColor rgb="FFF6DED8"/>
      <rgbColor rgb="FFE1E7E9"/>
      <rgbColor rgb="FFFBE5C8"/>
      <rgbColor rgb="FF3C90BA"/>
      <rgbColor rgb="FF33CCCC"/>
      <rgbColor rgb="FF99CC00"/>
      <rgbColor rgb="FFF6F8F9"/>
      <rgbColor rgb="FFE8A33D"/>
      <rgbColor rgb="FFB9791C"/>
      <rgbColor rgb="FF56656B"/>
      <rgbColor rgb="FF969696"/>
      <rgbColor rgb="FF0B3C49"/>
      <rgbColor rgb="FF3B9E6E"/>
      <rgbColor rgb="FF003300"/>
      <rgbColor rgb="FF333300"/>
      <rgbColor rgb="FF9E3D2C"/>
      <rgbColor rgb="FF993366"/>
      <rgbColor rgb="FF333399"/>
      <rgbColor rgb="FF1F2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B3C49"/>
    <pageSetUpPr fitToPage="1"/>
  </sheetPr>
  <dimension ref="B2:V45"/>
  <sheetViews>
    <sheetView showGridLines="0" tabSelected="1" zoomScaleNormal="100" workbookViewId="0">
      <pane ySplit="12" topLeftCell="A13" activePane="bottomLeft" state="frozen"/>
      <selection pane="bottomLeft" activeCell="B2" sqref="B2:V2"/>
    </sheetView>
  </sheetViews>
  <sheetFormatPr baseColWidth="10" defaultColWidth="8.7109375" defaultRowHeight="15" x14ac:dyDescent="0.25"/>
  <cols>
    <col min="1" max="1" width="1.5703125" customWidth="1"/>
    <col min="2" max="2" width="19" customWidth="1"/>
    <col min="3" max="3" width="33" customWidth="1"/>
    <col min="4" max="4" width="15.5703125" customWidth="1"/>
    <col min="5" max="5" width="10.5703125" customWidth="1"/>
    <col min="6" max="6" width="14.5703125" customWidth="1"/>
    <col min="7" max="8" width="11" customWidth="1"/>
    <col min="9" max="9" width="8.42578125" customWidth="1"/>
    <col min="10" max="10" width="11" customWidth="1"/>
    <col min="11" max="22" width="5.42578125" customWidth="1"/>
    <col min="23" max="23" width="1.5703125" customWidth="1"/>
  </cols>
  <sheetData>
    <row r="2" spans="2:22" ht="39.75" customHeight="1" x14ac:dyDescent="0.25">
      <c r="B2" s="14" t="s">
        <v>102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2:22" ht="18.75" customHeight="1" x14ac:dyDescent="0.25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2:22" ht="19.5" customHeight="1" x14ac:dyDescent="0.25">
      <c r="B4" s="12" t="s">
        <v>1</v>
      </c>
      <c r="C4" s="12"/>
      <c r="D4" s="12"/>
      <c r="E4" s="12"/>
      <c r="F4" s="11" t="str">
        <f>CONCATENATE("Zeitraum:   ",TEXT(MIN($G$13:$G$45),"DD.MM.YYYY")," – ",TEXT(MAX($H$13:$H$45),"DD.MM.YYYY"))</f>
        <v>Zeitraum:   06.01.YYYY – 30.12.YYYY</v>
      </c>
      <c r="G4" s="11"/>
      <c r="H4" s="11"/>
      <c r="I4" s="11"/>
      <c r="J4" s="11"/>
      <c r="K4" s="11" t="str">
        <f>CONCATENATE("Stand:   ",TEXT($C$12,"DD.MM.YYYY"))</f>
        <v>Stand:   24.07.YYYY</v>
      </c>
      <c r="L4" s="11"/>
      <c r="M4" s="11"/>
      <c r="N4" s="11"/>
      <c r="O4" s="11"/>
      <c r="P4" s="11"/>
      <c r="Q4" s="10" t="str">
        <f>CONCATENATE("Gesamtfortschritt:   ",TEXT(IFERROR(AVERAGE($J$13:$J$45),0),"0%"))</f>
        <v>Gesamtfortschritt:   44%</v>
      </c>
      <c r="R4" s="10"/>
      <c r="S4" s="10"/>
      <c r="T4" s="10"/>
      <c r="U4" s="10"/>
      <c r="V4" s="10"/>
    </row>
    <row r="5" spans="2:22" ht="25.5" customHeight="1" x14ac:dyDescent="0.25">
      <c r="B5" s="9">
        <f>SUMPRODUCT(($C$13:$C$45&lt;&gt;"")*($G$13:$G$45&lt;&gt;"")*($G$13:$G$45&lt;&gt;$H$13:$H$45))</f>
        <v>18</v>
      </c>
      <c r="C5" s="9"/>
      <c r="D5" s="9"/>
      <c r="E5" s="8">
        <f>SUMPRODUCT(($C$13:$C$45&lt;&gt;"")*($G$13:$G$45&lt;&gt;"")*($G$13:$G$45=$H$13:$H$45))</f>
        <v>5</v>
      </c>
      <c r="F5" s="8"/>
      <c r="G5" s="8"/>
      <c r="H5" s="7">
        <f>COUNTIF($F$13:$F$45,"Abgeschlossen")</f>
        <v>8</v>
      </c>
      <c r="I5" s="7"/>
      <c r="J5" s="7"/>
      <c r="K5" s="6" t="s">
        <v>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.75" customHeight="1" x14ac:dyDescent="0.25">
      <c r="B6" s="5" t="s">
        <v>3</v>
      </c>
      <c r="C6" s="5"/>
      <c r="D6" s="5"/>
      <c r="E6" s="5" t="s">
        <v>4</v>
      </c>
      <c r="F6" s="5"/>
      <c r="G6" s="5"/>
      <c r="H6" s="5" t="s">
        <v>5</v>
      </c>
      <c r="I6" s="5"/>
      <c r="J6" s="5"/>
      <c r="K6" s="15"/>
      <c r="L6" s="4" t="s">
        <v>6</v>
      </c>
      <c r="M6" s="4"/>
      <c r="N6" s="4"/>
      <c r="O6" s="16"/>
      <c r="P6" s="4" t="s">
        <v>7</v>
      </c>
      <c r="Q6" s="4"/>
      <c r="R6" s="4"/>
      <c r="S6" s="17"/>
      <c r="T6" s="4" t="s">
        <v>8</v>
      </c>
      <c r="U6" s="4"/>
      <c r="V6" s="4"/>
    </row>
    <row r="7" spans="2:22" ht="25.5" customHeight="1" x14ac:dyDescent="0.25">
      <c r="B7" s="3">
        <f>COUNTIF($F$13:$F$45,"In Bearbeitung")</f>
        <v>3</v>
      </c>
      <c r="C7" s="3"/>
      <c r="D7" s="3"/>
      <c r="E7" s="2">
        <f>COUNTIF($F$13:$F$45,"Verzögert")</f>
        <v>1</v>
      </c>
      <c r="F7" s="2"/>
      <c r="G7" s="2"/>
      <c r="H7" s="1">
        <f>IFERROR(AVERAGE($J$13:$J$45),0)</f>
        <v>0.43913043478260877</v>
      </c>
      <c r="I7" s="1"/>
      <c r="J7" s="1"/>
      <c r="K7" s="18"/>
      <c r="L7" s="4" t="s">
        <v>9</v>
      </c>
      <c r="M7" s="4"/>
      <c r="N7" s="4"/>
      <c r="O7" s="19"/>
      <c r="P7" s="4" t="s">
        <v>10</v>
      </c>
      <c r="Q7" s="4"/>
      <c r="R7" s="4"/>
      <c r="S7" s="20" t="s">
        <v>11</v>
      </c>
      <c r="T7" s="4" t="s">
        <v>12</v>
      </c>
      <c r="U7" s="4"/>
      <c r="V7" s="4"/>
    </row>
    <row r="8" spans="2:22" ht="15.75" customHeight="1" x14ac:dyDescent="0.25">
      <c r="B8" s="5" t="s">
        <v>13</v>
      </c>
      <c r="C8" s="5"/>
      <c r="D8" s="5"/>
      <c r="E8" s="5" t="s">
        <v>14</v>
      </c>
      <c r="F8" s="5"/>
      <c r="G8" s="5"/>
      <c r="H8" s="5" t="s">
        <v>15</v>
      </c>
      <c r="I8" s="5"/>
      <c r="J8" s="5"/>
      <c r="K8" s="49" t="s">
        <v>16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spans="2:22" ht="6" customHeight="1" x14ac:dyDescent="0.25"/>
    <row r="10" spans="2:22" ht="18" customHeight="1" x14ac:dyDescent="0.25">
      <c r="B10" s="50" t="s">
        <v>17</v>
      </c>
      <c r="C10" s="50"/>
      <c r="D10" s="50"/>
      <c r="E10" s="50"/>
      <c r="F10" s="50"/>
      <c r="G10" s="50"/>
      <c r="H10" s="50"/>
      <c r="I10" s="50"/>
      <c r="J10" s="50"/>
      <c r="K10" s="51" t="s">
        <v>18</v>
      </c>
      <c r="L10" s="51"/>
      <c r="M10" s="51"/>
      <c r="N10" s="52" t="s">
        <v>19</v>
      </c>
      <c r="O10" s="52"/>
      <c r="P10" s="52"/>
      <c r="Q10" s="51" t="s">
        <v>20</v>
      </c>
      <c r="R10" s="51"/>
      <c r="S10" s="51"/>
      <c r="T10" s="52" t="s">
        <v>21</v>
      </c>
      <c r="U10" s="52"/>
      <c r="V10" s="52"/>
    </row>
    <row r="11" spans="2:22" ht="25.5" customHeight="1" x14ac:dyDescent="0.25">
      <c r="B11" s="21" t="s">
        <v>22</v>
      </c>
      <c r="C11" s="21" t="s">
        <v>23</v>
      </c>
      <c r="D11" s="21" t="s">
        <v>24</v>
      </c>
      <c r="E11" s="21" t="s">
        <v>25</v>
      </c>
      <c r="F11" s="21" t="s">
        <v>26</v>
      </c>
      <c r="G11" s="21" t="s">
        <v>27</v>
      </c>
      <c r="H11" s="21" t="s">
        <v>28</v>
      </c>
      <c r="I11" s="21" t="s">
        <v>29</v>
      </c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  <c r="P11" s="22" t="s">
        <v>36</v>
      </c>
      <c r="Q11" s="22" t="s">
        <v>37</v>
      </c>
      <c r="R11" s="22" t="s">
        <v>38</v>
      </c>
      <c r="S11" s="22" t="s">
        <v>39</v>
      </c>
      <c r="T11" s="22" t="s">
        <v>40</v>
      </c>
      <c r="U11" s="22" t="s">
        <v>41</v>
      </c>
      <c r="V11" s="22" t="s">
        <v>42</v>
      </c>
    </row>
    <row r="12" spans="2:22" hidden="1" x14ac:dyDescent="0.25">
      <c r="C12" s="23">
        <v>46227</v>
      </c>
      <c r="K12" s="23">
        <v>46023</v>
      </c>
      <c r="L12" s="23">
        <v>46054</v>
      </c>
      <c r="M12" s="23">
        <v>46082</v>
      </c>
      <c r="N12" s="23">
        <v>46113</v>
      </c>
      <c r="O12" s="23">
        <v>46143</v>
      </c>
      <c r="P12" s="23">
        <v>46174</v>
      </c>
      <c r="Q12" s="23">
        <v>46204</v>
      </c>
      <c r="R12" s="23">
        <v>46235</v>
      </c>
      <c r="S12" s="23">
        <v>46266</v>
      </c>
      <c r="T12" s="23">
        <v>46296</v>
      </c>
      <c r="U12" s="23">
        <v>46327</v>
      </c>
      <c r="V12" s="23">
        <v>46357</v>
      </c>
    </row>
    <row r="13" spans="2:22" ht="18.75" customHeight="1" x14ac:dyDescent="0.25">
      <c r="B13" s="24" t="s">
        <v>43</v>
      </c>
      <c r="C13" s="25" t="s">
        <v>44</v>
      </c>
      <c r="D13" s="25" t="s">
        <v>45</v>
      </c>
      <c r="E13" s="26" t="s">
        <v>46</v>
      </c>
      <c r="F13" s="26" t="s">
        <v>6</v>
      </c>
      <c r="G13" s="27">
        <v>46028</v>
      </c>
      <c r="H13" s="27">
        <v>46045</v>
      </c>
      <c r="I13" s="26">
        <f t="shared" ref="I13:I45" si="0">IF(AND($G13&lt;&gt;"",$H13&lt;&gt;""),$H13-$G13+1,"")</f>
        <v>18</v>
      </c>
      <c r="J13" s="28">
        <v>1</v>
      </c>
      <c r="K13" s="29" t="str">
        <f t="shared" ref="K13:V22" si="1">IF($G13="","",IF($G13=$H13,IF(AND(K$12&lt;=$G13,EOMONTH(K$12,0)&gt;=$G13),"◆",""),""))</f>
        <v/>
      </c>
      <c r="L13" s="29" t="str">
        <f t="shared" si="1"/>
        <v/>
      </c>
      <c r="M13" s="29" t="str">
        <f t="shared" si="1"/>
        <v/>
      </c>
      <c r="N13" s="29" t="str">
        <f t="shared" si="1"/>
        <v/>
      </c>
      <c r="O13" s="29" t="str">
        <f t="shared" si="1"/>
        <v/>
      </c>
      <c r="P13" s="29" t="str">
        <f t="shared" si="1"/>
        <v/>
      </c>
      <c r="Q13" s="29" t="str">
        <f t="shared" si="1"/>
        <v/>
      </c>
      <c r="R13" s="29" t="str">
        <f t="shared" si="1"/>
        <v/>
      </c>
      <c r="S13" s="29" t="str">
        <f t="shared" si="1"/>
        <v/>
      </c>
      <c r="T13" s="29" t="str">
        <f t="shared" si="1"/>
        <v/>
      </c>
      <c r="U13" s="29" t="str">
        <f t="shared" si="1"/>
        <v/>
      </c>
      <c r="V13" s="29" t="str">
        <f t="shared" si="1"/>
        <v/>
      </c>
    </row>
    <row r="14" spans="2:22" ht="18.75" customHeight="1" x14ac:dyDescent="0.25">
      <c r="B14" s="24" t="s">
        <v>43</v>
      </c>
      <c r="C14" s="25" t="s">
        <v>47</v>
      </c>
      <c r="D14" s="25" t="s">
        <v>48</v>
      </c>
      <c r="E14" s="26" t="s">
        <v>49</v>
      </c>
      <c r="F14" s="26" t="s">
        <v>6</v>
      </c>
      <c r="G14" s="27">
        <v>46034</v>
      </c>
      <c r="H14" s="27">
        <v>46052</v>
      </c>
      <c r="I14" s="26">
        <f t="shared" si="0"/>
        <v>19</v>
      </c>
      <c r="J14" s="28">
        <v>1</v>
      </c>
      <c r="K14" s="29" t="str">
        <f t="shared" si="1"/>
        <v/>
      </c>
      <c r="L14" s="29" t="str">
        <f t="shared" si="1"/>
        <v/>
      </c>
      <c r="M14" s="29" t="str">
        <f t="shared" si="1"/>
        <v/>
      </c>
      <c r="N14" s="29" t="str">
        <f t="shared" si="1"/>
        <v/>
      </c>
      <c r="O14" s="29" t="str">
        <f t="shared" si="1"/>
        <v/>
      </c>
      <c r="P14" s="29" t="str">
        <f t="shared" si="1"/>
        <v/>
      </c>
      <c r="Q14" s="29" t="str">
        <f t="shared" si="1"/>
        <v/>
      </c>
      <c r="R14" s="29" t="str">
        <f t="shared" si="1"/>
        <v/>
      </c>
      <c r="S14" s="29" t="str">
        <f t="shared" si="1"/>
        <v/>
      </c>
      <c r="T14" s="29" t="str">
        <f t="shared" si="1"/>
        <v/>
      </c>
      <c r="U14" s="29" t="str">
        <f t="shared" si="1"/>
        <v/>
      </c>
      <c r="V14" s="29" t="str">
        <f t="shared" si="1"/>
        <v/>
      </c>
    </row>
    <row r="15" spans="2:22" ht="18.75" customHeight="1" x14ac:dyDescent="0.25">
      <c r="B15" s="24" t="s">
        <v>43</v>
      </c>
      <c r="C15" s="25" t="s">
        <v>50</v>
      </c>
      <c r="D15" s="25" t="s">
        <v>51</v>
      </c>
      <c r="E15" s="26" t="s">
        <v>46</v>
      </c>
      <c r="F15" s="26" t="s">
        <v>6</v>
      </c>
      <c r="G15" s="27">
        <v>46055</v>
      </c>
      <c r="H15" s="27">
        <v>46055</v>
      </c>
      <c r="I15" s="26">
        <f t="shared" si="0"/>
        <v>1</v>
      </c>
      <c r="J15" s="28">
        <v>1</v>
      </c>
      <c r="K15" s="29" t="str">
        <f t="shared" si="1"/>
        <v/>
      </c>
      <c r="L15" s="29" t="str">
        <f t="shared" si="1"/>
        <v>◆</v>
      </c>
      <c r="M15" s="29" t="str">
        <f t="shared" si="1"/>
        <v/>
      </c>
      <c r="N15" s="29" t="str">
        <f t="shared" si="1"/>
        <v/>
      </c>
      <c r="O15" s="29" t="str">
        <f t="shared" si="1"/>
        <v/>
      </c>
      <c r="P15" s="29" t="str">
        <f t="shared" si="1"/>
        <v/>
      </c>
      <c r="Q15" s="29" t="str">
        <f t="shared" si="1"/>
        <v/>
      </c>
      <c r="R15" s="29" t="str">
        <f t="shared" si="1"/>
        <v/>
      </c>
      <c r="S15" s="29" t="str">
        <f t="shared" si="1"/>
        <v/>
      </c>
      <c r="T15" s="29" t="str">
        <f t="shared" si="1"/>
        <v/>
      </c>
      <c r="U15" s="29" t="str">
        <f t="shared" si="1"/>
        <v/>
      </c>
      <c r="V15" s="29" t="str">
        <f t="shared" si="1"/>
        <v/>
      </c>
    </row>
    <row r="16" spans="2:22" ht="18.75" customHeight="1" x14ac:dyDescent="0.25">
      <c r="B16" s="30" t="s">
        <v>52</v>
      </c>
      <c r="C16" s="31" t="s">
        <v>53</v>
      </c>
      <c r="D16" s="31" t="s">
        <v>54</v>
      </c>
      <c r="E16" s="32" t="s">
        <v>46</v>
      </c>
      <c r="F16" s="32" t="s">
        <v>6</v>
      </c>
      <c r="G16" s="33">
        <v>46056</v>
      </c>
      <c r="H16" s="33">
        <v>46080</v>
      </c>
      <c r="I16" s="32">
        <f t="shared" si="0"/>
        <v>25</v>
      </c>
      <c r="J16" s="34">
        <v>1</v>
      </c>
      <c r="K16" s="35" t="str">
        <f t="shared" si="1"/>
        <v/>
      </c>
      <c r="L16" s="35" t="str">
        <f t="shared" si="1"/>
        <v/>
      </c>
      <c r="M16" s="35" t="str">
        <f t="shared" si="1"/>
        <v/>
      </c>
      <c r="N16" s="35" t="str">
        <f t="shared" si="1"/>
        <v/>
      </c>
      <c r="O16" s="35" t="str">
        <f t="shared" si="1"/>
        <v/>
      </c>
      <c r="P16" s="35" t="str">
        <f t="shared" si="1"/>
        <v/>
      </c>
      <c r="Q16" s="35" t="str">
        <f t="shared" si="1"/>
        <v/>
      </c>
      <c r="R16" s="35" t="str">
        <f t="shared" si="1"/>
        <v/>
      </c>
      <c r="S16" s="35" t="str">
        <f t="shared" si="1"/>
        <v/>
      </c>
      <c r="T16" s="35" t="str">
        <f t="shared" si="1"/>
        <v/>
      </c>
      <c r="U16" s="35" t="str">
        <f t="shared" si="1"/>
        <v/>
      </c>
      <c r="V16" s="35" t="str">
        <f t="shared" si="1"/>
        <v/>
      </c>
    </row>
    <row r="17" spans="2:22" ht="18.75" customHeight="1" x14ac:dyDescent="0.25">
      <c r="B17" s="30" t="s">
        <v>52</v>
      </c>
      <c r="C17" s="31" t="s">
        <v>55</v>
      </c>
      <c r="D17" s="31" t="s">
        <v>45</v>
      </c>
      <c r="E17" s="32" t="s">
        <v>46</v>
      </c>
      <c r="F17" s="32" t="s">
        <v>6</v>
      </c>
      <c r="G17" s="33">
        <v>46069</v>
      </c>
      <c r="H17" s="33">
        <v>46094</v>
      </c>
      <c r="I17" s="32">
        <f t="shared" si="0"/>
        <v>26</v>
      </c>
      <c r="J17" s="34">
        <v>1</v>
      </c>
      <c r="K17" s="35" t="str">
        <f t="shared" si="1"/>
        <v/>
      </c>
      <c r="L17" s="35" t="str">
        <f t="shared" si="1"/>
        <v/>
      </c>
      <c r="M17" s="35" t="str">
        <f t="shared" si="1"/>
        <v/>
      </c>
      <c r="N17" s="35" t="str">
        <f t="shared" si="1"/>
        <v/>
      </c>
      <c r="O17" s="35" t="str">
        <f t="shared" si="1"/>
        <v/>
      </c>
      <c r="P17" s="35" t="str">
        <f t="shared" si="1"/>
        <v/>
      </c>
      <c r="Q17" s="35" t="str">
        <f t="shared" si="1"/>
        <v/>
      </c>
      <c r="R17" s="35" t="str">
        <f t="shared" si="1"/>
        <v/>
      </c>
      <c r="S17" s="35" t="str">
        <f t="shared" si="1"/>
        <v/>
      </c>
      <c r="T17" s="35" t="str">
        <f t="shared" si="1"/>
        <v/>
      </c>
      <c r="U17" s="35" t="str">
        <f t="shared" si="1"/>
        <v/>
      </c>
      <c r="V17" s="35" t="str">
        <f t="shared" si="1"/>
        <v/>
      </c>
    </row>
    <row r="18" spans="2:22" ht="18.75" customHeight="1" x14ac:dyDescent="0.25">
      <c r="B18" s="30" t="s">
        <v>52</v>
      </c>
      <c r="C18" s="31" t="s">
        <v>56</v>
      </c>
      <c r="D18" s="31" t="s">
        <v>57</v>
      </c>
      <c r="E18" s="32" t="s">
        <v>49</v>
      </c>
      <c r="F18" s="32" t="s">
        <v>6</v>
      </c>
      <c r="G18" s="33">
        <v>46083</v>
      </c>
      <c r="H18" s="33">
        <v>46101</v>
      </c>
      <c r="I18" s="32">
        <f t="shared" si="0"/>
        <v>19</v>
      </c>
      <c r="J18" s="34">
        <v>1</v>
      </c>
      <c r="K18" s="35" t="str">
        <f t="shared" si="1"/>
        <v/>
      </c>
      <c r="L18" s="35" t="str">
        <f t="shared" si="1"/>
        <v/>
      </c>
      <c r="M18" s="35" t="str">
        <f t="shared" si="1"/>
        <v/>
      </c>
      <c r="N18" s="35" t="str">
        <f t="shared" si="1"/>
        <v/>
      </c>
      <c r="O18" s="35" t="str">
        <f t="shared" si="1"/>
        <v/>
      </c>
      <c r="P18" s="35" t="str">
        <f t="shared" si="1"/>
        <v/>
      </c>
      <c r="Q18" s="35" t="str">
        <f t="shared" si="1"/>
        <v/>
      </c>
      <c r="R18" s="35" t="str">
        <f t="shared" si="1"/>
        <v/>
      </c>
      <c r="S18" s="35" t="str">
        <f t="shared" si="1"/>
        <v/>
      </c>
      <c r="T18" s="35" t="str">
        <f t="shared" si="1"/>
        <v/>
      </c>
      <c r="U18" s="35" t="str">
        <f t="shared" si="1"/>
        <v/>
      </c>
      <c r="V18" s="35" t="str">
        <f t="shared" si="1"/>
        <v/>
      </c>
    </row>
    <row r="19" spans="2:22" ht="18.75" customHeight="1" x14ac:dyDescent="0.25">
      <c r="B19" s="30" t="s">
        <v>52</v>
      </c>
      <c r="C19" s="31" t="s">
        <v>58</v>
      </c>
      <c r="D19" s="31" t="s">
        <v>51</v>
      </c>
      <c r="E19" s="32" t="s">
        <v>46</v>
      </c>
      <c r="F19" s="32" t="s">
        <v>6</v>
      </c>
      <c r="G19" s="33">
        <v>46108</v>
      </c>
      <c r="H19" s="33">
        <v>46108</v>
      </c>
      <c r="I19" s="32">
        <f t="shared" si="0"/>
        <v>1</v>
      </c>
      <c r="J19" s="34">
        <v>1</v>
      </c>
      <c r="K19" s="35" t="str">
        <f t="shared" si="1"/>
        <v/>
      </c>
      <c r="L19" s="35" t="str">
        <f t="shared" si="1"/>
        <v/>
      </c>
      <c r="M19" s="35" t="str">
        <f t="shared" si="1"/>
        <v>◆</v>
      </c>
      <c r="N19" s="35" t="str">
        <f t="shared" si="1"/>
        <v/>
      </c>
      <c r="O19" s="35" t="str">
        <f t="shared" si="1"/>
        <v/>
      </c>
      <c r="P19" s="35" t="str">
        <f t="shared" si="1"/>
        <v/>
      </c>
      <c r="Q19" s="35" t="str">
        <f t="shared" si="1"/>
        <v/>
      </c>
      <c r="R19" s="35" t="str">
        <f t="shared" si="1"/>
        <v/>
      </c>
      <c r="S19" s="35" t="str">
        <f t="shared" si="1"/>
        <v/>
      </c>
      <c r="T19" s="35" t="str">
        <f t="shared" si="1"/>
        <v/>
      </c>
      <c r="U19" s="35" t="str">
        <f t="shared" si="1"/>
        <v/>
      </c>
      <c r="V19" s="35" t="str">
        <f t="shared" si="1"/>
        <v/>
      </c>
    </row>
    <row r="20" spans="2:22" ht="18.75" customHeight="1" x14ac:dyDescent="0.25">
      <c r="B20" s="24" t="s">
        <v>59</v>
      </c>
      <c r="C20" s="25" t="s">
        <v>60</v>
      </c>
      <c r="D20" s="25" t="s">
        <v>54</v>
      </c>
      <c r="E20" s="26" t="s">
        <v>46</v>
      </c>
      <c r="F20" s="26" t="s">
        <v>6</v>
      </c>
      <c r="G20" s="27">
        <v>46111</v>
      </c>
      <c r="H20" s="27">
        <v>46136</v>
      </c>
      <c r="I20" s="26">
        <f t="shared" si="0"/>
        <v>26</v>
      </c>
      <c r="J20" s="28">
        <v>1</v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29" t="str">
        <f t="shared" si="1"/>
        <v/>
      </c>
      <c r="P20" s="29" t="str">
        <f t="shared" si="1"/>
        <v/>
      </c>
      <c r="Q20" s="29" t="str">
        <f t="shared" si="1"/>
        <v/>
      </c>
      <c r="R20" s="29" t="str">
        <f t="shared" si="1"/>
        <v/>
      </c>
      <c r="S20" s="29" t="str">
        <f t="shared" si="1"/>
        <v/>
      </c>
      <c r="T20" s="29" t="str">
        <f t="shared" si="1"/>
        <v/>
      </c>
      <c r="U20" s="29" t="str">
        <f t="shared" si="1"/>
        <v/>
      </c>
      <c r="V20" s="29" t="str">
        <f t="shared" si="1"/>
        <v/>
      </c>
    </row>
    <row r="21" spans="2:22" ht="18.75" customHeight="1" x14ac:dyDescent="0.25">
      <c r="B21" s="24" t="s">
        <v>59</v>
      </c>
      <c r="C21" s="25" t="s">
        <v>61</v>
      </c>
      <c r="D21" s="25" t="s">
        <v>62</v>
      </c>
      <c r="E21" s="26" t="s">
        <v>46</v>
      </c>
      <c r="F21" s="26" t="s">
        <v>7</v>
      </c>
      <c r="G21" s="27">
        <v>46125</v>
      </c>
      <c r="H21" s="27">
        <v>46248</v>
      </c>
      <c r="I21" s="26">
        <f t="shared" si="0"/>
        <v>124</v>
      </c>
      <c r="J21" s="28">
        <v>0.8</v>
      </c>
      <c r="K21" s="29" t="str">
        <f t="shared" si="1"/>
        <v/>
      </c>
      <c r="L21" s="29" t="str">
        <f t="shared" si="1"/>
        <v/>
      </c>
      <c r="M21" s="29" t="str">
        <f t="shared" si="1"/>
        <v/>
      </c>
      <c r="N21" s="29" t="str">
        <f t="shared" si="1"/>
        <v/>
      </c>
      <c r="O21" s="29" t="str">
        <f t="shared" si="1"/>
        <v/>
      </c>
      <c r="P21" s="29" t="str">
        <f t="shared" si="1"/>
        <v/>
      </c>
      <c r="Q21" s="29" t="str">
        <f t="shared" si="1"/>
        <v/>
      </c>
      <c r="R21" s="29" t="str">
        <f t="shared" si="1"/>
        <v/>
      </c>
      <c r="S21" s="29" t="str">
        <f t="shared" si="1"/>
        <v/>
      </c>
      <c r="T21" s="29" t="str">
        <f t="shared" si="1"/>
        <v/>
      </c>
      <c r="U21" s="29" t="str">
        <f t="shared" si="1"/>
        <v/>
      </c>
      <c r="V21" s="29" t="str">
        <f t="shared" si="1"/>
        <v/>
      </c>
    </row>
    <row r="22" spans="2:22" ht="18.75" customHeight="1" x14ac:dyDescent="0.25">
      <c r="B22" s="24" t="s">
        <v>59</v>
      </c>
      <c r="C22" s="25" t="s">
        <v>63</v>
      </c>
      <c r="D22" s="25" t="s">
        <v>64</v>
      </c>
      <c r="E22" s="26" t="s">
        <v>49</v>
      </c>
      <c r="F22" s="26" t="s">
        <v>7</v>
      </c>
      <c r="G22" s="27">
        <v>46146</v>
      </c>
      <c r="H22" s="27">
        <v>46283</v>
      </c>
      <c r="I22" s="26">
        <f t="shared" si="0"/>
        <v>138</v>
      </c>
      <c r="J22" s="28">
        <v>0.55000000000000004</v>
      </c>
      <c r="K22" s="29" t="str">
        <f t="shared" si="1"/>
        <v/>
      </c>
      <c r="L22" s="29" t="str">
        <f t="shared" si="1"/>
        <v/>
      </c>
      <c r="M22" s="29" t="str">
        <f t="shared" si="1"/>
        <v/>
      </c>
      <c r="N22" s="29" t="str">
        <f t="shared" si="1"/>
        <v/>
      </c>
      <c r="O22" s="29" t="str">
        <f t="shared" si="1"/>
        <v/>
      </c>
      <c r="P22" s="29" t="str">
        <f t="shared" si="1"/>
        <v/>
      </c>
      <c r="Q22" s="29" t="str">
        <f t="shared" si="1"/>
        <v/>
      </c>
      <c r="R22" s="29" t="str">
        <f t="shared" si="1"/>
        <v/>
      </c>
      <c r="S22" s="29" t="str">
        <f t="shared" si="1"/>
        <v/>
      </c>
      <c r="T22" s="29" t="str">
        <f t="shared" si="1"/>
        <v/>
      </c>
      <c r="U22" s="29" t="str">
        <f t="shared" si="1"/>
        <v/>
      </c>
      <c r="V22" s="29" t="str">
        <f t="shared" si="1"/>
        <v/>
      </c>
    </row>
    <row r="23" spans="2:22" ht="18.75" customHeight="1" x14ac:dyDescent="0.25">
      <c r="B23" s="24" t="s">
        <v>59</v>
      </c>
      <c r="C23" s="25" t="s">
        <v>65</v>
      </c>
      <c r="D23" s="25" t="s">
        <v>62</v>
      </c>
      <c r="E23" s="26" t="s">
        <v>49</v>
      </c>
      <c r="F23" s="26" t="s">
        <v>9</v>
      </c>
      <c r="G23" s="27">
        <v>46174</v>
      </c>
      <c r="H23" s="27">
        <v>46311</v>
      </c>
      <c r="I23" s="26">
        <f t="shared" si="0"/>
        <v>138</v>
      </c>
      <c r="J23" s="28">
        <v>0.25</v>
      </c>
      <c r="K23" s="29" t="str">
        <f t="shared" ref="K23:V32" si="2">IF($G23="","",IF($G23=$H23,IF(AND(K$12&lt;=$G23,EOMONTH(K$12,0)&gt;=$G23),"◆",""),""))</f>
        <v/>
      </c>
      <c r="L23" s="29" t="str">
        <f t="shared" si="2"/>
        <v/>
      </c>
      <c r="M23" s="29" t="str">
        <f t="shared" si="2"/>
        <v/>
      </c>
      <c r="N23" s="29" t="str">
        <f t="shared" si="2"/>
        <v/>
      </c>
      <c r="O23" s="29" t="str">
        <f t="shared" si="2"/>
        <v/>
      </c>
      <c r="P23" s="29" t="str">
        <f t="shared" si="2"/>
        <v/>
      </c>
      <c r="Q23" s="29" t="str">
        <f t="shared" si="2"/>
        <v/>
      </c>
      <c r="R23" s="29" t="str">
        <f t="shared" si="2"/>
        <v/>
      </c>
      <c r="S23" s="29" t="str">
        <f t="shared" si="2"/>
        <v/>
      </c>
      <c r="T23" s="29" t="str">
        <f t="shared" si="2"/>
        <v/>
      </c>
      <c r="U23" s="29" t="str">
        <f t="shared" si="2"/>
        <v/>
      </c>
      <c r="V23" s="29" t="str">
        <f t="shared" si="2"/>
        <v/>
      </c>
    </row>
    <row r="24" spans="2:22" ht="18.75" customHeight="1" x14ac:dyDescent="0.25">
      <c r="B24" s="24" t="s">
        <v>59</v>
      </c>
      <c r="C24" s="25" t="s">
        <v>66</v>
      </c>
      <c r="D24" s="25" t="s">
        <v>67</v>
      </c>
      <c r="E24" s="26" t="s">
        <v>68</v>
      </c>
      <c r="F24" s="26" t="s">
        <v>7</v>
      </c>
      <c r="G24" s="27">
        <v>46125</v>
      </c>
      <c r="H24" s="27">
        <v>46325</v>
      </c>
      <c r="I24" s="26">
        <f t="shared" si="0"/>
        <v>201</v>
      </c>
      <c r="J24" s="28">
        <v>0.5</v>
      </c>
      <c r="K24" s="29" t="str">
        <f t="shared" si="2"/>
        <v/>
      </c>
      <c r="L24" s="29" t="str">
        <f t="shared" si="2"/>
        <v/>
      </c>
      <c r="M24" s="29" t="str">
        <f t="shared" si="2"/>
        <v/>
      </c>
      <c r="N24" s="29" t="str">
        <f t="shared" si="2"/>
        <v/>
      </c>
      <c r="O24" s="29" t="str">
        <f t="shared" si="2"/>
        <v/>
      </c>
      <c r="P24" s="29" t="str">
        <f t="shared" si="2"/>
        <v/>
      </c>
      <c r="Q24" s="29" t="str">
        <f t="shared" si="2"/>
        <v/>
      </c>
      <c r="R24" s="29" t="str">
        <f t="shared" si="2"/>
        <v/>
      </c>
      <c r="S24" s="29" t="str">
        <f t="shared" si="2"/>
        <v/>
      </c>
      <c r="T24" s="29" t="str">
        <f t="shared" si="2"/>
        <v/>
      </c>
      <c r="U24" s="29" t="str">
        <f t="shared" si="2"/>
        <v/>
      </c>
      <c r="V24" s="29" t="str">
        <f t="shared" si="2"/>
        <v/>
      </c>
    </row>
    <row r="25" spans="2:22" ht="18.75" customHeight="1" x14ac:dyDescent="0.25">
      <c r="B25" s="24" t="s">
        <v>59</v>
      </c>
      <c r="C25" s="25" t="s">
        <v>69</v>
      </c>
      <c r="D25" s="25" t="s">
        <v>51</v>
      </c>
      <c r="E25" s="26" t="s">
        <v>46</v>
      </c>
      <c r="F25" s="26" t="s">
        <v>8</v>
      </c>
      <c r="G25" s="27">
        <v>46311</v>
      </c>
      <c r="H25" s="27">
        <v>46311</v>
      </c>
      <c r="I25" s="26">
        <f t="shared" si="0"/>
        <v>1</v>
      </c>
      <c r="J25" s="28">
        <v>0</v>
      </c>
      <c r="K25" s="29" t="str">
        <f t="shared" si="2"/>
        <v/>
      </c>
      <c r="L25" s="29" t="str">
        <f t="shared" si="2"/>
        <v/>
      </c>
      <c r="M25" s="29" t="str">
        <f t="shared" si="2"/>
        <v/>
      </c>
      <c r="N25" s="29" t="str">
        <f t="shared" si="2"/>
        <v/>
      </c>
      <c r="O25" s="29" t="str">
        <f t="shared" si="2"/>
        <v/>
      </c>
      <c r="P25" s="29" t="str">
        <f t="shared" si="2"/>
        <v/>
      </c>
      <c r="Q25" s="29" t="str">
        <f t="shared" si="2"/>
        <v/>
      </c>
      <c r="R25" s="29" t="str">
        <f t="shared" si="2"/>
        <v/>
      </c>
      <c r="S25" s="29" t="str">
        <f t="shared" si="2"/>
        <v/>
      </c>
      <c r="T25" s="29" t="str">
        <f t="shared" si="2"/>
        <v>◆</v>
      </c>
      <c r="U25" s="29" t="str">
        <f t="shared" si="2"/>
        <v/>
      </c>
      <c r="V25" s="29" t="str">
        <f t="shared" si="2"/>
        <v/>
      </c>
    </row>
    <row r="26" spans="2:22" ht="18.75" customHeight="1" x14ac:dyDescent="0.25">
      <c r="B26" s="30" t="s">
        <v>70</v>
      </c>
      <c r="C26" s="31" t="s">
        <v>71</v>
      </c>
      <c r="D26" s="31" t="s">
        <v>48</v>
      </c>
      <c r="E26" s="32" t="s">
        <v>49</v>
      </c>
      <c r="F26" s="32" t="s">
        <v>8</v>
      </c>
      <c r="G26" s="33">
        <v>46237</v>
      </c>
      <c r="H26" s="33">
        <v>46255</v>
      </c>
      <c r="I26" s="32">
        <f t="shared" si="0"/>
        <v>19</v>
      </c>
      <c r="J26" s="34">
        <v>0</v>
      </c>
      <c r="K26" s="35" t="str">
        <f t="shared" si="2"/>
        <v/>
      </c>
      <c r="L26" s="35" t="str">
        <f t="shared" si="2"/>
        <v/>
      </c>
      <c r="M26" s="35" t="str">
        <f t="shared" si="2"/>
        <v/>
      </c>
      <c r="N26" s="35" t="str">
        <f t="shared" si="2"/>
        <v/>
      </c>
      <c r="O26" s="35" t="str">
        <f t="shared" si="2"/>
        <v/>
      </c>
      <c r="P26" s="35" t="str">
        <f t="shared" si="2"/>
        <v/>
      </c>
      <c r="Q26" s="35" t="str">
        <f t="shared" si="2"/>
        <v/>
      </c>
      <c r="R26" s="35" t="str">
        <f t="shared" si="2"/>
        <v/>
      </c>
      <c r="S26" s="35" t="str">
        <f t="shared" si="2"/>
        <v/>
      </c>
      <c r="T26" s="35" t="str">
        <f t="shared" si="2"/>
        <v/>
      </c>
      <c r="U26" s="35" t="str">
        <f t="shared" si="2"/>
        <v/>
      </c>
      <c r="V26" s="35" t="str">
        <f t="shared" si="2"/>
        <v/>
      </c>
    </row>
    <row r="27" spans="2:22" ht="18.75" customHeight="1" x14ac:dyDescent="0.25">
      <c r="B27" s="30" t="s">
        <v>70</v>
      </c>
      <c r="C27" s="31" t="s">
        <v>72</v>
      </c>
      <c r="D27" s="31" t="s">
        <v>64</v>
      </c>
      <c r="E27" s="32" t="s">
        <v>46</v>
      </c>
      <c r="F27" s="32" t="s">
        <v>8</v>
      </c>
      <c r="G27" s="33">
        <v>46258</v>
      </c>
      <c r="H27" s="33">
        <v>46290</v>
      </c>
      <c r="I27" s="32">
        <f t="shared" si="0"/>
        <v>33</v>
      </c>
      <c r="J27" s="34">
        <v>0</v>
      </c>
      <c r="K27" s="35" t="str">
        <f t="shared" si="2"/>
        <v/>
      </c>
      <c r="L27" s="35" t="str">
        <f t="shared" si="2"/>
        <v/>
      </c>
      <c r="M27" s="35" t="str">
        <f t="shared" si="2"/>
        <v/>
      </c>
      <c r="N27" s="35" t="str">
        <f t="shared" si="2"/>
        <v/>
      </c>
      <c r="O27" s="35" t="str">
        <f t="shared" si="2"/>
        <v/>
      </c>
      <c r="P27" s="35" t="str">
        <f t="shared" si="2"/>
        <v/>
      </c>
      <c r="Q27" s="35" t="str">
        <f t="shared" si="2"/>
        <v/>
      </c>
      <c r="R27" s="35" t="str">
        <f t="shared" si="2"/>
        <v/>
      </c>
      <c r="S27" s="35" t="str">
        <f t="shared" si="2"/>
        <v/>
      </c>
      <c r="T27" s="35" t="str">
        <f t="shared" si="2"/>
        <v/>
      </c>
      <c r="U27" s="35" t="str">
        <f t="shared" si="2"/>
        <v/>
      </c>
      <c r="V27" s="35" t="str">
        <f t="shared" si="2"/>
        <v/>
      </c>
    </row>
    <row r="28" spans="2:22" ht="18.75" customHeight="1" x14ac:dyDescent="0.25">
      <c r="B28" s="30" t="s">
        <v>70</v>
      </c>
      <c r="C28" s="31" t="s">
        <v>73</v>
      </c>
      <c r="D28" s="31" t="s">
        <v>62</v>
      </c>
      <c r="E28" s="32" t="s">
        <v>46</v>
      </c>
      <c r="F28" s="32" t="s">
        <v>8</v>
      </c>
      <c r="G28" s="33">
        <v>46293</v>
      </c>
      <c r="H28" s="33">
        <v>46318</v>
      </c>
      <c r="I28" s="32">
        <f t="shared" si="0"/>
        <v>26</v>
      </c>
      <c r="J28" s="34">
        <v>0</v>
      </c>
      <c r="K28" s="35" t="str">
        <f t="shared" si="2"/>
        <v/>
      </c>
      <c r="L28" s="35" t="str">
        <f t="shared" si="2"/>
        <v/>
      </c>
      <c r="M28" s="35" t="str">
        <f t="shared" si="2"/>
        <v/>
      </c>
      <c r="N28" s="35" t="str">
        <f t="shared" si="2"/>
        <v/>
      </c>
      <c r="O28" s="35" t="str">
        <f t="shared" si="2"/>
        <v/>
      </c>
      <c r="P28" s="35" t="str">
        <f t="shared" si="2"/>
        <v/>
      </c>
      <c r="Q28" s="35" t="str">
        <f t="shared" si="2"/>
        <v/>
      </c>
      <c r="R28" s="35" t="str">
        <f t="shared" si="2"/>
        <v/>
      </c>
      <c r="S28" s="35" t="str">
        <f t="shared" si="2"/>
        <v/>
      </c>
      <c r="T28" s="35" t="str">
        <f t="shared" si="2"/>
        <v/>
      </c>
      <c r="U28" s="35" t="str">
        <f t="shared" si="2"/>
        <v/>
      </c>
      <c r="V28" s="35" t="str">
        <f t="shared" si="2"/>
        <v/>
      </c>
    </row>
    <row r="29" spans="2:22" ht="18.75" customHeight="1" x14ac:dyDescent="0.25">
      <c r="B29" s="30" t="s">
        <v>70</v>
      </c>
      <c r="C29" s="31" t="s">
        <v>74</v>
      </c>
      <c r="D29" s="31" t="s">
        <v>51</v>
      </c>
      <c r="E29" s="32" t="s">
        <v>46</v>
      </c>
      <c r="F29" s="32" t="s">
        <v>8</v>
      </c>
      <c r="G29" s="33">
        <v>46325</v>
      </c>
      <c r="H29" s="33">
        <v>46325</v>
      </c>
      <c r="I29" s="32">
        <f t="shared" si="0"/>
        <v>1</v>
      </c>
      <c r="J29" s="34">
        <v>0</v>
      </c>
      <c r="K29" s="35" t="str">
        <f t="shared" si="2"/>
        <v/>
      </c>
      <c r="L29" s="35" t="str">
        <f t="shared" si="2"/>
        <v/>
      </c>
      <c r="M29" s="35" t="str">
        <f t="shared" si="2"/>
        <v/>
      </c>
      <c r="N29" s="35" t="str">
        <f t="shared" si="2"/>
        <v/>
      </c>
      <c r="O29" s="35" t="str">
        <f t="shared" si="2"/>
        <v/>
      </c>
      <c r="P29" s="35" t="str">
        <f t="shared" si="2"/>
        <v/>
      </c>
      <c r="Q29" s="35" t="str">
        <f t="shared" si="2"/>
        <v/>
      </c>
      <c r="R29" s="35" t="str">
        <f t="shared" si="2"/>
        <v/>
      </c>
      <c r="S29" s="35" t="str">
        <f t="shared" si="2"/>
        <v/>
      </c>
      <c r="T29" s="35" t="str">
        <f t="shared" si="2"/>
        <v>◆</v>
      </c>
      <c r="U29" s="35" t="str">
        <f t="shared" si="2"/>
        <v/>
      </c>
      <c r="V29" s="35" t="str">
        <f t="shared" si="2"/>
        <v/>
      </c>
    </row>
    <row r="30" spans="2:22" ht="18.75" customHeight="1" x14ac:dyDescent="0.25">
      <c r="B30" s="24" t="s">
        <v>75</v>
      </c>
      <c r="C30" s="25" t="s">
        <v>76</v>
      </c>
      <c r="D30" s="25" t="s">
        <v>54</v>
      </c>
      <c r="E30" s="26" t="s">
        <v>49</v>
      </c>
      <c r="F30" s="26" t="s">
        <v>8</v>
      </c>
      <c r="G30" s="27">
        <v>46300</v>
      </c>
      <c r="H30" s="27">
        <v>46325</v>
      </c>
      <c r="I30" s="26">
        <f t="shared" si="0"/>
        <v>26</v>
      </c>
      <c r="J30" s="28">
        <v>0</v>
      </c>
      <c r="K30" s="29" t="str">
        <f t="shared" si="2"/>
        <v/>
      </c>
      <c r="L30" s="29" t="str">
        <f t="shared" si="2"/>
        <v/>
      </c>
      <c r="M30" s="29" t="str">
        <f t="shared" si="2"/>
        <v/>
      </c>
      <c r="N30" s="29" t="str">
        <f t="shared" si="2"/>
        <v/>
      </c>
      <c r="O30" s="29" t="str">
        <f t="shared" si="2"/>
        <v/>
      </c>
      <c r="P30" s="29" t="str">
        <f t="shared" si="2"/>
        <v/>
      </c>
      <c r="Q30" s="29" t="str">
        <f t="shared" si="2"/>
        <v/>
      </c>
      <c r="R30" s="29" t="str">
        <f t="shared" si="2"/>
        <v/>
      </c>
      <c r="S30" s="29" t="str">
        <f t="shared" si="2"/>
        <v/>
      </c>
      <c r="T30" s="29" t="str">
        <f t="shared" si="2"/>
        <v/>
      </c>
      <c r="U30" s="29" t="str">
        <f t="shared" si="2"/>
        <v/>
      </c>
      <c r="V30" s="29" t="str">
        <f t="shared" si="2"/>
        <v/>
      </c>
    </row>
    <row r="31" spans="2:22" ht="18.75" customHeight="1" x14ac:dyDescent="0.25">
      <c r="B31" s="24" t="s">
        <v>75</v>
      </c>
      <c r="C31" s="25" t="s">
        <v>77</v>
      </c>
      <c r="D31" s="25" t="s">
        <v>57</v>
      </c>
      <c r="E31" s="26" t="s">
        <v>46</v>
      </c>
      <c r="F31" s="26" t="s">
        <v>8</v>
      </c>
      <c r="G31" s="27">
        <v>46328</v>
      </c>
      <c r="H31" s="27">
        <v>46353</v>
      </c>
      <c r="I31" s="26">
        <f t="shared" si="0"/>
        <v>26</v>
      </c>
      <c r="J31" s="28">
        <v>0</v>
      </c>
      <c r="K31" s="29" t="str">
        <f t="shared" si="2"/>
        <v/>
      </c>
      <c r="L31" s="29" t="str">
        <f t="shared" si="2"/>
        <v/>
      </c>
      <c r="M31" s="29" t="str">
        <f t="shared" si="2"/>
        <v/>
      </c>
      <c r="N31" s="29" t="str">
        <f t="shared" si="2"/>
        <v/>
      </c>
      <c r="O31" s="29" t="str">
        <f t="shared" si="2"/>
        <v/>
      </c>
      <c r="P31" s="29" t="str">
        <f t="shared" si="2"/>
        <v/>
      </c>
      <c r="Q31" s="29" t="str">
        <f t="shared" si="2"/>
        <v/>
      </c>
      <c r="R31" s="29" t="str">
        <f t="shared" si="2"/>
        <v/>
      </c>
      <c r="S31" s="29" t="str">
        <f t="shared" si="2"/>
        <v/>
      </c>
      <c r="T31" s="29" t="str">
        <f t="shared" si="2"/>
        <v/>
      </c>
      <c r="U31" s="29" t="str">
        <f t="shared" si="2"/>
        <v/>
      </c>
      <c r="V31" s="29" t="str">
        <f t="shared" si="2"/>
        <v/>
      </c>
    </row>
    <row r="32" spans="2:22" ht="18.75" customHeight="1" x14ac:dyDescent="0.25">
      <c r="B32" s="24" t="s">
        <v>75</v>
      </c>
      <c r="C32" s="25" t="s">
        <v>78</v>
      </c>
      <c r="D32" s="25" t="s">
        <v>67</v>
      </c>
      <c r="E32" s="26" t="s">
        <v>49</v>
      </c>
      <c r="F32" s="26" t="s">
        <v>8</v>
      </c>
      <c r="G32" s="27">
        <v>46349</v>
      </c>
      <c r="H32" s="27">
        <v>46374</v>
      </c>
      <c r="I32" s="26">
        <f t="shared" si="0"/>
        <v>26</v>
      </c>
      <c r="J32" s="28">
        <v>0</v>
      </c>
      <c r="K32" s="29" t="str">
        <f t="shared" si="2"/>
        <v/>
      </c>
      <c r="L32" s="29" t="str">
        <f t="shared" si="2"/>
        <v/>
      </c>
      <c r="M32" s="29" t="str">
        <f t="shared" si="2"/>
        <v/>
      </c>
      <c r="N32" s="29" t="str">
        <f t="shared" si="2"/>
        <v/>
      </c>
      <c r="O32" s="29" t="str">
        <f t="shared" si="2"/>
        <v/>
      </c>
      <c r="P32" s="29" t="str">
        <f t="shared" si="2"/>
        <v/>
      </c>
      <c r="Q32" s="29" t="str">
        <f t="shared" si="2"/>
        <v/>
      </c>
      <c r="R32" s="29" t="str">
        <f t="shared" si="2"/>
        <v/>
      </c>
      <c r="S32" s="29" t="str">
        <f t="shared" si="2"/>
        <v/>
      </c>
      <c r="T32" s="29" t="str">
        <f t="shared" si="2"/>
        <v/>
      </c>
      <c r="U32" s="29" t="str">
        <f t="shared" si="2"/>
        <v/>
      </c>
      <c r="V32" s="29" t="str">
        <f t="shared" si="2"/>
        <v/>
      </c>
    </row>
    <row r="33" spans="2:22" ht="18.75" customHeight="1" x14ac:dyDescent="0.25">
      <c r="B33" s="30" t="s">
        <v>79</v>
      </c>
      <c r="C33" s="31" t="s">
        <v>80</v>
      </c>
      <c r="D33" s="31" t="s">
        <v>45</v>
      </c>
      <c r="E33" s="32" t="s">
        <v>49</v>
      </c>
      <c r="F33" s="32" t="s">
        <v>8</v>
      </c>
      <c r="G33" s="33">
        <v>46363</v>
      </c>
      <c r="H33" s="33">
        <v>46374</v>
      </c>
      <c r="I33" s="32">
        <f t="shared" si="0"/>
        <v>12</v>
      </c>
      <c r="J33" s="34">
        <v>0</v>
      </c>
      <c r="K33" s="35" t="str">
        <f t="shared" ref="K33:V45" si="3">IF($G33="","",IF($G33=$H33,IF(AND(K$12&lt;=$G33,EOMONTH(K$12,0)&gt;=$G33),"◆",""),""))</f>
        <v/>
      </c>
      <c r="L33" s="35" t="str">
        <f t="shared" si="3"/>
        <v/>
      </c>
      <c r="M33" s="35" t="str">
        <f t="shared" si="3"/>
        <v/>
      </c>
      <c r="N33" s="35" t="str">
        <f t="shared" si="3"/>
        <v/>
      </c>
      <c r="O33" s="35" t="str">
        <f t="shared" si="3"/>
        <v/>
      </c>
      <c r="P33" s="35" t="str">
        <f t="shared" si="3"/>
        <v/>
      </c>
      <c r="Q33" s="35" t="str">
        <f t="shared" si="3"/>
        <v/>
      </c>
      <c r="R33" s="35" t="str">
        <f t="shared" si="3"/>
        <v/>
      </c>
      <c r="S33" s="35" t="str">
        <f t="shared" si="3"/>
        <v/>
      </c>
      <c r="T33" s="35" t="str">
        <f t="shared" si="3"/>
        <v/>
      </c>
      <c r="U33" s="35" t="str">
        <f t="shared" si="3"/>
        <v/>
      </c>
      <c r="V33" s="35" t="str">
        <f t="shared" si="3"/>
        <v/>
      </c>
    </row>
    <row r="34" spans="2:22" ht="18.75" customHeight="1" x14ac:dyDescent="0.25">
      <c r="B34" s="30" t="s">
        <v>79</v>
      </c>
      <c r="C34" s="31" t="s">
        <v>81</v>
      </c>
      <c r="D34" s="31" t="s">
        <v>51</v>
      </c>
      <c r="E34" s="32" t="s">
        <v>68</v>
      </c>
      <c r="F34" s="32" t="s">
        <v>8</v>
      </c>
      <c r="G34" s="33">
        <v>46370</v>
      </c>
      <c r="H34" s="33">
        <v>46379</v>
      </c>
      <c r="I34" s="32">
        <f t="shared" si="0"/>
        <v>10</v>
      </c>
      <c r="J34" s="34">
        <v>0</v>
      </c>
      <c r="K34" s="35" t="str">
        <f t="shared" si="3"/>
        <v/>
      </c>
      <c r="L34" s="35" t="str">
        <f t="shared" si="3"/>
        <v/>
      </c>
      <c r="M34" s="35" t="str">
        <f t="shared" si="3"/>
        <v/>
      </c>
      <c r="N34" s="35" t="str">
        <f t="shared" si="3"/>
        <v/>
      </c>
      <c r="O34" s="35" t="str">
        <f t="shared" si="3"/>
        <v/>
      </c>
      <c r="P34" s="35" t="str">
        <f t="shared" si="3"/>
        <v/>
      </c>
      <c r="Q34" s="35" t="str">
        <f t="shared" si="3"/>
        <v/>
      </c>
      <c r="R34" s="35" t="str">
        <f t="shared" si="3"/>
        <v/>
      </c>
      <c r="S34" s="35" t="str">
        <f t="shared" si="3"/>
        <v/>
      </c>
      <c r="T34" s="35" t="str">
        <f t="shared" si="3"/>
        <v/>
      </c>
      <c r="U34" s="35" t="str">
        <f t="shared" si="3"/>
        <v/>
      </c>
      <c r="V34" s="35" t="str">
        <f t="shared" si="3"/>
        <v/>
      </c>
    </row>
    <row r="35" spans="2:22" ht="18.75" customHeight="1" x14ac:dyDescent="0.25">
      <c r="B35" s="30" t="s">
        <v>79</v>
      </c>
      <c r="C35" s="31" t="s">
        <v>82</v>
      </c>
      <c r="D35" s="31" t="s">
        <v>51</v>
      </c>
      <c r="E35" s="32" t="s">
        <v>46</v>
      </c>
      <c r="F35" s="32" t="s">
        <v>8</v>
      </c>
      <c r="G35" s="33">
        <v>46386</v>
      </c>
      <c r="H35" s="33">
        <v>46386</v>
      </c>
      <c r="I35" s="32">
        <f t="shared" si="0"/>
        <v>1</v>
      </c>
      <c r="J35" s="34">
        <v>0</v>
      </c>
      <c r="K35" s="35" t="str">
        <f t="shared" si="3"/>
        <v/>
      </c>
      <c r="L35" s="35" t="str">
        <f t="shared" si="3"/>
        <v/>
      </c>
      <c r="M35" s="35" t="str">
        <f t="shared" si="3"/>
        <v/>
      </c>
      <c r="N35" s="35" t="str">
        <f t="shared" si="3"/>
        <v/>
      </c>
      <c r="O35" s="35" t="str">
        <f t="shared" si="3"/>
        <v/>
      </c>
      <c r="P35" s="35" t="str">
        <f t="shared" si="3"/>
        <v/>
      </c>
      <c r="Q35" s="35" t="str">
        <f t="shared" si="3"/>
        <v/>
      </c>
      <c r="R35" s="35" t="str">
        <f t="shared" si="3"/>
        <v/>
      </c>
      <c r="S35" s="35" t="str">
        <f t="shared" si="3"/>
        <v/>
      </c>
      <c r="T35" s="35" t="str">
        <f t="shared" si="3"/>
        <v/>
      </c>
      <c r="U35" s="35" t="str">
        <f t="shared" si="3"/>
        <v/>
      </c>
      <c r="V35" s="35" t="str">
        <f t="shared" si="3"/>
        <v>◆</v>
      </c>
    </row>
    <row r="36" spans="2:22" ht="18.75" customHeight="1" x14ac:dyDescent="0.25">
      <c r="B36" s="32"/>
      <c r="C36" s="32"/>
      <c r="D36" s="32"/>
      <c r="E36" s="32"/>
      <c r="F36" s="32"/>
      <c r="G36" s="33"/>
      <c r="H36" s="33"/>
      <c r="I36" s="32" t="str">
        <f t="shared" si="0"/>
        <v/>
      </c>
      <c r="J36" s="34"/>
      <c r="K36" s="35" t="str">
        <f t="shared" si="3"/>
        <v/>
      </c>
      <c r="L36" s="35" t="str">
        <f t="shared" si="3"/>
        <v/>
      </c>
      <c r="M36" s="35" t="str">
        <f t="shared" si="3"/>
        <v/>
      </c>
      <c r="N36" s="35" t="str">
        <f t="shared" si="3"/>
        <v/>
      </c>
      <c r="O36" s="35" t="str">
        <f t="shared" si="3"/>
        <v/>
      </c>
      <c r="P36" s="35" t="str">
        <f t="shared" si="3"/>
        <v/>
      </c>
      <c r="Q36" s="35" t="str">
        <f t="shared" si="3"/>
        <v/>
      </c>
      <c r="R36" s="35" t="str">
        <f t="shared" si="3"/>
        <v/>
      </c>
      <c r="S36" s="35" t="str">
        <f t="shared" si="3"/>
        <v/>
      </c>
      <c r="T36" s="35" t="str">
        <f t="shared" si="3"/>
        <v/>
      </c>
      <c r="U36" s="35" t="str">
        <f t="shared" si="3"/>
        <v/>
      </c>
      <c r="V36" s="35" t="str">
        <f t="shared" si="3"/>
        <v/>
      </c>
    </row>
    <row r="37" spans="2:22" ht="18.75" customHeight="1" x14ac:dyDescent="0.25">
      <c r="B37" s="32"/>
      <c r="C37" s="32"/>
      <c r="D37" s="32"/>
      <c r="E37" s="32"/>
      <c r="F37" s="32"/>
      <c r="G37" s="33"/>
      <c r="H37" s="33"/>
      <c r="I37" s="32" t="str">
        <f t="shared" si="0"/>
        <v/>
      </c>
      <c r="J37" s="34"/>
      <c r="K37" s="35" t="str">
        <f t="shared" si="3"/>
        <v/>
      </c>
      <c r="L37" s="35" t="str">
        <f t="shared" si="3"/>
        <v/>
      </c>
      <c r="M37" s="35" t="str">
        <f t="shared" si="3"/>
        <v/>
      </c>
      <c r="N37" s="35" t="str">
        <f t="shared" si="3"/>
        <v/>
      </c>
      <c r="O37" s="35" t="str">
        <f t="shared" si="3"/>
        <v/>
      </c>
      <c r="P37" s="35" t="str">
        <f t="shared" si="3"/>
        <v/>
      </c>
      <c r="Q37" s="35" t="str">
        <f t="shared" si="3"/>
        <v/>
      </c>
      <c r="R37" s="35" t="str">
        <f t="shared" si="3"/>
        <v/>
      </c>
      <c r="S37" s="35" t="str">
        <f t="shared" si="3"/>
        <v/>
      </c>
      <c r="T37" s="35" t="str">
        <f t="shared" si="3"/>
        <v/>
      </c>
      <c r="U37" s="35" t="str">
        <f t="shared" si="3"/>
        <v/>
      </c>
      <c r="V37" s="35" t="str">
        <f t="shared" si="3"/>
        <v/>
      </c>
    </row>
    <row r="38" spans="2:22" ht="18.75" customHeight="1" x14ac:dyDescent="0.25">
      <c r="B38" s="32"/>
      <c r="C38" s="32"/>
      <c r="D38" s="32"/>
      <c r="E38" s="32"/>
      <c r="F38" s="32"/>
      <c r="G38" s="33"/>
      <c r="H38" s="33"/>
      <c r="I38" s="32" t="str">
        <f t="shared" si="0"/>
        <v/>
      </c>
      <c r="J38" s="34"/>
      <c r="K38" s="35" t="str">
        <f t="shared" si="3"/>
        <v/>
      </c>
      <c r="L38" s="35" t="str">
        <f t="shared" si="3"/>
        <v/>
      </c>
      <c r="M38" s="35" t="str">
        <f t="shared" si="3"/>
        <v/>
      </c>
      <c r="N38" s="35" t="str">
        <f t="shared" si="3"/>
        <v/>
      </c>
      <c r="O38" s="35" t="str">
        <f t="shared" si="3"/>
        <v/>
      </c>
      <c r="P38" s="35" t="str">
        <f t="shared" si="3"/>
        <v/>
      </c>
      <c r="Q38" s="35" t="str">
        <f t="shared" si="3"/>
        <v/>
      </c>
      <c r="R38" s="35" t="str">
        <f t="shared" si="3"/>
        <v/>
      </c>
      <c r="S38" s="35" t="str">
        <f t="shared" si="3"/>
        <v/>
      </c>
      <c r="T38" s="35" t="str">
        <f t="shared" si="3"/>
        <v/>
      </c>
      <c r="U38" s="35" t="str">
        <f t="shared" si="3"/>
        <v/>
      </c>
      <c r="V38" s="35" t="str">
        <f t="shared" si="3"/>
        <v/>
      </c>
    </row>
    <row r="39" spans="2:22" ht="18.75" customHeight="1" x14ac:dyDescent="0.25">
      <c r="B39" s="32"/>
      <c r="C39" s="32"/>
      <c r="D39" s="32"/>
      <c r="E39" s="32"/>
      <c r="F39" s="32"/>
      <c r="G39" s="33"/>
      <c r="H39" s="33"/>
      <c r="I39" s="32" t="str">
        <f t="shared" si="0"/>
        <v/>
      </c>
      <c r="J39" s="34"/>
      <c r="K39" s="35" t="str">
        <f t="shared" si="3"/>
        <v/>
      </c>
      <c r="L39" s="35" t="str">
        <f t="shared" si="3"/>
        <v/>
      </c>
      <c r="M39" s="35" t="str">
        <f t="shared" si="3"/>
        <v/>
      </c>
      <c r="N39" s="35" t="str">
        <f t="shared" si="3"/>
        <v/>
      </c>
      <c r="O39" s="35" t="str">
        <f t="shared" si="3"/>
        <v/>
      </c>
      <c r="P39" s="35" t="str">
        <f t="shared" si="3"/>
        <v/>
      </c>
      <c r="Q39" s="35" t="str">
        <f t="shared" si="3"/>
        <v/>
      </c>
      <c r="R39" s="35" t="str">
        <f t="shared" si="3"/>
        <v/>
      </c>
      <c r="S39" s="35" t="str">
        <f t="shared" si="3"/>
        <v/>
      </c>
      <c r="T39" s="35" t="str">
        <f t="shared" si="3"/>
        <v/>
      </c>
      <c r="U39" s="35" t="str">
        <f t="shared" si="3"/>
        <v/>
      </c>
      <c r="V39" s="35" t="str">
        <f t="shared" si="3"/>
        <v/>
      </c>
    </row>
    <row r="40" spans="2:22" ht="18.75" customHeight="1" x14ac:dyDescent="0.25">
      <c r="B40" s="32"/>
      <c r="C40" s="32"/>
      <c r="D40" s="32"/>
      <c r="E40" s="32"/>
      <c r="F40" s="32"/>
      <c r="G40" s="33"/>
      <c r="H40" s="33"/>
      <c r="I40" s="32" t="str">
        <f t="shared" si="0"/>
        <v/>
      </c>
      <c r="J40" s="34"/>
      <c r="K40" s="35" t="str">
        <f t="shared" si="3"/>
        <v/>
      </c>
      <c r="L40" s="35" t="str">
        <f t="shared" si="3"/>
        <v/>
      </c>
      <c r="M40" s="35" t="str">
        <f t="shared" si="3"/>
        <v/>
      </c>
      <c r="N40" s="35" t="str">
        <f t="shared" si="3"/>
        <v/>
      </c>
      <c r="O40" s="35" t="str">
        <f t="shared" si="3"/>
        <v/>
      </c>
      <c r="P40" s="35" t="str">
        <f t="shared" si="3"/>
        <v/>
      </c>
      <c r="Q40" s="35" t="str">
        <f t="shared" si="3"/>
        <v/>
      </c>
      <c r="R40" s="35" t="str">
        <f t="shared" si="3"/>
        <v/>
      </c>
      <c r="S40" s="35" t="str">
        <f t="shared" si="3"/>
        <v/>
      </c>
      <c r="T40" s="35" t="str">
        <f t="shared" si="3"/>
        <v/>
      </c>
      <c r="U40" s="35" t="str">
        <f t="shared" si="3"/>
        <v/>
      </c>
      <c r="V40" s="35" t="str">
        <f t="shared" si="3"/>
        <v/>
      </c>
    </row>
    <row r="41" spans="2:22" ht="18.75" customHeight="1" x14ac:dyDescent="0.25">
      <c r="B41" s="32"/>
      <c r="C41" s="32"/>
      <c r="D41" s="32"/>
      <c r="E41" s="32"/>
      <c r="F41" s="32"/>
      <c r="G41" s="33"/>
      <c r="H41" s="33"/>
      <c r="I41" s="32" t="str">
        <f t="shared" si="0"/>
        <v/>
      </c>
      <c r="J41" s="34"/>
      <c r="K41" s="35" t="str">
        <f t="shared" si="3"/>
        <v/>
      </c>
      <c r="L41" s="35" t="str">
        <f t="shared" si="3"/>
        <v/>
      </c>
      <c r="M41" s="35" t="str">
        <f t="shared" si="3"/>
        <v/>
      </c>
      <c r="N41" s="35" t="str">
        <f t="shared" si="3"/>
        <v/>
      </c>
      <c r="O41" s="35" t="str">
        <f t="shared" si="3"/>
        <v/>
      </c>
      <c r="P41" s="35" t="str">
        <f t="shared" si="3"/>
        <v/>
      </c>
      <c r="Q41" s="35" t="str">
        <f t="shared" si="3"/>
        <v/>
      </c>
      <c r="R41" s="35" t="str">
        <f t="shared" si="3"/>
        <v/>
      </c>
      <c r="S41" s="35" t="str">
        <f t="shared" si="3"/>
        <v/>
      </c>
      <c r="T41" s="35" t="str">
        <f t="shared" si="3"/>
        <v/>
      </c>
      <c r="U41" s="35" t="str">
        <f t="shared" si="3"/>
        <v/>
      </c>
      <c r="V41" s="35" t="str">
        <f t="shared" si="3"/>
        <v/>
      </c>
    </row>
    <row r="42" spans="2:22" ht="18.75" customHeight="1" x14ac:dyDescent="0.25">
      <c r="B42" s="32"/>
      <c r="C42" s="32"/>
      <c r="D42" s="32"/>
      <c r="E42" s="32"/>
      <c r="F42" s="32"/>
      <c r="G42" s="33"/>
      <c r="H42" s="33"/>
      <c r="I42" s="32" t="str">
        <f t="shared" si="0"/>
        <v/>
      </c>
      <c r="J42" s="34"/>
      <c r="K42" s="35" t="str">
        <f t="shared" si="3"/>
        <v/>
      </c>
      <c r="L42" s="35" t="str">
        <f t="shared" si="3"/>
        <v/>
      </c>
      <c r="M42" s="35" t="str">
        <f t="shared" si="3"/>
        <v/>
      </c>
      <c r="N42" s="35" t="str">
        <f t="shared" si="3"/>
        <v/>
      </c>
      <c r="O42" s="35" t="str">
        <f t="shared" si="3"/>
        <v/>
      </c>
      <c r="P42" s="35" t="str">
        <f t="shared" si="3"/>
        <v/>
      </c>
      <c r="Q42" s="35" t="str">
        <f t="shared" si="3"/>
        <v/>
      </c>
      <c r="R42" s="35" t="str">
        <f t="shared" si="3"/>
        <v/>
      </c>
      <c r="S42" s="35" t="str">
        <f t="shared" si="3"/>
        <v/>
      </c>
      <c r="T42" s="35" t="str">
        <f t="shared" si="3"/>
        <v/>
      </c>
      <c r="U42" s="35" t="str">
        <f t="shared" si="3"/>
        <v/>
      </c>
      <c r="V42" s="35" t="str">
        <f t="shared" si="3"/>
        <v/>
      </c>
    </row>
    <row r="43" spans="2:22" ht="18.75" customHeight="1" x14ac:dyDescent="0.25">
      <c r="B43" s="32"/>
      <c r="C43" s="32"/>
      <c r="D43" s="32"/>
      <c r="E43" s="32"/>
      <c r="F43" s="32"/>
      <c r="G43" s="33"/>
      <c r="H43" s="33"/>
      <c r="I43" s="32" t="str">
        <f t="shared" si="0"/>
        <v/>
      </c>
      <c r="J43" s="34"/>
      <c r="K43" s="35" t="str">
        <f t="shared" si="3"/>
        <v/>
      </c>
      <c r="L43" s="35" t="str">
        <f t="shared" si="3"/>
        <v/>
      </c>
      <c r="M43" s="35" t="str">
        <f t="shared" si="3"/>
        <v/>
      </c>
      <c r="N43" s="35" t="str">
        <f t="shared" si="3"/>
        <v/>
      </c>
      <c r="O43" s="35" t="str">
        <f t="shared" si="3"/>
        <v/>
      </c>
      <c r="P43" s="35" t="str">
        <f t="shared" si="3"/>
        <v/>
      </c>
      <c r="Q43" s="35" t="str">
        <f t="shared" si="3"/>
        <v/>
      </c>
      <c r="R43" s="35" t="str">
        <f t="shared" si="3"/>
        <v/>
      </c>
      <c r="S43" s="35" t="str">
        <f t="shared" si="3"/>
        <v/>
      </c>
      <c r="T43" s="35" t="str">
        <f t="shared" si="3"/>
        <v/>
      </c>
      <c r="U43" s="35" t="str">
        <f t="shared" si="3"/>
        <v/>
      </c>
      <c r="V43" s="35" t="str">
        <f t="shared" si="3"/>
        <v/>
      </c>
    </row>
    <row r="44" spans="2:22" ht="18.75" customHeight="1" x14ac:dyDescent="0.25">
      <c r="B44" s="32"/>
      <c r="C44" s="32"/>
      <c r="D44" s="32"/>
      <c r="E44" s="32"/>
      <c r="F44" s="32"/>
      <c r="G44" s="33"/>
      <c r="H44" s="33"/>
      <c r="I44" s="32" t="str">
        <f t="shared" si="0"/>
        <v/>
      </c>
      <c r="J44" s="34"/>
      <c r="K44" s="35" t="str">
        <f t="shared" si="3"/>
        <v/>
      </c>
      <c r="L44" s="35" t="str">
        <f t="shared" si="3"/>
        <v/>
      </c>
      <c r="M44" s="35" t="str">
        <f t="shared" si="3"/>
        <v/>
      </c>
      <c r="N44" s="35" t="str">
        <f t="shared" si="3"/>
        <v/>
      </c>
      <c r="O44" s="35" t="str">
        <f t="shared" si="3"/>
        <v/>
      </c>
      <c r="P44" s="35" t="str">
        <f t="shared" si="3"/>
        <v/>
      </c>
      <c r="Q44" s="35" t="str">
        <f t="shared" si="3"/>
        <v/>
      </c>
      <c r="R44" s="35" t="str">
        <f t="shared" si="3"/>
        <v/>
      </c>
      <c r="S44" s="35" t="str">
        <f t="shared" si="3"/>
        <v/>
      </c>
      <c r="T44" s="35" t="str">
        <f t="shared" si="3"/>
        <v/>
      </c>
      <c r="U44" s="35" t="str">
        <f t="shared" si="3"/>
        <v/>
      </c>
      <c r="V44" s="35" t="str">
        <f t="shared" si="3"/>
        <v/>
      </c>
    </row>
    <row r="45" spans="2:22" ht="18.75" customHeight="1" x14ac:dyDescent="0.25">
      <c r="B45" s="36"/>
      <c r="C45" s="36"/>
      <c r="D45" s="36"/>
      <c r="E45" s="36"/>
      <c r="F45" s="36"/>
      <c r="G45" s="37"/>
      <c r="H45" s="37"/>
      <c r="I45" s="36" t="str">
        <f t="shared" si="0"/>
        <v/>
      </c>
      <c r="J45" s="38"/>
      <c r="K45" s="39" t="str">
        <f t="shared" si="3"/>
        <v/>
      </c>
      <c r="L45" s="39" t="str">
        <f t="shared" si="3"/>
        <v/>
      </c>
      <c r="M45" s="39" t="str">
        <f t="shared" si="3"/>
        <v/>
      </c>
      <c r="N45" s="39" t="str">
        <f t="shared" si="3"/>
        <v/>
      </c>
      <c r="O45" s="39" t="str">
        <f t="shared" si="3"/>
        <v/>
      </c>
      <c r="P45" s="39" t="str">
        <f t="shared" si="3"/>
        <v/>
      </c>
      <c r="Q45" s="39" t="str">
        <f t="shared" si="3"/>
        <v/>
      </c>
      <c r="R45" s="39" t="str">
        <f t="shared" si="3"/>
        <v/>
      </c>
      <c r="S45" s="39" t="str">
        <f t="shared" si="3"/>
        <v/>
      </c>
      <c r="T45" s="39" t="str">
        <f t="shared" si="3"/>
        <v/>
      </c>
      <c r="U45" s="39" t="str">
        <f t="shared" si="3"/>
        <v/>
      </c>
      <c r="V45" s="39" t="str">
        <f t="shared" si="3"/>
        <v/>
      </c>
    </row>
  </sheetData>
  <mergeCells count="31">
    <mergeCell ref="B10:J10"/>
    <mergeCell ref="K10:M10"/>
    <mergeCell ref="N10:P10"/>
    <mergeCell ref="Q10:S10"/>
    <mergeCell ref="T10:V10"/>
    <mergeCell ref="T7:V7"/>
    <mergeCell ref="B8:D8"/>
    <mergeCell ref="E8:G8"/>
    <mergeCell ref="H8:J8"/>
    <mergeCell ref="K8:V8"/>
    <mergeCell ref="B7:D7"/>
    <mergeCell ref="E7:G7"/>
    <mergeCell ref="H7:J7"/>
    <mergeCell ref="L7:N7"/>
    <mergeCell ref="P7:R7"/>
    <mergeCell ref="B5:D5"/>
    <mergeCell ref="E5:G5"/>
    <mergeCell ref="H5:J5"/>
    <mergeCell ref="K5:V5"/>
    <mergeCell ref="B6:D6"/>
    <mergeCell ref="E6:G6"/>
    <mergeCell ref="H6:J6"/>
    <mergeCell ref="L6:N6"/>
    <mergeCell ref="P6:R6"/>
    <mergeCell ref="T6:V6"/>
    <mergeCell ref="B2:V2"/>
    <mergeCell ref="B3:V3"/>
    <mergeCell ref="B4:E4"/>
    <mergeCell ref="F4:J4"/>
    <mergeCell ref="K4:P4"/>
    <mergeCell ref="Q4:V4"/>
  </mergeCells>
  <conditionalFormatting sqref="E13:E45">
    <cfRule type="cellIs" dxfId="15" priority="15" operator="equal">
      <formula>"Hoch"</formula>
    </cfRule>
    <cfRule type="cellIs" dxfId="14" priority="16" operator="equal">
      <formula>"Mittel"</formula>
    </cfRule>
    <cfRule type="cellIs" dxfId="13" priority="17" operator="equal">
      <formula>"Niedrig"</formula>
    </cfRule>
  </conditionalFormatting>
  <conditionalFormatting sqref="F13:F45">
    <cfRule type="cellIs" dxfId="12" priority="10" operator="equal">
      <formula>"Abgeschlossen"</formula>
    </cfRule>
    <cfRule type="cellIs" dxfId="11" priority="11" operator="equal">
      <formula>"In Bearbeitung"</formula>
    </cfRule>
    <cfRule type="cellIs" dxfId="10" priority="12" operator="equal">
      <formula>"Geplant"</formula>
    </cfRule>
    <cfRule type="cellIs" dxfId="9" priority="13" operator="equal">
      <formula>"Verzögert"</formula>
    </cfRule>
    <cfRule type="cellIs" dxfId="8" priority="14" operator="equal">
      <formula>"Pausiert"</formula>
    </cfRule>
  </conditionalFormatting>
  <conditionalFormatting sqref="J13:J45">
    <cfRule type="dataBar" priority="18">
      <dataBar>
        <cfvo type="num" val="0"/>
        <cfvo type="num" val="1"/>
        <color rgb="FF3C90BA"/>
      </dataBar>
      <extLst>
        <ext xmlns:x14="http://schemas.microsoft.com/office/spreadsheetml/2009/9/main" uri="{B025F937-C7B1-47D3-B67F-A62EFF666E3E}">
          <x14:id>{9FEABC8B-61F7-4359-BA40-39BA18108B33}</x14:id>
        </ext>
      </extLst>
    </cfRule>
  </conditionalFormatting>
  <conditionalFormatting sqref="K11:V11">
    <cfRule type="expression" dxfId="7" priority="9">
      <formula>AND(MONTH(K$12)=MONTH($C$12),YEAR(K$12)=YEAR($C$12))</formula>
    </cfRule>
  </conditionalFormatting>
  <conditionalFormatting sqref="K13:V45">
    <cfRule type="expression" dxfId="6" priority="2">
      <formula>AND($G13&lt;&gt;"",$G13=$H13,K$12&lt;=$G13,EOMONTH(K$12,0)&gt;=$G13)</formula>
    </cfRule>
    <cfRule type="expression" dxfId="5" priority="3">
      <formula>AND($G13&lt;&gt;"",$H13&lt;&gt;"",$G13&lt;&gt;$H13,$F13="Abgeschlossen",$H13&gt;=K$12,$G13&lt;=EOMONTH(K$12,0))</formula>
    </cfRule>
    <cfRule type="expression" dxfId="4" priority="4">
      <formula>AND($G13&lt;&gt;"",$H13&lt;&gt;"",$G13&lt;&gt;$H13,$F13="In Bearbeitung",$H13&gt;=K$12,$G13&lt;=EOMONTH(K$12,0))</formula>
    </cfRule>
    <cfRule type="expression" dxfId="3" priority="5">
      <formula>AND($G13&lt;&gt;"",$H13&lt;&gt;"",$G13&lt;&gt;$H13,$F13="Geplant",$H13&gt;=K$12,$G13&lt;=EOMONTH(K$12,0))</formula>
    </cfRule>
    <cfRule type="expression" dxfId="2" priority="6">
      <formula>AND($G13&lt;&gt;"",$H13&lt;&gt;"",$G13&lt;&gt;$H13,$F13="Verzögert",$H13&gt;=K$12,$G13&lt;=EOMONTH(K$12,0))</formula>
    </cfRule>
    <cfRule type="expression" dxfId="1" priority="7">
      <formula>AND($G13&lt;&gt;"",$H13&lt;&gt;"",$G13&lt;&gt;$H13,$F13="Pausiert",$H13&gt;=K$12,$G13&lt;=EOMONTH(K$12,0))</formula>
    </cfRule>
    <cfRule type="expression" dxfId="0" priority="8">
      <formula>AND(MONTH(K$12)=MONTH($C$12),YEAR(K$12)=YEAR($C$12))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EABC8B-61F7-4359-BA40-39BA18108B33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3C90BA"/>
            </x14:dataBar>
          </x14:cfRule>
          <xm:sqref>J13:J45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'Legende &amp; Anleitung'!$B$6:$B$10</xm:f>
          </x14:formula1>
          <x14:formula2>
            <xm:f>0</xm:f>
          </x14:formula2>
          <xm:sqref>F13:F45</xm:sqref>
        </x14:dataValidation>
        <x14:dataValidation type="list" allowBlank="1" xr:uid="{00000000-0002-0000-0000-000001000000}">
          <x14:formula1>
            <xm:f>'Legende &amp; Anleitung'!$D$6:$D$8</xm:f>
          </x14:formula1>
          <x14:formula2>
            <xm:f>0</xm:f>
          </x14:formula2>
          <xm:sqref>E13:E45</xm:sqref>
        </x14:dataValidation>
        <x14:dataValidation type="list" allowBlank="1" xr:uid="{00000000-0002-0000-0000-000002000000}">
          <x14:formula1>
            <xm:f>'Legende &amp; Anleitung'!$F$6:$F$11</xm:f>
          </x14:formula1>
          <x14:formula2>
            <xm:f>0</xm:f>
          </x14:formula2>
          <xm:sqref>B13:B45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4606E"/>
  </sheetPr>
  <dimension ref="B2:H2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.5703125" customWidth="1"/>
    <col min="2" max="2" width="22" customWidth="1"/>
    <col min="3" max="3" width="2" customWidth="1"/>
    <col min="4" max="4" width="16" customWidth="1"/>
    <col min="5" max="5" width="2" customWidth="1"/>
    <col min="6" max="6" width="24" customWidth="1"/>
    <col min="7" max="7" width="2" customWidth="1"/>
    <col min="8" max="8" width="40" customWidth="1"/>
  </cols>
  <sheetData>
    <row r="2" spans="2:8" ht="33.75" customHeight="1" x14ac:dyDescent="0.25">
      <c r="B2" s="53" t="s">
        <v>83</v>
      </c>
      <c r="C2" s="53"/>
      <c r="D2" s="53"/>
      <c r="E2" s="53"/>
      <c r="F2" s="53"/>
      <c r="G2" s="53"/>
      <c r="H2" s="53"/>
    </row>
    <row r="3" spans="2:8" ht="18" customHeight="1" x14ac:dyDescent="0.25">
      <c r="B3" s="54" t="s">
        <v>84</v>
      </c>
      <c r="C3" s="54"/>
      <c r="D3" s="54"/>
      <c r="E3" s="54"/>
      <c r="F3" s="54"/>
      <c r="G3" s="54"/>
      <c r="H3" s="54"/>
    </row>
    <row r="5" spans="2:8" ht="19.5" customHeight="1" x14ac:dyDescent="0.25">
      <c r="B5" s="40" t="s">
        <v>26</v>
      </c>
      <c r="D5" s="40" t="s">
        <v>25</v>
      </c>
      <c r="F5" s="40" t="s">
        <v>22</v>
      </c>
      <c r="H5" s="40" t="s">
        <v>85</v>
      </c>
    </row>
    <row r="6" spans="2:8" ht="18" customHeight="1" x14ac:dyDescent="0.25">
      <c r="B6" s="41" t="s">
        <v>8</v>
      </c>
      <c r="D6" s="42" t="s">
        <v>46</v>
      </c>
      <c r="F6" s="42" t="s">
        <v>43</v>
      </c>
      <c r="H6" s="43" t="s">
        <v>86</v>
      </c>
    </row>
    <row r="7" spans="2:8" ht="18" customHeight="1" x14ac:dyDescent="0.25">
      <c r="B7" s="44" t="s">
        <v>7</v>
      </c>
      <c r="D7" s="42" t="s">
        <v>49</v>
      </c>
      <c r="F7" s="42" t="s">
        <v>52</v>
      </c>
      <c r="H7" s="43" t="s">
        <v>87</v>
      </c>
    </row>
    <row r="8" spans="2:8" ht="18" customHeight="1" x14ac:dyDescent="0.25">
      <c r="B8" s="45" t="s">
        <v>6</v>
      </c>
      <c r="D8" s="42" t="s">
        <v>68</v>
      </c>
      <c r="F8" s="42" t="s">
        <v>59</v>
      </c>
      <c r="H8" s="43" t="s">
        <v>88</v>
      </c>
    </row>
    <row r="9" spans="2:8" ht="18" customHeight="1" x14ac:dyDescent="0.25">
      <c r="B9" s="46" t="s">
        <v>9</v>
      </c>
      <c r="F9" s="42" t="s">
        <v>70</v>
      </c>
      <c r="H9" s="43" t="s">
        <v>89</v>
      </c>
    </row>
    <row r="10" spans="2:8" ht="18" customHeight="1" x14ac:dyDescent="0.25">
      <c r="B10" s="47" t="s">
        <v>10</v>
      </c>
      <c r="F10" s="42" t="s">
        <v>75</v>
      </c>
      <c r="H10" s="43" t="s">
        <v>90</v>
      </c>
    </row>
    <row r="11" spans="2:8" x14ac:dyDescent="0.25">
      <c r="F11" s="42" t="s">
        <v>79</v>
      </c>
      <c r="H11" s="48" t="s">
        <v>91</v>
      </c>
    </row>
    <row r="13" spans="2:8" ht="21.75" customHeight="1" x14ac:dyDescent="0.25">
      <c r="B13" s="55" t="s">
        <v>92</v>
      </c>
      <c r="C13" s="55"/>
      <c r="D13" s="55"/>
      <c r="E13" s="55"/>
      <c r="F13" s="55"/>
      <c r="G13" s="55"/>
      <c r="H13" s="55"/>
    </row>
    <row r="14" spans="2:8" ht="16.5" customHeight="1" x14ac:dyDescent="0.25">
      <c r="B14" s="56" t="s">
        <v>93</v>
      </c>
      <c r="C14" s="56"/>
      <c r="D14" s="56"/>
      <c r="E14" s="56"/>
      <c r="F14" s="56"/>
      <c r="G14" s="56"/>
      <c r="H14" s="56"/>
    </row>
    <row r="15" spans="2:8" ht="16.5" customHeight="1" x14ac:dyDescent="0.25">
      <c r="B15" s="57" t="s">
        <v>94</v>
      </c>
      <c r="C15" s="57"/>
      <c r="D15" s="57"/>
      <c r="E15" s="57"/>
      <c r="F15" s="57"/>
      <c r="G15" s="57"/>
      <c r="H15" s="57"/>
    </row>
    <row r="16" spans="2:8" ht="16.5" customHeight="1" x14ac:dyDescent="0.25">
      <c r="B16" s="56" t="s">
        <v>95</v>
      </c>
      <c r="C16" s="56"/>
      <c r="D16" s="56"/>
      <c r="E16" s="56"/>
      <c r="F16" s="56"/>
      <c r="G16" s="56"/>
      <c r="H16" s="56"/>
    </row>
    <row r="17" spans="2:8" ht="16.5" customHeight="1" x14ac:dyDescent="0.25">
      <c r="B17" s="57" t="s">
        <v>96</v>
      </c>
      <c r="C17" s="57"/>
      <c r="D17" s="57"/>
      <c r="E17" s="57"/>
      <c r="F17" s="57"/>
      <c r="G17" s="57"/>
      <c r="H17" s="57"/>
    </row>
    <row r="18" spans="2:8" ht="16.5" customHeight="1" x14ac:dyDescent="0.25">
      <c r="B18" s="56" t="s">
        <v>97</v>
      </c>
      <c r="C18" s="56"/>
      <c r="D18" s="56"/>
      <c r="E18" s="56"/>
      <c r="F18" s="56"/>
      <c r="G18" s="56"/>
      <c r="H18" s="56"/>
    </row>
    <row r="19" spans="2:8" ht="16.5" customHeight="1" x14ac:dyDescent="0.25">
      <c r="B19" s="57" t="s">
        <v>98</v>
      </c>
      <c r="C19" s="57"/>
      <c r="D19" s="57"/>
      <c r="E19" s="57"/>
      <c r="F19" s="57"/>
      <c r="G19" s="57"/>
      <c r="H19" s="57"/>
    </row>
    <row r="20" spans="2:8" ht="16.5" customHeight="1" x14ac:dyDescent="0.25">
      <c r="B20" s="56" t="s">
        <v>99</v>
      </c>
      <c r="C20" s="56"/>
      <c r="D20" s="56"/>
      <c r="E20" s="56"/>
      <c r="F20" s="56"/>
      <c r="G20" s="56"/>
      <c r="H20" s="56"/>
    </row>
    <row r="21" spans="2:8" ht="16.5" customHeight="1" x14ac:dyDescent="0.25">
      <c r="B21" s="57" t="s">
        <v>100</v>
      </c>
      <c r="C21" s="57"/>
      <c r="D21" s="57"/>
      <c r="E21" s="57"/>
      <c r="F21" s="57"/>
      <c r="G21" s="57"/>
      <c r="H21" s="57"/>
    </row>
    <row r="23" spans="2:8" ht="15" customHeight="1" x14ac:dyDescent="0.25">
      <c r="B23" s="58" t="s">
        <v>101</v>
      </c>
      <c r="C23" s="58"/>
      <c r="D23" s="58"/>
      <c r="E23" s="58"/>
      <c r="F23" s="58"/>
      <c r="G23" s="58"/>
      <c r="H23" s="58"/>
    </row>
    <row r="24" spans="2:8" x14ac:dyDescent="0.25">
      <c r="B24" s="58"/>
      <c r="C24" s="58"/>
      <c r="D24" s="58"/>
      <c r="E24" s="58"/>
      <c r="F24" s="58"/>
      <c r="G24" s="58"/>
      <c r="H24" s="58"/>
    </row>
  </sheetData>
  <mergeCells count="12">
    <mergeCell ref="B21:H21"/>
    <mergeCell ref="B23:H24"/>
    <mergeCell ref="B16:H16"/>
    <mergeCell ref="B17:H17"/>
    <mergeCell ref="B18:H18"/>
    <mergeCell ref="B19:H19"/>
    <mergeCell ref="B20:H20"/>
    <mergeCell ref="B2:H2"/>
    <mergeCell ref="B3:H3"/>
    <mergeCell ref="B13:H13"/>
    <mergeCell ref="B14:H14"/>
    <mergeCell ref="B15:H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Roadmap</vt:lpstr>
      <vt:lpstr>Legende &amp; Anleitung</vt:lpstr>
      <vt:lpstr>Roadmap!Druckbereich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2026-07-25T09:28:04Z</dcterms:created>
  <dcterms:modified xsi:type="dcterms:W3CDTF">2026-07-28T07:57:05Z</dcterms:modified>
  <dc:language>en-US</dc:language>
</cp:coreProperties>
</file>