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40F6605C-FB1A-4EFD-B2EA-2BA3CCC74844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Roadmap" sheetId="1" r:id="rId1"/>
    <sheet name="Aufgaben" sheetId="2" r:id="rId2"/>
    <sheet name="Meilensteine" sheetId="3" r:id="rId3"/>
  </sheets>
  <definedNames>
    <definedName name="_xlnm.Print_Titles" localSheetId="1">Aufgaben!$1:$7</definedName>
    <definedName name="_xlnm.Print_Titles" localSheetId="0">Roadmap!$1:$8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6" i="3" l="1"/>
  <c r="G6" i="3"/>
  <c r="D6" i="3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L6" i="2"/>
  <c r="I6" i="2"/>
  <c r="F6" i="2"/>
  <c r="C6" i="2"/>
</calcChain>
</file>

<file path=xl/sharedStrings.xml><?xml version="1.0" encoding="utf-8"?>
<sst xmlns="http://schemas.openxmlformats.org/spreadsheetml/2006/main" count="432" uniqueCount="239">
  <si>
    <t>Projekt:  [Projektname eintragen]</t>
  </si>
  <si>
    <t>Verantwortlich:  [Projektleitung]</t>
  </si>
  <si>
    <t>Stand:  24.07.2026   ·   Zeitraum:  KW 1–52 / 2026</t>
  </si>
  <si>
    <t>Nr.</t>
  </si>
  <si>
    <t>Bereich</t>
  </si>
  <si>
    <t>Initiative / Aufgabe</t>
  </si>
  <si>
    <t>Verantw.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</si>
  <si>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</si>
  <si>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</si>
  <si>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</si>
  <si>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</si>
  <si>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</si>
  <si>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</si>
  <si>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</si>
  <si>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</si>
  <si>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</si>
  <si>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</si>
  <si>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</si>
  <si>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</si>
  <si>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Strategie</t>
  </si>
  <si>
    <t>Strategieplanung &amp; Zielsetzung</t>
  </si>
  <si>
    <t>K. Bauer</t>
  </si>
  <si>
    <t>Stakeholder-Kommunikation Q1</t>
  </si>
  <si>
    <t>L. Richter</t>
  </si>
  <si>
    <t>Jahres-Review &amp; Anpassung</t>
  </si>
  <si>
    <t>Entwicklung</t>
  </si>
  <si>
    <t>Anforderungsanalyse Phase 1</t>
  </si>
  <si>
    <t>M. Vogel</t>
  </si>
  <si>
    <t>Konzept &amp; Prototyping</t>
  </si>
  <si>
    <t>Entwicklung Sprint 1–3</t>
  </si>
  <si>
    <t>T. Hoffmann</t>
  </si>
  <si>
    <t>Entwicklung Sprint 4–6</t>
  </si>
  <si>
    <t>Testing &amp; Qualitätssicherung</t>
  </si>
  <si>
    <t>S. Braun</t>
  </si>
  <si>
    <t>Deployment &amp; Go-Live</t>
  </si>
  <si>
    <t>Marketing</t>
  </si>
  <si>
    <t>Marktanalyse &amp; Zielgruppendefinition</t>
  </si>
  <si>
    <t>A. Fischer</t>
  </si>
  <si>
    <t>Kampagnenplanung &amp; Kreation</t>
  </si>
  <si>
    <t>Launch-Kampagne</t>
  </si>
  <si>
    <t>HR &amp; Personal</t>
  </si>
  <si>
    <t>Teamaufbau &amp; Onboarding</t>
  </si>
  <si>
    <t>P. Wolf</t>
  </si>
  <si>
    <t>Schulungen &amp; Weiterbildung</t>
  </si>
  <si>
    <t>Performance-Gespräche Q2</t>
  </si>
  <si>
    <t>Performance-Gespräche Q4</t>
  </si>
  <si>
    <t>Finanzen</t>
  </si>
  <si>
    <t>Budget-Freigabe &amp; Planung</t>
  </si>
  <si>
    <t>N. Müller</t>
  </si>
  <si>
    <t>Q1-Reporting</t>
  </si>
  <si>
    <t>Q2-Reporting &amp; Forecast</t>
  </si>
  <si>
    <t>Q3-Reporting</t>
  </si>
  <si>
    <t>Jahresabschluss &amp; Audit</t>
  </si>
  <si>
    <t>IT &amp; Infra</t>
  </si>
  <si>
    <t>Infrastruktur-Upgrade</t>
  </si>
  <si>
    <t>C. Koch</t>
  </si>
  <si>
    <t>Security-Audit</t>
  </si>
  <si>
    <t>Cloud-Migration Phase 1</t>
  </si>
  <si>
    <t>Cloud-Migration Phase 2</t>
  </si>
  <si>
    <t>MEILENSTEINE</t>
  </si>
  <si>
    <t>◆ M1</t>
  </si>
  <si>
    <t>◆ M2</t>
  </si>
  <si>
    <t>◆ M3</t>
  </si>
  <si>
    <t>◆ M4</t>
  </si>
  <si>
    <t>◆ M5</t>
  </si>
  <si>
    <t>◆ M6</t>
  </si>
  <si>
    <t>LEGENDE:</t>
  </si>
  <si>
    <t>▼ KW 30 = aktuelle Woche</t>
  </si>
  <si>
    <t>◄ Heute</t>
  </si>
  <si>
    <t>KW 30 · 20.07.2026</t>
  </si>
  <si>
    <t>AUFGABENLISTE  |  Detailplanung 2026</t>
  </si>
  <si>
    <t>Projekt: [Name]   ·   Projektleitung: [Name]   ·   Stand: 24.07.2026   ·   Gesamt-Aufgaben: =COUNTA(C8:C44)</t>
  </si>
  <si>
    <t>Offen:</t>
  </si>
  <si>
    <t>In Bearbeitung:</t>
  </si>
  <si>
    <t>Abgeschlossen:</t>
  </si>
  <si>
    <t>Ø Fortschritt:</t>
  </si>
  <si>
    <t>Aufgabe</t>
  </si>
  <si>
    <t>Beschreibung</t>
  </si>
  <si>
    <t>Start</t>
  </si>
  <si>
    <t>Ende</t>
  </si>
  <si>
    <t>Dauer</t>
  </si>
  <si>
    <t>Priorität</t>
  </si>
  <si>
    <t>Status</t>
  </si>
  <si>
    <t>Fortschritt</t>
  </si>
  <si>
    <t>Abhängigkeit</t>
  </si>
  <si>
    <t>Bemerkungen</t>
  </si>
  <si>
    <t>Kick-off Meeting</t>
  </si>
  <si>
    <t>Projektauftakt mit allen Stakeholdern</t>
  </si>
  <si>
    <t>Hoch</t>
  </si>
  <si>
    <t>Abgeschlossen</t>
  </si>
  <si>
    <t>–</t>
  </si>
  <si>
    <t>Protokoll erstellt</t>
  </si>
  <si>
    <t>Zieldefinition &amp; OKRs</t>
  </si>
  <si>
    <t>Ziele für Q1–Q4 festlegen</t>
  </si>
  <si>
    <t>1</t>
  </si>
  <si>
    <t>OKR-Sheet abgestimmt</t>
  </si>
  <si>
    <t>Anforderungsworkshop</t>
  </si>
  <si>
    <t>Fachliche Anforderungen ermitteln</t>
  </si>
  <si>
    <t>10 Workshops durchgeführt</t>
  </si>
  <si>
    <t>Technisches Konzept</t>
  </si>
  <si>
    <t>Architektur und Tech-Stack definieren</t>
  </si>
  <si>
    <t>3</t>
  </si>
  <si>
    <t>Board-Review OK</t>
  </si>
  <si>
    <t>Marktanalyse</t>
  </si>
  <si>
    <t>Wettbewerb und Zielgruppe analysieren</t>
  </si>
  <si>
    <t>Mittel</t>
  </si>
  <si>
    <t>Report liegt vor</t>
  </si>
  <si>
    <t>Stellen ausschreiben</t>
  </si>
  <si>
    <t>3 neue Entwickler rekrutieren</t>
  </si>
  <si>
    <t>2 von 3 besetzt</t>
  </si>
  <si>
    <t>Infrastruktur-Audit</t>
  </si>
  <si>
    <t>Bestehende Systeme bewerten</t>
  </si>
  <si>
    <t>Bericht freigegeben</t>
  </si>
  <si>
    <t>Budget-Freigabe</t>
  </si>
  <si>
    <t>Jahresbudget bestätigen lassen</t>
  </si>
  <si>
    <t>€ 480.000 genehmigt</t>
  </si>
  <si>
    <t>Sprint 1</t>
  </si>
  <si>
    <t>Kernfunktionen implementieren</t>
  </si>
  <si>
    <t>4</t>
  </si>
  <si>
    <t>Definition of Done OK</t>
  </si>
  <si>
    <t>Sprint 2</t>
  </si>
  <si>
    <t>Datenmodell und API</t>
  </si>
  <si>
    <t>9</t>
  </si>
  <si>
    <t>Alle Tests grün</t>
  </si>
  <si>
    <t>Sprint 3</t>
  </si>
  <si>
    <t>UX/UI Integration</t>
  </si>
  <si>
    <t>10</t>
  </si>
  <si>
    <t>Benutzertest durchgeführt</t>
  </si>
  <si>
    <t>Kampagnenplanung</t>
  </si>
  <si>
    <t>Content-Strategie &amp; Assets erstellen</t>
  </si>
  <si>
    <t>5</t>
  </si>
  <si>
    <t>60 Assets produziert</t>
  </si>
  <si>
    <t>Penetrationstest durchführen</t>
  </si>
  <si>
    <t>7</t>
  </si>
  <si>
    <t>3 kritische Punkte behoben</t>
  </si>
  <si>
    <t>Quartals­bericht erstellen</t>
  </si>
  <si>
    <t>8</t>
  </si>
  <si>
    <t>CEO freigegeben</t>
  </si>
  <si>
    <t>Onboarding Schulung</t>
  </si>
  <si>
    <t>Neue Mitarbeitende einführen</t>
  </si>
  <si>
    <t>6</t>
  </si>
  <si>
    <t>12 TN absolviert</t>
  </si>
  <si>
    <t>Sprint 4</t>
  </si>
  <si>
    <t>Performance-Optimierung</t>
  </si>
  <si>
    <t>In Bearbeitung</t>
  </si>
  <si>
    <t>11</t>
  </si>
  <si>
    <t>Review läuft</t>
  </si>
  <si>
    <t>Sprint 5</t>
  </si>
  <si>
    <t>Integrationstests</t>
  </si>
  <si>
    <t>Offen</t>
  </si>
  <si>
    <t>16</t>
  </si>
  <si>
    <t>Beginn nach Sprint 4</t>
  </si>
  <si>
    <t>Cloud-Migration P1</t>
  </si>
  <si>
    <t>AWS-Umzug Modul A–C</t>
  </si>
  <si>
    <t>13</t>
  </si>
  <si>
    <t>Modul A fertig</t>
  </si>
  <si>
    <t>Q2-Strategiecheck</t>
  </si>
  <si>
    <t>Ziele prüfen &amp; anpassen</t>
  </si>
  <si>
    <t>Termin bestätigt</t>
  </si>
  <si>
    <t>Q2-Reporting</t>
  </si>
  <si>
    <t>Halbjahres­bericht</t>
  </si>
  <si>
    <t>14</t>
  </si>
  <si>
    <t>Entwurf in Review</t>
  </si>
  <si>
    <t>Mid-Year Reviews</t>
  </si>
  <si>
    <t>Performance­gespräche</t>
  </si>
  <si>
    <t>Niedrig</t>
  </si>
  <si>
    <t>Alle Gespräche geführt</t>
  </si>
  <si>
    <t>Pre-Launch Aktivierung</t>
  </si>
  <si>
    <t>Social-Media &amp; PR vorbereiten</t>
  </si>
  <si>
    <t>12</t>
  </si>
  <si>
    <t>Briefing läuft</t>
  </si>
  <si>
    <t>Sprint 6</t>
  </si>
  <si>
    <t>Abnahme &amp; Bugfixing</t>
  </si>
  <si>
    <t>17</t>
  </si>
  <si>
    <t>Geplant</t>
  </si>
  <si>
    <t>QA &amp; Systemtest</t>
  </si>
  <si>
    <t>Vollständiger Regressionstest</t>
  </si>
  <si>
    <t>23</t>
  </si>
  <si>
    <t>Plan in Abstimmung</t>
  </si>
  <si>
    <t>Cloud-Migration P2</t>
  </si>
  <si>
    <t>AWS-Umzug Modul D–F</t>
  </si>
  <si>
    <t>18</t>
  </si>
  <si>
    <t>Abhängig von P1</t>
  </si>
  <si>
    <t>Quartalsbericht Q3</t>
  </si>
  <si>
    <t>20</t>
  </si>
  <si>
    <t>Vorlage bereit</t>
  </si>
  <si>
    <t>Deployment</t>
  </si>
  <si>
    <t>Go-Live Produktivsystem</t>
  </si>
  <si>
    <t>24</t>
  </si>
  <si>
    <t>Rollback-Plan nötig</t>
  </si>
  <si>
    <t>Produktlaunch kommunizieren</t>
  </si>
  <si>
    <t>27</t>
  </si>
  <si>
    <t>Abhängig von Go-Live</t>
  </si>
  <si>
    <t>Q4-Jahresgespräche</t>
  </si>
  <si>
    <t>Mitarbeitergespräche Q4</t>
  </si>
  <si>
    <t>Termine noch offen</t>
  </si>
  <si>
    <t>Jahresreview 2026</t>
  </si>
  <si>
    <t>Gesamtevaluation &amp; 2027-Planung</t>
  </si>
  <si>
    <t>28</t>
  </si>
  <si>
    <t>Board-Präsentation</t>
  </si>
  <si>
    <t>Jahresabschluss</t>
  </si>
  <si>
    <t>Buchhalterischer Abschluss</t>
  </si>
  <si>
    <t>26</t>
  </si>
  <si>
    <t>Wirtschaftsprüfer beauftragt</t>
  </si>
  <si>
    <t>MEILENSTEINE  |  Projektfortschritt 2026</t>
  </si>
  <si>
    <t>Projekt: [Name]   ·   Stand: 24.07.2026   ·   Meilensteine erreicht: =COUNTIF(H8:H13,"Erreicht")&amp;" / "&amp;COUNTA(C8:C13)</t>
  </si>
  <si>
    <t>Erreicht:</t>
  </si>
  <si>
    <t>Ausstehend:</t>
  </si>
  <si>
    <t>Gefährdet:</t>
  </si>
  <si>
    <t>KW</t>
  </si>
  <si>
    <t>Meilenstein</t>
  </si>
  <si>
    <t>Ist-Datum</t>
  </si>
  <si>
    <t>KW 6</t>
  </si>
  <si>
    <t>M1 – Kick-off &amp; Genehmigung</t>
  </si>
  <si>
    <t>Projektfreigabe durch Steuerkreis</t>
  </si>
  <si>
    <t>Erreicht</t>
  </si>
  <si>
    <t>2 Tage früher als geplant</t>
  </si>
  <si>
    <t>KW 13</t>
  </si>
  <si>
    <t>M2 – Konzept abgenommen</t>
  </si>
  <si>
    <t>Architektur und Fachkonzept Board-approved</t>
  </si>
  <si>
    <t>Pünktlich geliefert</t>
  </si>
  <si>
    <t>KW 26</t>
  </si>
  <si>
    <t>M3 – MVP bereit</t>
  </si>
  <si>
    <t>Minimum Viable Product intern freigegeben</t>
  </si>
  <si>
    <t>1 Woche Verzögerung (Sprint 3)</t>
  </si>
  <si>
    <t>KW 38</t>
  </si>
  <si>
    <t>M4 – QA-Freigabe</t>
  </si>
  <si>
    <t>Systemtest bestanden, Release Candidate</t>
  </si>
  <si>
    <t>Ausstehend</t>
  </si>
  <si>
    <t>Abhängig von Sprint 5 &amp; 6</t>
  </si>
  <si>
    <t>KW 48</t>
  </si>
  <si>
    <t>M5 – Go-Live</t>
  </si>
  <si>
    <t>Produktivstart &amp; Launch-Event</t>
  </si>
  <si>
    <t>Rollout-Plan in Vorbereitung</t>
  </si>
  <si>
    <t>KW 52</t>
  </si>
  <si>
    <t>M6 – Jahres-Review</t>
  </si>
  <si>
    <t>Evaluation &amp; Lessons Learned</t>
  </si>
  <si>
    <t>Board-Präsentation geplant</t>
  </si>
  <si>
    <t xml:space="preserve">PROJEKT-ROADMAP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</si>
</sst>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&quot; Tage&quot;"/>
  </numFmts>
  <fonts count="38" x14ac:knownFonts="1">
    <font>
      <sz val="11"/>
      <color theme="1"/>
      <name val="Calibri"/>
      <family val="2"/>
      <charset val="1"/>
    </font>
    <font>
      <b/>
      <sz val="24"/>
      <color rgb="FFF5EDD8"/>
      <name val="Calibri"/>
      <charset val="1"/>
    </font>
    <font>
      <b/>
      <sz val="10"/>
      <color rgb="FF8B2E16"/>
      <name val="Calibri"/>
      <charset val="1"/>
    </font>
    <font>
      <sz val="10"/>
      <color rgb="FF2C3E50"/>
      <name val="Calibri"/>
      <charset val="1"/>
    </font>
    <font>
      <i/>
      <sz val="10"/>
      <color rgb="FF4A6274"/>
      <name val="Calibri"/>
      <charset val="1"/>
    </font>
    <font>
      <b/>
      <sz val="9"/>
      <color rgb="FFFFFFFF"/>
      <name val="Calibri"/>
      <charset val="1"/>
    </font>
    <font>
      <b/>
      <sz val="8"/>
      <color rgb="FF2C3E50"/>
      <name val="Calibri"/>
      <charset val="1"/>
    </font>
    <font>
      <sz val="7"/>
      <color rgb="FFFFFFFF"/>
      <name val="Calibri"/>
      <charset val="1"/>
    </font>
    <font>
      <sz val="7"/>
      <color rgb="FF4A6274"/>
      <name val="Calibri"/>
      <charset val="1"/>
    </font>
    <font>
      <b/>
      <sz val="7"/>
      <color rgb="FFFFFFFF"/>
      <name val="Calibri"/>
      <charset val="1"/>
    </font>
    <font>
      <sz val="9"/>
      <color rgb="FF2C3E50"/>
      <name val="Calibri"/>
      <charset val="1"/>
    </font>
    <font>
      <sz val="9"/>
      <color rgb="FF1A1A1A"/>
      <name val="Calibri"/>
      <charset val="1"/>
    </font>
    <font>
      <i/>
      <sz val="8"/>
      <color rgb="FF4A6274"/>
      <name val="Calibri"/>
      <charset val="1"/>
    </font>
    <font>
      <sz val="11"/>
      <color rgb="FF1A1A1A"/>
      <name val="Calibri"/>
      <charset val="1"/>
    </font>
    <font>
      <b/>
      <sz val="9"/>
      <color rgb="FFF5EDD8"/>
      <name val="Calibri"/>
      <charset val="1"/>
    </font>
    <font>
      <b/>
      <sz val="7"/>
      <color rgb="FF8B2E16"/>
      <name val="Calibri"/>
      <charset val="1"/>
    </font>
    <font>
      <b/>
      <sz val="9"/>
      <color rgb="FF8B2E16"/>
      <name val="Calibri"/>
      <charset val="1"/>
    </font>
    <font>
      <i/>
      <sz val="8"/>
      <color rgb="FF8B2E16"/>
      <name val="Calibri"/>
      <charset val="1"/>
    </font>
    <font>
      <b/>
      <sz val="22"/>
      <color rgb="FFF5EDD8"/>
      <name val="Calibri"/>
      <charset val="1"/>
    </font>
    <font>
      <i/>
      <sz val="9"/>
      <color rgb="FF8B2E16"/>
      <name val="Calibri"/>
      <charset val="1"/>
    </font>
    <font>
      <b/>
      <sz val="9"/>
      <color rgb="FF2C3E50"/>
      <name val="Calibri"/>
      <charset val="1"/>
    </font>
    <font>
      <b/>
      <sz val="10"/>
      <color rgb="FF2C3E50"/>
      <name val="Calibri"/>
      <charset val="1"/>
    </font>
    <font>
      <b/>
      <sz val="10"/>
      <color rgb="FFB8860B"/>
      <name val="Calibri"/>
      <charset val="1"/>
    </font>
    <font>
      <b/>
      <sz val="10"/>
      <color rgb="FF5A6B3A"/>
      <name val="Calibri"/>
      <charset val="1"/>
    </font>
    <font>
      <sz val="9"/>
      <color rgb="FF4A6274"/>
      <name val="Calibri"/>
      <charset val="1"/>
    </font>
    <font>
      <b/>
      <sz val="9"/>
      <color rgb="FF1A1A1A"/>
      <name val="Calibri"/>
      <charset val="1"/>
    </font>
    <font>
      <i/>
      <sz val="8"/>
      <color rgb="FF445544"/>
      <name val="Calibri"/>
      <charset val="1"/>
    </font>
    <font>
      <b/>
      <sz val="9"/>
      <color rgb="FF9B2335"/>
      <name val="Calibri"/>
      <charset val="1"/>
    </font>
    <font>
      <b/>
      <sz val="9"/>
      <color rgb="FF5A6B3A"/>
      <name val="Calibri"/>
      <charset val="1"/>
    </font>
    <font>
      <i/>
      <sz val="8"/>
      <color rgb="FF667755"/>
      <name val="Calibri"/>
      <charset val="1"/>
    </font>
    <font>
      <b/>
      <sz val="9"/>
      <color rgb="FFB8860B"/>
      <name val="Calibri"/>
      <charset val="1"/>
    </font>
    <font>
      <b/>
      <sz val="9"/>
      <color rgb="FF2563A8"/>
      <name val="Calibri"/>
      <charset val="1"/>
    </font>
    <font>
      <b/>
      <sz val="22"/>
      <color rgb="FFFFFFFF"/>
      <name val="Calibri"/>
      <charset val="1"/>
    </font>
    <font>
      <b/>
      <sz val="11"/>
      <color rgb="FF5A6B3A"/>
      <name val="Calibri"/>
      <charset val="1"/>
    </font>
    <font>
      <b/>
      <sz val="11"/>
      <color rgb="FF2563A8"/>
      <name val="Calibri"/>
      <charset val="1"/>
    </font>
    <font>
      <b/>
      <sz val="11"/>
      <color rgb="FF9B2335"/>
      <name val="Calibri"/>
      <charset val="1"/>
    </font>
    <font>
      <b/>
      <sz val="10"/>
      <color rgb="FF1A1A1A"/>
      <name val="Calibri"/>
      <charset val="1"/>
    </font>
    <font>
      <i/>
      <sz val="9"/>
      <color rgb="FF445544"/>
      <name val="Calibri"/>
      <charset val="1"/>
    </font>
  </fonts>
  <fills count="21">
    <fill>
      <patternFill patternType="none"/>
    </fill>
    <fill>
      <patternFill patternType="gray125"/>
    </fill>
    <fill>
      <patternFill patternType="solid">
        <fgColor rgb="FF8B2E16"/>
        <bgColor rgb="FF9B2335"/>
      </patternFill>
    </fill>
    <fill>
      <patternFill patternType="solid">
        <fgColor rgb="FF2C3E50"/>
        <bgColor rgb="FF445544"/>
      </patternFill>
    </fill>
    <fill>
      <patternFill patternType="solid">
        <fgColor rgb="FFF5EDD8"/>
        <bgColor rgb="FFFAECC8"/>
      </patternFill>
    </fill>
    <fill>
      <patternFill patternType="solid">
        <fgColor rgb="FFEDE0C4"/>
        <bgColor rgb="FFE8E0D8"/>
      </patternFill>
    </fill>
    <fill>
      <patternFill patternType="solid">
        <fgColor rgb="FFE8E0D8"/>
        <bgColor rgb="FFE8E3DC"/>
      </patternFill>
    </fill>
    <fill>
      <patternFill patternType="solid">
        <fgColor rgb="FFD5CECE"/>
        <bgColor rgb="FFE8C4B8"/>
      </patternFill>
    </fill>
    <fill>
      <patternFill patternType="solid">
        <fgColor rgb="FFFFFFFF"/>
        <bgColor rgb="FFF0EDED"/>
      </patternFill>
    </fill>
    <fill>
      <patternFill patternType="solid">
        <fgColor rgb="FFE8E3DC"/>
        <bgColor rgb="FFE8E0D8"/>
      </patternFill>
    </fill>
    <fill>
      <patternFill patternType="solid">
        <fgColor rgb="FFF0EDED"/>
        <bgColor rgb="FFF5EDD8"/>
      </patternFill>
    </fill>
    <fill>
      <patternFill patternType="solid">
        <fgColor rgb="FF5A6B3A"/>
        <bgColor rgb="FF667755"/>
      </patternFill>
    </fill>
    <fill>
      <patternFill patternType="solid">
        <fgColor rgb="FFB8860B"/>
        <bgColor rgb="FFFF9900"/>
      </patternFill>
    </fill>
    <fill>
      <patternFill patternType="solid">
        <fgColor rgb="FF2563A8"/>
        <bgColor rgb="FF4A6274"/>
      </patternFill>
    </fill>
    <fill>
      <patternFill patternType="solid">
        <fgColor rgb="FF6B3A6B"/>
        <bgColor rgb="FF445544"/>
      </patternFill>
    </fill>
    <fill>
      <patternFill patternType="solid">
        <fgColor rgb="FFE8C4B8"/>
        <bgColor rgb="FFF5C6CB"/>
      </patternFill>
    </fill>
    <fill>
      <patternFill patternType="solid">
        <fgColor rgb="FFF5C6CB"/>
        <bgColor rgb="FFE8C4B8"/>
      </patternFill>
    </fill>
    <fill>
      <patternFill patternType="solid">
        <fgColor rgb="FFD4E6C3"/>
        <bgColor rgb="FFE8E0D8"/>
      </patternFill>
    </fill>
    <fill>
      <patternFill patternType="solid">
        <fgColor rgb="FFDDB8A8"/>
        <bgColor rgb="FFE8C4B8"/>
      </patternFill>
    </fill>
    <fill>
      <patternFill patternType="solid">
        <fgColor rgb="FFFAECC8"/>
        <bgColor rgb="FFF5EDD8"/>
      </patternFill>
    </fill>
    <fill>
      <patternFill patternType="solid">
        <fgColor rgb="FFC8D8F0"/>
        <bgColor rgb="FFD5CECE"/>
      </patternFill>
    </fill>
  </fills>
  <borders count="18">
    <border>
      <left/>
      <right/>
      <top/>
      <bottom/>
      <diagonal/>
    </border>
    <border>
      <left style="thin">
        <color rgb="FFB84A2F"/>
      </left>
      <right style="thin">
        <color rgb="FFB84A2F"/>
      </right>
      <top style="thin">
        <color rgb="FFB84A2F"/>
      </top>
      <bottom style="thin">
        <color rgb="FFB84A2F"/>
      </bottom>
      <diagonal/>
    </border>
    <border>
      <left style="thin">
        <color rgb="FFD5CECE"/>
      </left>
      <right style="thin">
        <color rgb="FFD5CECE"/>
      </right>
      <top style="thin">
        <color rgb="FFD5CECE"/>
      </top>
      <bottom style="thin">
        <color rgb="FFD5CECE"/>
      </bottom>
      <diagonal/>
    </border>
    <border>
      <left style="thin">
        <color rgb="FF8B2E16"/>
      </left>
      <right style="thin">
        <color rgb="FF8B2E16"/>
      </right>
      <top/>
      <bottom/>
      <diagonal/>
    </border>
    <border>
      <left style="thin">
        <color rgb="FFE8E0D8"/>
      </left>
      <right style="thin">
        <color rgb="FFE8E0D8"/>
      </right>
      <top style="thin">
        <color rgb="FFE8E0D8"/>
      </top>
      <bottom style="thin">
        <color rgb="FFE8E0D8"/>
      </bottom>
      <diagonal/>
    </border>
    <border>
      <left style="thin">
        <color rgb="FF2C3E50"/>
      </left>
      <right style="thin">
        <color rgb="FF2C3E50"/>
      </right>
      <top/>
      <bottom/>
      <diagonal/>
    </border>
    <border>
      <left style="thin">
        <color rgb="FF5A6B3A"/>
      </left>
      <right style="thin">
        <color rgb="FF5A6B3A"/>
      </right>
      <top/>
      <bottom/>
      <diagonal/>
    </border>
    <border>
      <left style="thin">
        <color rgb="FFB8860B"/>
      </left>
      <right style="thin">
        <color rgb="FFB8860B"/>
      </right>
      <top/>
      <bottom/>
      <diagonal/>
    </border>
    <border>
      <left style="thin">
        <color rgb="FF2563A8"/>
      </left>
      <right style="thin">
        <color rgb="FF2563A8"/>
      </right>
      <top/>
      <bottom/>
      <diagonal/>
    </border>
    <border>
      <left style="thin">
        <color rgb="FF6B3A6B"/>
      </left>
      <right style="thin">
        <color rgb="FF6B3A6B"/>
      </right>
      <top/>
      <bottom/>
      <diagonal/>
    </border>
    <border>
      <left style="thin">
        <color rgb="FF4A6274"/>
      </left>
      <right style="thin">
        <color rgb="FF4A6274"/>
      </right>
      <top style="thin">
        <color rgb="FF4A6274"/>
      </top>
      <bottom style="thin">
        <color rgb="FF4A6274"/>
      </bottom>
      <diagonal/>
    </border>
    <border>
      <left style="thin">
        <color rgb="FFE8C4B8"/>
      </left>
      <right style="thin">
        <color rgb="FFE8C4B8"/>
      </right>
      <top style="thin">
        <color rgb="FFE8C4B8"/>
      </top>
      <bottom style="thin">
        <color rgb="FFE8C4B8"/>
      </bottom>
      <diagonal/>
    </border>
    <border>
      <left style="thin">
        <color rgb="FF8B2E16"/>
      </left>
      <right/>
      <top style="thin">
        <color rgb="FF8B2E16"/>
      </top>
      <bottom style="thin">
        <color rgb="FF8B2E16"/>
      </bottom>
      <diagonal/>
    </border>
    <border>
      <left style="thin">
        <color rgb="FF2C3E50"/>
      </left>
      <right/>
      <top style="thin">
        <color rgb="FF2C3E50"/>
      </top>
      <bottom style="thin">
        <color rgb="FF2C3E50"/>
      </bottom>
      <diagonal/>
    </border>
    <border>
      <left style="thin">
        <color rgb="FF5A6B3A"/>
      </left>
      <right/>
      <top style="thin">
        <color rgb="FF5A6B3A"/>
      </top>
      <bottom style="thin">
        <color rgb="FF5A6B3A"/>
      </bottom>
      <diagonal/>
    </border>
    <border>
      <left style="thin">
        <color rgb="FFB8860B"/>
      </left>
      <right/>
      <top style="thin">
        <color rgb="FFB8860B"/>
      </top>
      <bottom style="thin">
        <color rgb="FFB8860B"/>
      </bottom>
      <diagonal/>
    </border>
    <border>
      <left style="thin">
        <color rgb="FF2563A8"/>
      </left>
      <right/>
      <top style="thin">
        <color rgb="FF2563A8"/>
      </top>
      <bottom style="thin">
        <color rgb="FF2563A8"/>
      </bottom>
      <diagonal/>
    </border>
    <border>
      <left style="thin">
        <color rgb="FF6B3A6B"/>
      </left>
      <right/>
      <top style="thin">
        <color rgb="FF6B3A6B"/>
      </top>
      <bottom style="thin">
        <color rgb="FF6B3A6B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12" borderId="15" xfId="0" applyFill="1" applyBorder="1"/>
    <xf numFmtId="0" fontId="0" fillId="11" borderId="14" xfId="0" applyFill="1" applyBorder="1"/>
    <xf numFmtId="0" fontId="0" fillId="3" borderId="13" xfId="0" applyFill="1" applyBorder="1"/>
    <xf numFmtId="0" fontId="10" fillId="4" borderId="0" xfId="0" applyFont="1" applyFill="1"/>
    <xf numFmtId="0" fontId="0" fillId="2" borderId="12" xfId="0" applyFill="1" applyBorder="1"/>
    <xf numFmtId="0" fontId="16" fillId="4" borderId="0" xfId="0" applyFont="1" applyFill="1"/>
    <xf numFmtId="0" fontId="14" fillId="3" borderId="0" xfId="0" applyFont="1" applyFill="1" applyAlignment="1">
      <alignment horizontal="left" vertical="center"/>
    </xf>
    <xf numFmtId="0" fontId="0" fillId="7" borderId="0" xfId="0" applyFill="1"/>
    <xf numFmtId="0" fontId="6" fillId="5" borderId="2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right" vertical="center" indent="1"/>
    </xf>
    <xf numFmtId="0" fontId="3" fillId="4" borderId="0" xfId="0" applyFont="1" applyFill="1"/>
    <xf numFmtId="0" fontId="2" fillId="4" borderId="0" xfId="0" applyFont="1" applyFill="1" applyAlignment="1">
      <alignment horizontal="left" vertical="center" indent="1"/>
    </xf>
    <xf numFmtId="0" fontId="1" fillId="3" borderId="0" xfId="0" applyFont="1" applyFill="1" applyAlignment="1">
      <alignment horizontal="left" vertical="center" indent="2"/>
    </xf>
    <xf numFmtId="0" fontId="0" fillId="2" borderId="0" xfId="0" applyFill="1"/>
    <xf numFmtId="0" fontId="5" fillId="2" borderId="1" xfId="0" applyFont="1" applyFill="1" applyBorder="1" applyAlignment="1">
      <alignment horizontal="center" vertical="center"/>
    </xf>
    <xf numFmtId="0" fontId="7" fillId="2" borderId="0" xfId="0" applyFont="1" applyFill="1"/>
    <xf numFmtId="0" fontId="8" fillId="6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left" vertical="center" indent="1"/>
    </xf>
    <xf numFmtId="0" fontId="11" fillId="8" borderId="2" xfId="0" applyFont="1" applyFill="1" applyBorder="1" applyAlignment="1">
      <alignment horizontal="left" vertical="center" indent="1"/>
    </xf>
    <xf numFmtId="0" fontId="12" fillId="8" borderId="2" xfId="0" applyFont="1" applyFill="1" applyBorder="1" applyAlignment="1">
      <alignment horizontal="left" vertical="center" indent="1"/>
    </xf>
    <xf numFmtId="0" fontId="0" fillId="2" borderId="3" xfId="0" applyFill="1" applyBorder="1"/>
    <xf numFmtId="0" fontId="0" fillId="8" borderId="4" xfId="0" applyFill="1" applyBorder="1"/>
    <xf numFmtId="0" fontId="0" fillId="9" borderId="4" xfId="0" applyFill="1" applyBorder="1"/>
    <xf numFmtId="0" fontId="10" fillId="10" borderId="2" xfId="0" applyFont="1" applyFill="1" applyBorder="1" applyAlignment="1">
      <alignment horizontal="center" vertical="center"/>
    </xf>
    <xf numFmtId="0" fontId="10" fillId="10" borderId="2" xfId="0" applyFont="1" applyFill="1" applyBorder="1" applyAlignment="1">
      <alignment horizontal="left" vertical="center" indent="1"/>
    </xf>
    <xf numFmtId="0" fontId="11" fillId="10" borderId="2" xfId="0" applyFont="1" applyFill="1" applyBorder="1" applyAlignment="1">
      <alignment horizontal="left" vertical="center" indent="1"/>
    </xf>
    <xf numFmtId="0" fontId="12" fillId="10" borderId="2" xfId="0" applyFont="1" applyFill="1" applyBorder="1" applyAlignment="1">
      <alignment horizontal="left" vertical="center" indent="1"/>
    </xf>
    <xf numFmtId="0" fontId="0" fillId="10" borderId="4" xfId="0" applyFill="1" applyBorder="1"/>
    <xf numFmtId="0" fontId="0" fillId="3" borderId="5" xfId="0" applyFill="1" applyBorder="1"/>
    <xf numFmtId="0" fontId="0" fillId="11" borderId="6" xfId="0" applyFill="1" applyBorder="1"/>
    <xf numFmtId="0" fontId="0" fillId="12" borderId="7" xfId="0" applyFill="1" applyBorder="1"/>
    <xf numFmtId="0" fontId="0" fillId="13" borderId="8" xfId="0" applyFill="1" applyBorder="1"/>
    <xf numFmtId="0" fontId="0" fillId="14" borderId="9" xfId="0" applyFill="1" applyBorder="1"/>
    <xf numFmtId="0" fontId="13" fillId="3" borderId="0" xfId="0" applyFont="1" applyFill="1" applyAlignment="1">
      <alignment horizontal="left" vertical="center"/>
    </xf>
    <xf numFmtId="0" fontId="0" fillId="3" borderId="10" xfId="0" applyFill="1" applyBorder="1"/>
    <xf numFmtId="0" fontId="15" fillId="5" borderId="11" xfId="0" applyFont="1" applyFill="1" applyBorder="1" applyAlignment="1">
      <alignment horizontal="center" vertical="center"/>
    </xf>
    <xf numFmtId="0" fontId="15" fillId="2" borderId="0" xfId="0" applyFont="1" applyFill="1"/>
    <xf numFmtId="0" fontId="21" fillId="5" borderId="0" xfId="0" applyFont="1" applyFill="1" applyAlignment="1">
      <alignment horizontal="center" vertical="center"/>
    </xf>
    <xf numFmtId="0" fontId="22" fillId="5" borderId="0" xfId="0" applyFont="1" applyFill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9" fontId="2" fillId="5" borderId="0" xfId="0" applyNumberFormat="1" applyFont="1" applyFill="1" applyAlignment="1">
      <alignment horizontal="center" vertical="center"/>
    </xf>
    <xf numFmtId="0" fontId="0" fillId="5" borderId="0" xfId="0" applyFill="1"/>
    <xf numFmtId="0" fontId="5" fillId="2" borderId="1" xfId="0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center" vertical="center"/>
    </xf>
    <xf numFmtId="0" fontId="24" fillId="8" borderId="2" xfId="0" applyFont="1" applyFill="1" applyBorder="1" applyAlignment="1">
      <alignment horizontal="left" vertical="center" indent="1"/>
    </xf>
    <xf numFmtId="0" fontId="25" fillId="8" borderId="2" xfId="0" applyFont="1" applyFill="1" applyBorder="1" applyAlignment="1">
      <alignment horizontal="left" vertical="center" indent="1"/>
    </xf>
    <xf numFmtId="0" fontId="26" fillId="8" borderId="2" xfId="0" applyFont="1" applyFill="1" applyBorder="1" applyAlignment="1">
      <alignment horizontal="left" vertical="center" wrapText="1" indent="1"/>
    </xf>
    <xf numFmtId="164" fontId="11" fillId="8" borderId="2" xfId="0" applyNumberFormat="1" applyFont="1" applyFill="1" applyBorder="1" applyAlignment="1">
      <alignment horizontal="center" vertical="center"/>
    </xf>
    <xf numFmtId="165" fontId="16" fillId="15" borderId="11" xfId="0" applyNumberFormat="1" applyFont="1" applyFill="1" applyBorder="1" applyAlignment="1">
      <alignment horizontal="center" vertical="center"/>
    </xf>
    <xf numFmtId="0" fontId="27" fillId="16" borderId="2" xfId="0" applyFont="1" applyFill="1" applyBorder="1" applyAlignment="1">
      <alignment horizontal="center" vertical="center"/>
    </xf>
    <xf numFmtId="0" fontId="28" fillId="17" borderId="2" xfId="0" applyFont="1" applyFill="1" applyBorder="1" applyAlignment="1">
      <alignment horizontal="center" vertical="center"/>
    </xf>
    <xf numFmtId="9" fontId="28" fillId="17" borderId="2" xfId="0" applyNumberFormat="1" applyFont="1" applyFill="1" applyBorder="1" applyAlignment="1">
      <alignment horizontal="center" vertical="center"/>
    </xf>
    <xf numFmtId="0" fontId="24" fillId="8" borderId="2" xfId="0" applyFont="1" applyFill="1" applyBorder="1" applyAlignment="1">
      <alignment horizontal="center" vertical="center"/>
    </xf>
    <xf numFmtId="0" fontId="29" fillId="8" borderId="2" xfId="0" applyFont="1" applyFill="1" applyBorder="1" applyAlignment="1">
      <alignment horizontal="left" vertical="center" wrapText="1"/>
    </xf>
    <xf numFmtId="0" fontId="11" fillId="10" borderId="2" xfId="0" applyFont="1" applyFill="1" applyBorder="1" applyAlignment="1">
      <alignment horizontal="center" vertical="center"/>
    </xf>
    <xf numFmtId="0" fontId="24" fillId="10" borderId="2" xfId="0" applyFont="1" applyFill="1" applyBorder="1" applyAlignment="1">
      <alignment horizontal="left" vertical="center" indent="1"/>
    </xf>
    <xf numFmtId="0" fontId="25" fillId="10" borderId="2" xfId="0" applyFont="1" applyFill="1" applyBorder="1" applyAlignment="1">
      <alignment horizontal="left" vertical="center" indent="1"/>
    </xf>
    <xf numFmtId="0" fontId="26" fillId="10" borderId="2" xfId="0" applyFont="1" applyFill="1" applyBorder="1" applyAlignment="1">
      <alignment horizontal="left" vertical="center" wrapText="1" indent="1"/>
    </xf>
    <xf numFmtId="164" fontId="11" fillId="10" borderId="2" xfId="0" applyNumberFormat="1" applyFont="1" applyFill="1" applyBorder="1" applyAlignment="1">
      <alignment horizontal="center" vertical="center"/>
    </xf>
    <xf numFmtId="165" fontId="16" fillId="18" borderId="11" xfId="0" applyNumberFormat="1" applyFont="1" applyFill="1" applyBorder="1" applyAlignment="1">
      <alignment horizontal="center" vertical="center"/>
    </xf>
    <xf numFmtId="0" fontId="24" fillId="10" borderId="2" xfId="0" applyFont="1" applyFill="1" applyBorder="1" applyAlignment="1">
      <alignment horizontal="center" vertical="center"/>
    </xf>
    <xf numFmtId="0" fontId="29" fillId="10" borderId="2" xfId="0" applyFont="1" applyFill="1" applyBorder="1" applyAlignment="1">
      <alignment horizontal="left" vertical="center" wrapText="1"/>
    </xf>
    <xf numFmtId="0" fontId="30" fillId="19" borderId="2" xfId="0" applyFont="1" applyFill="1" applyBorder="1" applyAlignment="1">
      <alignment horizontal="center" vertical="center"/>
    </xf>
    <xf numFmtId="9" fontId="30" fillId="19" borderId="2" xfId="0" applyNumberFormat="1" applyFont="1" applyFill="1" applyBorder="1" applyAlignment="1">
      <alignment horizontal="center" vertical="center"/>
    </xf>
    <xf numFmtId="0" fontId="31" fillId="20" borderId="2" xfId="0" applyFont="1" applyFill="1" applyBorder="1" applyAlignment="1">
      <alignment horizontal="center" vertical="center"/>
    </xf>
    <xf numFmtId="9" fontId="31" fillId="20" borderId="2" xfId="0" applyNumberFormat="1" applyFont="1" applyFill="1" applyBorder="1" applyAlignment="1">
      <alignment horizontal="center" vertical="center"/>
    </xf>
    <xf numFmtId="0" fontId="33" fillId="5" borderId="0" xfId="0" applyFont="1" applyFill="1" applyAlignment="1">
      <alignment horizontal="center" vertical="center"/>
    </xf>
    <xf numFmtId="0" fontId="34" fillId="5" borderId="0" xfId="0" applyFont="1" applyFill="1" applyAlignment="1">
      <alignment horizontal="center" vertical="center"/>
    </xf>
    <xf numFmtId="0" fontId="27" fillId="5" borderId="0" xfId="0" applyFont="1" applyFill="1"/>
    <xf numFmtId="0" fontId="35" fillId="5" borderId="0" xfId="0" applyFont="1" applyFill="1" applyAlignment="1">
      <alignment horizontal="center" vertical="center"/>
    </xf>
    <xf numFmtId="0" fontId="36" fillId="8" borderId="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left" vertical="center" indent="1"/>
    </xf>
    <xf numFmtId="0" fontId="37" fillId="8" borderId="2" xfId="0" applyFont="1" applyFill="1" applyBorder="1" applyAlignment="1">
      <alignment horizontal="left" vertical="center" wrapText="1" indent="1"/>
    </xf>
    <xf numFmtId="0" fontId="29" fillId="8" borderId="2" xfId="0" applyFont="1" applyFill="1" applyBorder="1" applyAlignment="1">
      <alignment horizontal="left" vertical="center" wrapText="1" indent="1"/>
    </xf>
    <xf numFmtId="0" fontId="36" fillId="10" borderId="2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left" vertical="center" indent="1"/>
    </xf>
    <xf numFmtId="0" fontId="37" fillId="10" borderId="2" xfId="0" applyFont="1" applyFill="1" applyBorder="1" applyAlignment="1">
      <alignment horizontal="left" vertical="center" wrapText="1" indent="1"/>
    </xf>
    <xf numFmtId="0" fontId="29" fillId="10" borderId="2" xfId="0" applyFont="1" applyFill="1" applyBorder="1" applyAlignment="1">
      <alignment horizontal="left" vertical="center" wrapText="1" indent="1"/>
    </xf>
    <xf numFmtId="0" fontId="0" fillId="13" borderId="16" xfId="0" applyFill="1" applyBorder="1"/>
    <xf numFmtId="0" fontId="0" fillId="14" borderId="17" xfId="0" applyFill="1" applyBorder="1"/>
    <xf numFmtId="0" fontId="17" fillId="4" borderId="0" xfId="0" applyFont="1" applyFill="1"/>
    <xf numFmtId="0" fontId="0" fillId="3" borderId="0" xfId="0" applyFill="1"/>
    <xf numFmtId="0" fontId="18" fillId="3" borderId="0" xfId="0" applyFont="1" applyFill="1" applyAlignment="1">
      <alignment horizontal="left" vertical="center" indent="2"/>
    </xf>
    <xf numFmtId="0" fontId="19" fillId="4" borderId="0" xfId="0" applyFont="1" applyFill="1" applyAlignment="1">
      <alignment horizontal="left" vertical="center" indent="1"/>
    </xf>
    <xf numFmtId="0" fontId="20" fillId="5" borderId="0" xfId="0" applyFont="1" applyFill="1" applyAlignment="1">
      <alignment horizontal="right" vertical="center"/>
    </xf>
    <xf numFmtId="0" fontId="32" fillId="2" borderId="0" xfId="0" applyFont="1" applyFill="1" applyAlignment="1">
      <alignment horizontal="left" vertical="center" indent="2"/>
    </xf>
  </cellXfs>
  <cellStyles count="1">
    <cellStyle name="Standard" xfId="0" builtinId="0"/>
  </cellStyles>
  <dxfs count="7">
    <dxf>
      <font>
        <b/>
        <sz val="9"/>
        <color rgb="FF2563A8"/>
        <name val="Calibri"/>
        <charset val="1"/>
      </font>
      <fill>
        <patternFill>
          <bgColor rgb="FFC8D8F0"/>
        </patternFill>
      </fill>
    </dxf>
    <dxf>
      <font>
        <b/>
        <sz val="9"/>
        <color rgb="FF9B2335"/>
        <name val="Calibri"/>
        <charset val="1"/>
      </font>
      <fill>
        <patternFill>
          <bgColor rgb="FFF5C6CB"/>
        </patternFill>
      </fill>
    </dxf>
    <dxf>
      <font>
        <b/>
        <sz val="9"/>
        <color rgb="FF5A6B3A"/>
        <name val="Calibri"/>
        <charset val="1"/>
      </font>
      <fill>
        <patternFill>
          <bgColor rgb="FFD4E6C3"/>
        </patternFill>
      </fill>
    </dxf>
    <dxf>
      <font>
        <b/>
        <sz val="9"/>
        <color rgb="FF2563A8"/>
        <name val="Calibri"/>
        <charset val="1"/>
      </font>
      <fill>
        <patternFill>
          <bgColor rgb="FFC8D8F0"/>
        </patternFill>
      </fill>
    </dxf>
    <dxf>
      <font>
        <b/>
        <sz val="9"/>
        <color rgb="FF9B2335"/>
        <name val="Calibri"/>
        <charset val="1"/>
      </font>
      <fill>
        <patternFill>
          <bgColor rgb="FFF5C6CB"/>
        </patternFill>
      </fill>
    </dxf>
    <dxf>
      <font>
        <b/>
        <sz val="9"/>
        <color rgb="FFB8860B"/>
        <name val="Calibri"/>
        <charset val="1"/>
      </font>
      <fill>
        <patternFill>
          <bgColor rgb="FFFAECC8"/>
        </patternFill>
      </fill>
    </dxf>
    <dxf>
      <font>
        <b/>
        <sz val="9"/>
        <color rgb="FF5A6B3A"/>
        <name val="Calibri"/>
        <charset val="1"/>
      </font>
      <fill>
        <patternFill>
          <bgColor rgb="FFD4E6C3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8860B"/>
      <rgbColor rgb="FF800080"/>
      <rgbColor rgb="FF008080"/>
      <rgbColor rgb="FFD5CECE"/>
      <rgbColor rgb="FF667755"/>
      <rgbColor rgb="FF9999FF"/>
      <rgbColor rgb="FF9B2335"/>
      <rgbColor rgb="FFFAECC8"/>
      <rgbColor rgb="FFF0EDED"/>
      <rgbColor rgb="FF660066"/>
      <rgbColor rgb="FFFF8080"/>
      <rgbColor rgb="FF2563A8"/>
      <rgbColor rgb="FFC8D8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3DC"/>
      <rgbColor rgb="FFD4E6C3"/>
      <rgbColor rgb="FFF5EDD8"/>
      <rgbColor rgb="FFE8E0D8"/>
      <rgbColor rgb="FFDDB8A8"/>
      <rgbColor rgb="FFF5C6CB"/>
      <rgbColor rgb="FFE8C4B8"/>
      <rgbColor rgb="FF3366FF"/>
      <rgbColor rgb="FF33CCCC"/>
      <rgbColor rgb="FF99CC00"/>
      <rgbColor rgb="FFEDE0C4"/>
      <rgbColor rgb="FFFF9900"/>
      <rgbColor rgb="FFB84A2F"/>
      <rgbColor rgb="FF4A6274"/>
      <rgbColor rgb="FF969696"/>
      <rgbColor rgb="FF003366"/>
      <rgbColor rgb="FF5A6B3A"/>
      <rgbColor rgb="FF003300"/>
      <rgbColor rgb="FF1A1A1A"/>
      <rgbColor rgb="FF8B2E16"/>
      <rgbColor rgb="FF6B3A6B"/>
      <rgbColor rgb="FF445544"/>
      <rgbColor rgb="FF2C3E5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8B2E16"/>
    <pageSetUpPr fitToPage="1"/>
  </sheetPr>
  <dimension ref="A1:BD39"/>
  <sheetViews>
    <sheetView showGridLines="0" tabSelected="1" zoomScaleNormal="100" workbookViewId="0">
      <pane xSplit="4" ySplit="8" topLeftCell="E11" activePane="bottomRight" state="frozen"/>
      <selection pane="topRight" activeCell="E1" sqref="E1"/>
      <selection pane="bottomLeft" activeCell="A9" sqref="A9"/>
      <selection pane="bottomRight" activeCell="BH37" sqref="BH37"/>
    </sheetView>
  </sheetViews>
  <sheetFormatPr baseColWidth="10" defaultColWidth="8.7109375" defaultRowHeight="15" x14ac:dyDescent="0.25"/>
  <cols>
    <col min="1" max="1" width="4" customWidth="1"/>
    <col min="2" max="2" width="16" customWidth="1"/>
    <col min="3" max="3" width="26" customWidth="1"/>
    <col min="4" max="4" width="13" customWidth="1"/>
    <col min="5" max="56" width="2.140625" customWidth="1"/>
  </cols>
  <sheetData>
    <row r="1" spans="1:56" ht="6.75" customHeight="1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</row>
    <row r="2" spans="1:56" ht="45.75" customHeight="1" x14ac:dyDescent="0.25">
      <c r="A2" s="13" t="s">
        <v>238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</row>
    <row r="3" spans="1:56" ht="6.75" customHeigh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</row>
    <row r="4" spans="1:56" ht="18" customHeight="1" x14ac:dyDescent="0.25">
      <c r="A4" s="12" t="s">
        <v>0</v>
      </c>
      <c r="B4" s="12"/>
      <c r="C4" s="12"/>
      <c r="D4" s="11" t="s">
        <v>1</v>
      </c>
      <c r="E4" s="11"/>
      <c r="F4" s="11"/>
      <c r="G4" s="11"/>
      <c r="H4" s="11"/>
      <c r="I4" s="11"/>
      <c r="J4" s="11"/>
      <c r="K4" s="11"/>
      <c r="L4" s="11"/>
      <c r="M4" s="11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</row>
    <row r="5" spans="1:56" ht="6.75" customHeight="1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</row>
    <row r="6" spans="1:56" ht="15.75" customHeight="1" x14ac:dyDescent="0.25">
      <c r="A6" s="15" t="s">
        <v>3</v>
      </c>
      <c r="B6" s="15" t="s">
        <v>4</v>
      </c>
      <c r="C6" s="15" t="s">
        <v>5</v>
      </c>
      <c r="D6" s="15" t="s">
        <v>6</v>
      </c>
      <c r="E6" s="9" t="s">
        <v>7</v>
      </c>
      <c r="F6" s="9"/>
      <c r="G6" s="9"/>
      <c r="H6" s="9"/>
      <c r="I6" s="9" t="s">
        <v>8</v>
      </c>
      <c r="J6" s="9"/>
      <c r="K6" s="9"/>
      <c r="L6" s="9"/>
      <c r="M6" s="9" t="s">
        <v>9</v>
      </c>
      <c r="N6" s="9"/>
      <c r="O6" s="9"/>
      <c r="P6" s="9"/>
      <c r="Q6" s="9"/>
      <c r="R6" s="9" t="s">
        <v>10</v>
      </c>
      <c r="S6" s="9"/>
      <c r="T6" s="9"/>
      <c r="U6" s="9"/>
      <c r="V6" s="9" t="s">
        <v>11</v>
      </c>
      <c r="W6" s="9"/>
      <c r="X6" s="9"/>
      <c r="Y6" s="9"/>
      <c r="Z6" s="9"/>
      <c r="AA6" s="9" t="s">
        <v>12</v>
      </c>
      <c r="AB6" s="9"/>
      <c r="AC6" s="9"/>
      <c r="AD6" s="9"/>
      <c r="AE6" s="9" t="s">
        <v>13</v>
      </c>
      <c r="AF6" s="9"/>
      <c r="AG6" s="9"/>
      <c r="AH6" s="9"/>
      <c r="AI6" s="9" t="s">
        <v>14</v>
      </c>
      <c r="AJ6" s="9"/>
      <c r="AK6" s="9"/>
      <c r="AL6" s="9"/>
      <c r="AM6" s="9"/>
      <c r="AN6" s="9" t="s">
        <v>15</v>
      </c>
      <c r="AO6" s="9"/>
      <c r="AP6" s="9"/>
      <c r="AQ6" s="9"/>
      <c r="AR6" s="9" t="s">
        <v>16</v>
      </c>
      <c r="AS6" s="9"/>
      <c r="AT6" s="9"/>
      <c r="AU6" s="9"/>
      <c r="AV6" s="9"/>
      <c r="AW6" s="9" t="s">
        <v>17</v>
      </c>
      <c r="AX6" s="9"/>
      <c r="AY6" s="9"/>
      <c r="AZ6" s="9"/>
      <c r="BA6" s="9" t="s">
        <v>18</v>
      </c>
      <c r="BB6" s="9"/>
      <c r="BC6" s="9"/>
      <c r="BD6" s="9"/>
    </row>
    <row r="7" spans="1:56" ht="13.5" customHeight="1" x14ac:dyDescent="0.25">
      <c r="A7" s="16"/>
      <c r="B7" s="16"/>
      <c r="C7" s="16"/>
      <c r="D7" s="16"/>
      <c r="E7" s="17">
        <v>1</v>
      </c>
      <c r="F7" s="17">
        <v>2</v>
      </c>
      <c r="G7" s="17">
        <v>3</v>
      </c>
      <c r="H7" s="17">
        <v>4</v>
      </c>
      <c r="I7" s="17">
        <v>5</v>
      </c>
      <c r="J7" s="17">
        <v>6</v>
      </c>
      <c r="K7" s="17">
        <v>7</v>
      </c>
      <c r="L7" s="17">
        <v>8</v>
      </c>
      <c r="M7" s="17">
        <v>9</v>
      </c>
      <c r="N7" s="17">
        <v>10</v>
      </c>
      <c r="O7" s="17">
        <v>11</v>
      </c>
      <c r="P7" s="17">
        <v>12</v>
      </c>
      <c r="Q7" s="17">
        <v>13</v>
      </c>
      <c r="R7" s="17">
        <v>14</v>
      </c>
      <c r="S7" s="17">
        <v>15</v>
      </c>
      <c r="T7" s="17">
        <v>16</v>
      </c>
      <c r="U7" s="17">
        <v>17</v>
      </c>
      <c r="V7" s="17">
        <v>18</v>
      </c>
      <c r="W7" s="17">
        <v>19</v>
      </c>
      <c r="X7" s="17">
        <v>20</v>
      </c>
      <c r="Y7" s="17">
        <v>21</v>
      </c>
      <c r="Z7" s="17">
        <v>22</v>
      </c>
      <c r="AA7" s="17">
        <v>23</v>
      </c>
      <c r="AB7" s="17">
        <v>24</v>
      </c>
      <c r="AC7" s="17">
        <v>25</v>
      </c>
      <c r="AD7" s="17">
        <v>26</v>
      </c>
      <c r="AE7" s="17">
        <v>27</v>
      </c>
      <c r="AF7" s="17">
        <v>28</v>
      </c>
      <c r="AG7" s="17">
        <v>29</v>
      </c>
      <c r="AH7" s="18">
        <v>30</v>
      </c>
      <c r="AI7" s="17">
        <v>31</v>
      </c>
      <c r="AJ7" s="17">
        <v>32</v>
      </c>
      <c r="AK7" s="17">
        <v>33</v>
      </c>
      <c r="AL7" s="17">
        <v>34</v>
      </c>
      <c r="AM7" s="17">
        <v>35</v>
      </c>
      <c r="AN7" s="17">
        <v>36</v>
      </c>
      <c r="AO7" s="17">
        <v>37</v>
      </c>
      <c r="AP7" s="17">
        <v>38</v>
      </c>
      <c r="AQ7" s="17">
        <v>39</v>
      </c>
      <c r="AR7" s="17">
        <v>40</v>
      </c>
      <c r="AS7" s="17">
        <v>41</v>
      </c>
      <c r="AT7" s="17">
        <v>42</v>
      </c>
      <c r="AU7" s="17">
        <v>43</v>
      </c>
      <c r="AV7" s="17">
        <v>44</v>
      </c>
      <c r="AW7" s="17">
        <v>45</v>
      </c>
      <c r="AX7" s="17">
        <v>46</v>
      </c>
      <c r="AY7" s="17">
        <v>47</v>
      </c>
      <c r="AZ7" s="17">
        <v>48</v>
      </c>
      <c r="BA7" s="17">
        <v>49</v>
      </c>
      <c r="BB7" s="17">
        <v>50</v>
      </c>
      <c r="BC7" s="17">
        <v>51</v>
      </c>
      <c r="BD7" s="17">
        <v>52</v>
      </c>
    </row>
    <row r="8" spans="1:56" ht="6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</row>
    <row r="9" spans="1:56" ht="19.5" customHeight="1" x14ac:dyDescent="0.25">
      <c r="A9" s="19">
        <v>1</v>
      </c>
      <c r="B9" s="20" t="s">
        <v>19</v>
      </c>
      <c r="C9" s="21" t="s">
        <v>20</v>
      </c>
      <c r="D9" s="22" t="s">
        <v>21</v>
      </c>
      <c r="E9" s="23"/>
      <c r="F9" s="23"/>
      <c r="G9" s="23"/>
      <c r="H9" s="23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5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</row>
    <row r="10" spans="1:56" ht="19.5" customHeight="1" x14ac:dyDescent="0.25">
      <c r="A10" s="26">
        <v>2</v>
      </c>
      <c r="B10" s="27" t="s">
        <v>19</v>
      </c>
      <c r="C10" s="28" t="s">
        <v>22</v>
      </c>
      <c r="D10" s="29" t="s">
        <v>23</v>
      </c>
      <c r="E10" s="30"/>
      <c r="F10" s="30"/>
      <c r="G10" s="23"/>
      <c r="H10" s="23"/>
      <c r="I10" s="23"/>
      <c r="J10" s="23"/>
      <c r="K10" s="23"/>
      <c r="L10" s="23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25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</row>
    <row r="11" spans="1:56" ht="19.5" customHeight="1" x14ac:dyDescent="0.25">
      <c r="A11" s="19">
        <v>3</v>
      </c>
      <c r="B11" s="20" t="s">
        <v>19</v>
      </c>
      <c r="C11" s="21" t="s">
        <v>24</v>
      </c>
      <c r="D11" s="22" t="s">
        <v>21</v>
      </c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5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3"/>
      <c r="BC11" s="23"/>
      <c r="BD11" s="23"/>
    </row>
    <row r="12" spans="1:56" ht="19.5" customHeight="1" x14ac:dyDescent="0.25">
      <c r="A12" s="26">
        <v>4</v>
      </c>
      <c r="B12" s="27" t="s">
        <v>25</v>
      </c>
      <c r="C12" s="28" t="s">
        <v>26</v>
      </c>
      <c r="D12" s="29" t="s">
        <v>27</v>
      </c>
      <c r="E12" s="30"/>
      <c r="F12" s="31"/>
      <c r="G12" s="31"/>
      <c r="H12" s="31"/>
      <c r="I12" s="31"/>
      <c r="J12" s="31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25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</row>
    <row r="13" spans="1:56" ht="19.5" customHeight="1" x14ac:dyDescent="0.25">
      <c r="A13" s="19">
        <v>5</v>
      </c>
      <c r="B13" s="20" t="s">
        <v>25</v>
      </c>
      <c r="C13" s="21" t="s">
        <v>28</v>
      </c>
      <c r="D13" s="22" t="s">
        <v>27</v>
      </c>
      <c r="E13" s="24"/>
      <c r="F13" s="24"/>
      <c r="G13" s="24"/>
      <c r="H13" s="24"/>
      <c r="I13" s="24"/>
      <c r="J13" s="24"/>
      <c r="K13" s="31"/>
      <c r="L13" s="31"/>
      <c r="M13" s="31"/>
      <c r="N13" s="31"/>
      <c r="O13" s="31"/>
      <c r="P13" s="31"/>
      <c r="Q13" s="31"/>
      <c r="R13" s="31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5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</row>
    <row r="14" spans="1:56" ht="19.5" customHeight="1" x14ac:dyDescent="0.25">
      <c r="A14" s="26">
        <v>6</v>
      </c>
      <c r="B14" s="27" t="s">
        <v>25</v>
      </c>
      <c r="C14" s="28" t="s">
        <v>29</v>
      </c>
      <c r="D14" s="29" t="s">
        <v>30</v>
      </c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0"/>
      <c r="AF14" s="30"/>
      <c r="AG14" s="30"/>
      <c r="AH14" s="25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</row>
    <row r="15" spans="1:56" ht="19.5" customHeight="1" x14ac:dyDescent="0.25">
      <c r="A15" s="19">
        <v>7</v>
      </c>
      <c r="B15" s="20" t="s">
        <v>25</v>
      </c>
      <c r="C15" s="21" t="s">
        <v>31</v>
      </c>
      <c r="D15" s="22" t="s">
        <v>30</v>
      </c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</row>
    <row r="16" spans="1:56" ht="19.5" customHeight="1" x14ac:dyDescent="0.25">
      <c r="A16" s="26">
        <v>8</v>
      </c>
      <c r="B16" s="27" t="s">
        <v>25</v>
      </c>
      <c r="C16" s="28" t="s">
        <v>32</v>
      </c>
      <c r="D16" s="29" t="s">
        <v>33</v>
      </c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25"/>
      <c r="AI16" s="30"/>
      <c r="AJ16" s="30"/>
      <c r="AK16" s="30"/>
      <c r="AL16" s="30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0"/>
      <c r="AX16" s="30"/>
      <c r="AY16" s="30"/>
      <c r="AZ16" s="30"/>
      <c r="BA16" s="30"/>
      <c r="BB16" s="30"/>
      <c r="BC16" s="30"/>
      <c r="BD16" s="30"/>
    </row>
    <row r="17" spans="1:56" ht="19.5" customHeight="1" x14ac:dyDescent="0.25">
      <c r="A17" s="19">
        <v>9</v>
      </c>
      <c r="B17" s="20" t="s">
        <v>25</v>
      </c>
      <c r="C17" s="21" t="s">
        <v>34</v>
      </c>
      <c r="D17" s="22" t="s">
        <v>30</v>
      </c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5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31"/>
      <c r="AX17" s="31"/>
      <c r="AY17" s="31"/>
      <c r="AZ17" s="31"/>
      <c r="BA17" s="24"/>
      <c r="BB17" s="24"/>
      <c r="BC17" s="24"/>
      <c r="BD17" s="24"/>
    </row>
    <row r="18" spans="1:56" ht="19.5" customHeight="1" x14ac:dyDescent="0.25">
      <c r="A18" s="26">
        <v>10</v>
      </c>
      <c r="B18" s="27" t="s">
        <v>35</v>
      </c>
      <c r="C18" s="28" t="s">
        <v>36</v>
      </c>
      <c r="D18" s="29" t="s">
        <v>37</v>
      </c>
      <c r="E18" s="30"/>
      <c r="F18" s="30"/>
      <c r="G18" s="32"/>
      <c r="H18" s="32"/>
      <c r="I18" s="32"/>
      <c r="J18" s="32"/>
      <c r="K18" s="32"/>
      <c r="L18" s="32"/>
      <c r="M18" s="32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25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</row>
    <row r="19" spans="1:56" ht="19.5" customHeight="1" x14ac:dyDescent="0.25">
      <c r="A19" s="19">
        <v>11</v>
      </c>
      <c r="B19" s="20" t="s">
        <v>35</v>
      </c>
      <c r="C19" s="21" t="s">
        <v>38</v>
      </c>
      <c r="D19" s="22" t="s">
        <v>37</v>
      </c>
      <c r="E19" s="24"/>
      <c r="F19" s="24"/>
      <c r="G19" s="24"/>
      <c r="H19" s="24"/>
      <c r="I19" s="24"/>
      <c r="J19" s="24"/>
      <c r="K19" s="24"/>
      <c r="L19" s="24"/>
      <c r="M19" s="24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24"/>
      <c r="Z19" s="24"/>
      <c r="AA19" s="24"/>
      <c r="AB19" s="24"/>
      <c r="AC19" s="24"/>
      <c r="AD19" s="24"/>
      <c r="AE19" s="24"/>
      <c r="AF19" s="24"/>
      <c r="AG19" s="24"/>
      <c r="AH19" s="25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</row>
    <row r="20" spans="1:56" ht="19.5" customHeight="1" x14ac:dyDescent="0.25">
      <c r="A20" s="26">
        <v>12</v>
      </c>
      <c r="B20" s="27" t="s">
        <v>35</v>
      </c>
      <c r="C20" s="28" t="s">
        <v>39</v>
      </c>
      <c r="D20" s="29" t="s">
        <v>37</v>
      </c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25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2"/>
      <c r="AX20" s="32"/>
      <c r="AY20" s="32"/>
      <c r="AZ20" s="32"/>
      <c r="BA20" s="32"/>
      <c r="BB20" s="32"/>
      <c r="BC20" s="30"/>
      <c r="BD20" s="30"/>
    </row>
    <row r="21" spans="1:56" ht="19.5" customHeight="1" x14ac:dyDescent="0.25">
      <c r="A21" s="19">
        <v>13</v>
      </c>
      <c r="B21" s="20" t="s">
        <v>40</v>
      </c>
      <c r="C21" s="21" t="s">
        <v>41</v>
      </c>
      <c r="D21" s="22" t="s">
        <v>42</v>
      </c>
      <c r="E21" s="33"/>
      <c r="F21" s="33"/>
      <c r="G21" s="33"/>
      <c r="H21" s="33"/>
      <c r="I21" s="33"/>
      <c r="J21" s="33"/>
      <c r="K21" s="33"/>
      <c r="L21" s="33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5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</row>
    <row r="22" spans="1:56" ht="19.5" customHeight="1" x14ac:dyDescent="0.25">
      <c r="A22" s="26">
        <v>14</v>
      </c>
      <c r="B22" s="27" t="s">
        <v>40</v>
      </c>
      <c r="C22" s="28" t="s">
        <v>43</v>
      </c>
      <c r="D22" s="29" t="s">
        <v>42</v>
      </c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0"/>
      <c r="AB22" s="30"/>
      <c r="AC22" s="30"/>
      <c r="AD22" s="30"/>
      <c r="AE22" s="30"/>
      <c r="AF22" s="30"/>
      <c r="AG22" s="30"/>
      <c r="AH22" s="25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</row>
    <row r="23" spans="1:56" ht="19.5" customHeight="1" x14ac:dyDescent="0.25">
      <c r="A23" s="19">
        <v>15</v>
      </c>
      <c r="B23" s="20" t="s">
        <v>40</v>
      </c>
      <c r="C23" s="21" t="s">
        <v>44</v>
      </c>
      <c r="D23" s="22" t="s">
        <v>42</v>
      </c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33"/>
      <c r="AC23" s="33"/>
      <c r="AD23" s="33"/>
      <c r="AE23" s="24"/>
      <c r="AF23" s="24"/>
      <c r="AG23" s="24"/>
      <c r="AH23" s="25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</row>
    <row r="24" spans="1:56" ht="19.5" customHeight="1" x14ac:dyDescent="0.25">
      <c r="A24" s="26">
        <v>16</v>
      </c>
      <c r="B24" s="27" t="s">
        <v>40</v>
      </c>
      <c r="C24" s="28" t="s">
        <v>45</v>
      </c>
      <c r="D24" s="29" t="s">
        <v>42</v>
      </c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25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3"/>
      <c r="BA24" s="33"/>
      <c r="BB24" s="33"/>
      <c r="BC24" s="30"/>
      <c r="BD24" s="30"/>
    </row>
    <row r="25" spans="1:56" ht="19.5" customHeight="1" x14ac:dyDescent="0.25">
      <c r="A25" s="19">
        <v>17</v>
      </c>
      <c r="B25" s="20" t="s">
        <v>46</v>
      </c>
      <c r="C25" s="21" t="s">
        <v>47</v>
      </c>
      <c r="D25" s="22" t="s">
        <v>48</v>
      </c>
      <c r="E25" s="34"/>
      <c r="F25" s="34"/>
      <c r="G25" s="34"/>
      <c r="H25" s="3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5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</row>
    <row r="26" spans="1:56" ht="19.5" customHeight="1" x14ac:dyDescent="0.25">
      <c r="A26" s="26">
        <v>18</v>
      </c>
      <c r="B26" s="27" t="s">
        <v>46</v>
      </c>
      <c r="C26" s="28" t="s">
        <v>49</v>
      </c>
      <c r="D26" s="29" t="s">
        <v>48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4"/>
      <c r="S26" s="34"/>
      <c r="T26" s="34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25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</row>
    <row r="27" spans="1:56" ht="19.5" customHeight="1" x14ac:dyDescent="0.25">
      <c r="A27" s="19">
        <v>19</v>
      </c>
      <c r="B27" s="20" t="s">
        <v>46</v>
      </c>
      <c r="C27" s="21" t="s">
        <v>50</v>
      </c>
      <c r="D27" s="22" t="s">
        <v>48</v>
      </c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34"/>
      <c r="AF27" s="34"/>
      <c r="AG27" s="34"/>
      <c r="AH27" s="25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</row>
    <row r="28" spans="1:56" ht="19.5" customHeight="1" x14ac:dyDescent="0.25">
      <c r="A28" s="26">
        <v>20</v>
      </c>
      <c r="B28" s="27" t="s">
        <v>46</v>
      </c>
      <c r="C28" s="28" t="s">
        <v>51</v>
      </c>
      <c r="D28" s="29" t="s">
        <v>48</v>
      </c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25"/>
      <c r="AI28" s="30"/>
      <c r="AJ28" s="30"/>
      <c r="AK28" s="30"/>
      <c r="AL28" s="30"/>
      <c r="AM28" s="30"/>
      <c r="AN28" s="30"/>
      <c r="AO28" s="30"/>
      <c r="AP28" s="30"/>
      <c r="AQ28" s="30"/>
      <c r="AR28" s="34"/>
      <c r="AS28" s="34"/>
      <c r="AT28" s="34"/>
      <c r="AU28" s="30"/>
      <c r="AV28" s="30"/>
      <c r="AW28" s="30"/>
      <c r="AX28" s="30"/>
      <c r="AY28" s="30"/>
      <c r="AZ28" s="30"/>
      <c r="BA28" s="30"/>
      <c r="BB28" s="30"/>
      <c r="BC28" s="30"/>
      <c r="BD28" s="30"/>
    </row>
    <row r="29" spans="1:56" ht="19.5" customHeight="1" x14ac:dyDescent="0.25">
      <c r="A29" s="19">
        <v>21</v>
      </c>
      <c r="B29" s="20" t="s">
        <v>46</v>
      </c>
      <c r="C29" s="21" t="s">
        <v>52</v>
      </c>
      <c r="D29" s="22" t="s">
        <v>48</v>
      </c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5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34"/>
      <c r="BC29" s="34"/>
      <c r="BD29" s="34"/>
    </row>
    <row r="30" spans="1:56" ht="19.5" customHeight="1" x14ac:dyDescent="0.25">
      <c r="A30" s="26">
        <v>22</v>
      </c>
      <c r="B30" s="27" t="s">
        <v>53</v>
      </c>
      <c r="C30" s="28" t="s">
        <v>54</v>
      </c>
      <c r="D30" s="29" t="s">
        <v>55</v>
      </c>
      <c r="E30" s="30"/>
      <c r="F30" s="30"/>
      <c r="G30" s="30"/>
      <c r="H30" s="30"/>
      <c r="I30" s="35"/>
      <c r="J30" s="35"/>
      <c r="K30" s="35"/>
      <c r="L30" s="35"/>
      <c r="M30" s="35"/>
      <c r="N30" s="35"/>
      <c r="O30" s="35"/>
      <c r="P30" s="35"/>
      <c r="Q30" s="35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25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</row>
    <row r="31" spans="1:56" ht="19.5" customHeight="1" x14ac:dyDescent="0.25">
      <c r="A31" s="19">
        <v>23</v>
      </c>
      <c r="B31" s="20" t="s">
        <v>53</v>
      </c>
      <c r="C31" s="21" t="s">
        <v>56</v>
      </c>
      <c r="D31" s="22" t="s">
        <v>55</v>
      </c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35"/>
      <c r="W31" s="35"/>
      <c r="X31" s="35"/>
      <c r="Y31" s="35"/>
      <c r="Z31" s="35"/>
      <c r="AA31" s="24"/>
      <c r="AB31" s="24"/>
      <c r="AC31" s="24"/>
      <c r="AD31" s="24"/>
      <c r="AE31" s="24"/>
      <c r="AF31" s="24"/>
      <c r="AG31" s="24"/>
      <c r="AH31" s="25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</row>
    <row r="32" spans="1:56" ht="19.5" customHeight="1" x14ac:dyDescent="0.25">
      <c r="A32" s="26">
        <v>24</v>
      </c>
      <c r="B32" s="27" t="s">
        <v>53</v>
      </c>
      <c r="C32" s="28" t="s">
        <v>57</v>
      </c>
      <c r="D32" s="29" t="s">
        <v>55</v>
      </c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</row>
    <row r="33" spans="1:56" ht="19.5" customHeight="1" x14ac:dyDescent="0.25">
      <c r="A33" s="19">
        <v>25</v>
      </c>
      <c r="B33" s="20" t="s">
        <v>53</v>
      </c>
      <c r="C33" s="21" t="s">
        <v>58</v>
      </c>
      <c r="D33" s="22" t="s">
        <v>55</v>
      </c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5"/>
      <c r="AI33" s="24"/>
      <c r="AJ33" s="24"/>
      <c r="AK33" s="24"/>
      <c r="AL33" s="24"/>
      <c r="AM33" s="24"/>
      <c r="AN33" s="24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24"/>
      <c r="BB33" s="24"/>
      <c r="BC33" s="24"/>
      <c r="BD33" s="24"/>
    </row>
    <row r="34" spans="1:56" ht="21.75" customHeight="1" x14ac:dyDescent="0.25">
      <c r="A34" s="36"/>
      <c r="B34" s="7" t="s">
        <v>59</v>
      </c>
      <c r="C34" s="7"/>
      <c r="D34" s="7"/>
      <c r="E34" s="37"/>
      <c r="F34" s="37"/>
      <c r="G34" s="37"/>
      <c r="H34" s="37"/>
      <c r="I34" s="37"/>
      <c r="J34" s="38" t="s">
        <v>60</v>
      </c>
      <c r="K34" s="37"/>
      <c r="L34" s="37"/>
      <c r="M34" s="37"/>
      <c r="N34" s="37"/>
      <c r="O34" s="37"/>
      <c r="P34" s="37"/>
      <c r="Q34" s="38" t="s">
        <v>61</v>
      </c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8" t="s">
        <v>62</v>
      </c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8" t="s">
        <v>63</v>
      </c>
      <c r="AQ34" s="37"/>
      <c r="AR34" s="37"/>
      <c r="AS34" s="37"/>
      <c r="AT34" s="37"/>
      <c r="AU34" s="37"/>
      <c r="AV34" s="37"/>
      <c r="AW34" s="37"/>
      <c r="AX34" s="37"/>
      <c r="AY34" s="37"/>
      <c r="AZ34" s="38" t="s">
        <v>64</v>
      </c>
      <c r="BA34" s="37"/>
      <c r="BB34" s="37"/>
      <c r="BC34" s="37"/>
      <c r="BD34" s="38" t="s">
        <v>65</v>
      </c>
    </row>
    <row r="35" spans="1:56" ht="19.5" customHeight="1" x14ac:dyDescent="0.25"/>
    <row r="36" spans="1:56" ht="18" customHeight="1" x14ac:dyDescent="0.25">
      <c r="A36" s="6" t="s">
        <v>66</v>
      </c>
      <c r="B36" s="6"/>
      <c r="C36" s="6"/>
      <c r="D36" s="6"/>
      <c r="E36" s="5"/>
      <c r="F36" s="5"/>
      <c r="G36" s="5"/>
      <c r="H36" s="4" t="s">
        <v>19</v>
      </c>
      <c r="I36" s="4"/>
      <c r="J36" s="4"/>
      <c r="K36" s="4"/>
      <c r="L36" s="4"/>
      <c r="M36" s="3"/>
      <c r="N36" s="3"/>
      <c r="O36" s="3"/>
      <c r="P36" s="4" t="s">
        <v>25</v>
      </c>
      <c r="Q36" s="4"/>
      <c r="R36" s="4"/>
      <c r="S36" s="4"/>
      <c r="T36" s="4"/>
      <c r="U36" s="2"/>
      <c r="V36" s="2"/>
      <c r="W36" s="2"/>
      <c r="X36" s="4" t="s">
        <v>35</v>
      </c>
      <c r="Y36" s="4"/>
      <c r="Z36" s="4"/>
      <c r="AA36" s="4"/>
      <c r="AB36" s="4"/>
      <c r="AC36" s="1"/>
      <c r="AD36" s="1"/>
      <c r="AE36" s="1"/>
      <c r="AF36" s="4" t="s">
        <v>40</v>
      </c>
      <c r="AG36" s="4"/>
      <c r="AH36" s="4"/>
      <c r="AI36" s="4"/>
      <c r="AJ36" s="4"/>
      <c r="AK36" s="81"/>
      <c r="AL36" s="81"/>
      <c r="AM36" s="81"/>
      <c r="AN36" s="4" t="s">
        <v>46</v>
      </c>
      <c r="AO36" s="4"/>
      <c r="AP36" s="4"/>
      <c r="AQ36" s="4"/>
      <c r="AR36" s="4"/>
      <c r="AS36" s="82"/>
      <c r="AT36" s="82"/>
      <c r="AU36" s="82"/>
      <c r="AV36" s="4" t="s">
        <v>53</v>
      </c>
      <c r="AW36" s="4"/>
      <c r="AX36" s="4"/>
      <c r="AY36" s="4"/>
      <c r="AZ36" s="4"/>
    </row>
    <row r="37" spans="1:56" ht="18" customHeight="1" x14ac:dyDescent="0.25">
      <c r="A37" s="83" t="s">
        <v>67</v>
      </c>
      <c r="B37" s="83"/>
      <c r="C37" s="83"/>
      <c r="D37" s="83"/>
      <c r="AH37" s="39" t="s">
        <v>68</v>
      </c>
      <c r="AI37" s="83" t="s">
        <v>69</v>
      </c>
      <c r="AJ37" s="83"/>
      <c r="AK37" s="83"/>
      <c r="AL37" s="83"/>
      <c r="AM37" s="83"/>
      <c r="AN37" s="83"/>
      <c r="AO37" s="83"/>
    </row>
    <row r="38" spans="1:56" ht="19.5" customHeight="1" x14ac:dyDescent="0.25"/>
    <row r="39" spans="1:56" ht="19.5" customHeight="1" x14ac:dyDescent="0.25"/>
  </sheetData>
  <mergeCells count="36">
    <mergeCell ref="A37:D37"/>
    <mergeCell ref="AI37:AO37"/>
    <mergeCell ref="A8:BD8"/>
    <mergeCell ref="B34:D34"/>
    <mergeCell ref="A36:D36"/>
    <mergeCell ref="E36:G36"/>
    <mergeCell ref="H36:L36"/>
    <mergeCell ref="M36:O36"/>
    <mergeCell ref="P36:T36"/>
    <mergeCell ref="U36:W36"/>
    <mergeCell ref="X36:AB36"/>
    <mergeCell ref="AC36:AE36"/>
    <mergeCell ref="AF36:AJ36"/>
    <mergeCell ref="AK36:AM36"/>
    <mergeCell ref="AN36:AR36"/>
    <mergeCell ref="AS36:AU36"/>
    <mergeCell ref="AV36:AZ36"/>
    <mergeCell ref="A5:BD5"/>
    <mergeCell ref="E6:H6"/>
    <mergeCell ref="I6:L6"/>
    <mergeCell ref="M6:Q6"/>
    <mergeCell ref="R6:U6"/>
    <mergeCell ref="V6:Z6"/>
    <mergeCell ref="AA6:AD6"/>
    <mergeCell ref="AE6:AH6"/>
    <mergeCell ref="AI6:AM6"/>
    <mergeCell ref="AN6:AQ6"/>
    <mergeCell ref="AR6:AV6"/>
    <mergeCell ref="AW6:AZ6"/>
    <mergeCell ref="BA6:BD6"/>
    <mergeCell ref="A1:BD1"/>
    <mergeCell ref="A2:BD2"/>
    <mergeCell ref="A3:BD3"/>
    <mergeCell ref="A4:C4"/>
    <mergeCell ref="D4:M4"/>
    <mergeCell ref="N4:BD4"/>
  </mergeCells>
  <pageMargins left="0.75" right="0.75" top="1" bottom="1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C3E50"/>
    <pageSetUpPr fitToPage="1"/>
  </sheetPr>
  <dimension ref="A1:M44"/>
  <sheetViews>
    <sheetView showGridLines="0" zoomScaleNormal="100" workbookViewId="0">
      <pane ySplit="7" topLeftCell="A8" activePane="bottomLeft" state="frozen"/>
      <selection pane="bottomLeft"/>
    </sheetView>
  </sheetViews>
  <sheetFormatPr baseColWidth="10" defaultColWidth="8.7109375" defaultRowHeight="15" x14ac:dyDescent="0.25"/>
  <cols>
    <col min="1" max="1" width="5" customWidth="1"/>
    <col min="2" max="2" width="16" customWidth="1"/>
    <col min="3" max="3" width="30" customWidth="1"/>
    <col min="4" max="4" width="22" customWidth="1"/>
    <col min="5" max="5" width="13" customWidth="1"/>
    <col min="6" max="7" width="11" customWidth="1"/>
    <col min="8" max="8" width="10" customWidth="1"/>
    <col min="9" max="9" width="12" customWidth="1"/>
    <col min="10" max="10" width="14" customWidth="1"/>
    <col min="11" max="11" width="11" customWidth="1"/>
    <col min="12" max="13" width="18" customWidth="1"/>
  </cols>
  <sheetData>
    <row r="1" spans="1:13" ht="6" customHeight="1" x14ac:dyDescent="0.25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3" ht="43.5" customHeight="1" x14ac:dyDescent="0.25">
      <c r="A2" s="85" t="s">
        <v>70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6" customHeight="1" x14ac:dyDescent="0.25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</row>
    <row r="4" spans="1:13" ht="18" customHeight="1" x14ac:dyDescent="0.25">
      <c r="A4" s="86" t="s">
        <v>71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</row>
    <row r="5" spans="1:13" ht="6" customHeight="1" x14ac:dyDescent="0.25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</row>
    <row r="6" spans="1:13" ht="18" customHeight="1" x14ac:dyDescent="0.25">
      <c r="A6" s="87" t="s">
        <v>72</v>
      </c>
      <c r="B6" s="87"/>
      <c r="C6" s="40">
        <f>COUNTIF(J8:J44,"Offen")</f>
        <v>11</v>
      </c>
      <c r="D6" s="87" t="s">
        <v>73</v>
      </c>
      <c r="E6" s="87"/>
      <c r="F6" s="41">
        <f>COUNTIF(J8:J44,"In Bearbeitung")</f>
        <v>4</v>
      </c>
      <c r="G6" s="87" t="s">
        <v>74</v>
      </c>
      <c r="H6" s="87"/>
      <c r="I6" s="42">
        <f>COUNTIF(J8:J44,"Abgeschlossen")</f>
        <v>16</v>
      </c>
      <c r="J6" s="87" t="s">
        <v>75</v>
      </c>
      <c r="K6" s="87"/>
      <c r="L6" s="43">
        <f>IFERROR(AVERAGE(K8:K44),0)</f>
        <v>0.59193548387096784</v>
      </c>
      <c r="M6" s="44"/>
    </row>
    <row r="7" spans="1:13" ht="25.5" customHeight="1" x14ac:dyDescent="0.25">
      <c r="A7" s="45" t="s">
        <v>3</v>
      </c>
      <c r="B7" s="45" t="s">
        <v>4</v>
      </c>
      <c r="C7" s="45" t="s">
        <v>76</v>
      </c>
      <c r="D7" s="45" t="s">
        <v>77</v>
      </c>
      <c r="E7" s="45" t="s">
        <v>6</v>
      </c>
      <c r="F7" s="45" t="s">
        <v>78</v>
      </c>
      <c r="G7" s="45" t="s">
        <v>79</v>
      </c>
      <c r="H7" s="45" t="s">
        <v>80</v>
      </c>
      <c r="I7" s="45" t="s">
        <v>81</v>
      </c>
      <c r="J7" s="45" t="s">
        <v>82</v>
      </c>
      <c r="K7" s="45" t="s">
        <v>83</v>
      </c>
      <c r="L7" s="45" t="s">
        <v>84</v>
      </c>
      <c r="M7" s="45" t="s">
        <v>85</v>
      </c>
    </row>
    <row r="8" spans="1:13" ht="19.5" customHeight="1" x14ac:dyDescent="0.25">
      <c r="A8" s="46">
        <v>1</v>
      </c>
      <c r="B8" s="47" t="s">
        <v>19</v>
      </c>
      <c r="C8" s="48" t="s">
        <v>86</v>
      </c>
      <c r="D8" s="49" t="s">
        <v>87</v>
      </c>
      <c r="E8" s="21" t="s">
        <v>21</v>
      </c>
      <c r="F8" s="50">
        <v>46027</v>
      </c>
      <c r="G8" s="50">
        <v>46031</v>
      </c>
      <c r="H8" s="51">
        <f t="shared" ref="H8:H38" si="0">IFERROR(G8-F8,"")</f>
        <v>4</v>
      </c>
      <c r="I8" s="52" t="s">
        <v>88</v>
      </c>
      <c r="J8" s="53" t="s">
        <v>89</v>
      </c>
      <c r="K8" s="54">
        <v>1</v>
      </c>
      <c r="L8" s="55" t="s">
        <v>90</v>
      </c>
      <c r="M8" s="56" t="s">
        <v>91</v>
      </c>
    </row>
    <row r="9" spans="1:13" ht="19.5" customHeight="1" x14ac:dyDescent="0.25">
      <c r="A9" s="57">
        <v>2</v>
      </c>
      <c r="B9" s="58" t="s">
        <v>19</v>
      </c>
      <c r="C9" s="59" t="s">
        <v>92</v>
      </c>
      <c r="D9" s="60" t="s">
        <v>93</v>
      </c>
      <c r="E9" s="28" t="s">
        <v>23</v>
      </c>
      <c r="F9" s="61">
        <v>46034</v>
      </c>
      <c r="G9" s="61">
        <v>46052</v>
      </c>
      <c r="H9" s="62">
        <f t="shared" si="0"/>
        <v>18</v>
      </c>
      <c r="I9" s="52" t="s">
        <v>88</v>
      </c>
      <c r="J9" s="53" t="s">
        <v>89</v>
      </c>
      <c r="K9" s="54">
        <v>1</v>
      </c>
      <c r="L9" s="63" t="s">
        <v>94</v>
      </c>
      <c r="M9" s="64" t="s">
        <v>95</v>
      </c>
    </row>
    <row r="10" spans="1:13" ht="19.5" customHeight="1" x14ac:dyDescent="0.25">
      <c r="A10" s="46">
        <v>3</v>
      </c>
      <c r="B10" s="47" t="s">
        <v>25</v>
      </c>
      <c r="C10" s="48" t="s">
        <v>96</v>
      </c>
      <c r="D10" s="49" t="s">
        <v>97</v>
      </c>
      <c r="E10" s="21" t="s">
        <v>27</v>
      </c>
      <c r="F10" s="50">
        <v>46034</v>
      </c>
      <c r="G10" s="50">
        <v>46059</v>
      </c>
      <c r="H10" s="51">
        <f t="shared" si="0"/>
        <v>25</v>
      </c>
      <c r="I10" s="52" t="s">
        <v>88</v>
      </c>
      <c r="J10" s="53" t="s">
        <v>89</v>
      </c>
      <c r="K10" s="54">
        <v>1</v>
      </c>
      <c r="L10" s="55" t="s">
        <v>94</v>
      </c>
      <c r="M10" s="56" t="s">
        <v>98</v>
      </c>
    </row>
    <row r="11" spans="1:13" ht="19.5" customHeight="1" x14ac:dyDescent="0.25">
      <c r="A11" s="57">
        <v>4</v>
      </c>
      <c r="B11" s="58" t="s">
        <v>25</v>
      </c>
      <c r="C11" s="59" t="s">
        <v>99</v>
      </c>
      <c r="D11" s="60" t="s">
        <v>100</v>
      </c>
      <c r="E11" s="28" t="s">
        <v>30</v>
      </c>
      <c r="F11" s="61">
        <v>46062</v>
      </c>
      <c r="G11" s="61">
        <v>46108</v>
      </c>
      <c r="H11" s="62">
        <f t="shared" si="0"/>
        <v>46</v>
      </c>
      <c r="I11" s="52" t="s">
        <v>88</v>
      </c>
      <c r="J11" s="53" t="s">
        <v>89</v>
      </c>
      <c r="K11" s="54">
        <v>1</v>
      </c>
      <c r="L11" s="63" t="s">
        <v>101</v>
      </c>
      <c r="M11" s="64" t="s">
        <v>102</v>
      </c>
    </row>
    <row r="12" spans="1:13" ht="19.5" customHeight="1" x14ac:dyDescent="0.25">
      <c r="A12" s="46">
        <v>5</v>
      </c>
      <c r="B12" s="47" t="s">
        <v>35</v>
      </c>
      <c r="C12" s="48" t="s">
        <v>103</v>
      </c>
      <c r="D12" s="49" t="s">
        <v>104</v>
      </c>
      <c r="E12" s="21" t="s">
        <v>37</v>
      </c>
      <c r="F12" s="50">
        <v>46041</v>
      </c>
      <c r="G12" s="50">
        <v>46087</v>
      </c>
      <c r="H12" s="51">
        <f t="shared" si="0"/>
        <v>46</v>
      </c>
      <c r="I12" s="65" t="s">
        <v>105</v>
      </c>
      <c r="J12" s="53" t="s">
        <v>89</v>
      </c>
      <c r="K12" s="54">
        <v>1</v>
      </c>
      <c r="L12" s="55" t="s">
        <v>90</v>
      </c>
      <c r="M12" s="56" t="s">
        <v>106</v>
      </c>
    </row>
    <row r="13" spans="1:13" ht="19.5" customHeight="1" x14ac:dyDescent="0.25">
      <c r="A13" s="57">
        <v>6</v>
      </c>
      <c r="B13" s="58" t="s">
        <v>40</v>
      </c>
      <c r="C13" s="59" t="s">
        <v>107</v>
      </c>
      <c r="D13" s="60" t="s">
        <v>108</v>
      </c>
      <c r="E13" s="28" t="s">
        <v>42</v>
      </c>
      <c r="F13" s="61">
        <v>46027</v>
      </c>
      <c r="G13" s="61">
        <v>46080</v>
      </c>
      <c r="H13" s="62">
        <f t="shared" si="0"/>
        <v>53</v>
      </c>
      <c r="I13" s="52" t="s">
        <v>88</v>
      </c>
      <c r="J13" s="53" t="s">
        <v>89</v>
      </c>
      <c r="K13" s="54">
        <v>1</v>
      </c>
      <c r="L13" s="63" t="s">
        <v>90</v>
      </c>
      <c r="M13" s="64" t="s">
        <v>109</v>
      </c>
    </row>
    <row r="14" spans="1:13" ht="19.5" customHeight="1" x14ac:dyDescent="0.25">
      <c r="A14" s="46">
        <v>7</v>
      </c>
      <c r="B14" s="47" t="s">
        <v>53</v>
      </c>
      <c r="C14" s="48" t="s">
        <v>110</v>
      </c>
      <c r="D14" s="49" t="s">
        <v>111</v>
      </c>
      <c r="E14" s="21" t="s">
        <v>55</v>
      </c>
      <c r="F14" s="50">
        <v>46055</v>
      </c>
      <c r="G14" s="50">
        <v>46108</v>
      </c>
      <c r="H14" s="51">
        <f t="shared" si="0"/>
        <v>53</v>
      </c>
      <c r="I14" s="65" t="s">
        <v>105</v>
      </c>
      <c r="J14" s="53" t="s">
        <v>89</v>
      </c>
      <c r="K14" s="54">
        <v>1</v>
      </c>
      <c r="L14" s="55" t="s">
        <v>90</v>
      </c>
      <c r="M14" s="56" t="s">
        <v>112</v>
      </c>
    </row>
    <row r="15" spans="1:13" ht="19.5" customHeight="1" x14ac:dyDescent="0.25">
      <c r="A15" s="57">
        <v>8</v>
      </c>
      <c r="B15" s="58" t="s">
        <v>46</v>
      </c>
      <c r="C15" s="59" t="s">
        <v>113</v>
      </c>
      <c r="D15" s="60" t="s">
        <v>114</v>
      </c>
      <c r="E15" s="28" t="s">
        <v>48</v>
      </c>
      <c r="F15" s="61">
        <v>46027</v>
      </c>
      <c r="G15" s="61">
        <v>46045</v>
      </c>
      <c r="H15" s="62">
        <f t="shared" si="0"/>
        <v>18</v>
      </c>
      <c r="I15" s="52" t="s">
        <v>88</v>
      </c>
      <c r="J15" s="53" t="s">
        <v>89</v>
      </c>
      <c r="K15" s="54">
        <v>1</v>
      </c>
      <c r="L15" s="63" t="s">
        <v>94</v>
      </c>
      <c r="M15" s="64" t="s">
        <v>115</v>
      </c>
    </row>
    <row r="16" spans="1:13" ht="19.5" customHeight="1" x14ac:dyDescent="0.25">
      <c r="A16" s="46">
        <v>9</v>
      </c>
      <c r="B16" s="47" t="s">
        <v>25</v>
      </c>
      <c r="C16" s="48" t="s">
        <v>116</v>
      </c>
      <c r="D16" s="49" t="s">
        <v>117</v>
      </c>
      <c r="E16" s="21" t="s">
        <v>30</v>
      </c>
      <c r="F16" s="50">
        <v>46118</v>
      </c>
      <c r="G16" s="50">
        <v>46136</v>
      </c>
      <c r="H16" s="51">
        <f t="shared" si="0"/>
        <v>18</v>
      </c>
      <c r="I16" s="52" t="s">
        <v>88</v>
      </c>
      <c r="J16" s="53" t="s">
        <v>89</v>
      </c>
      <c r="K16" s="54">
        <v>1</v>
      </c>
      <c r="L16" s="55" t="s">
        <v>118</v>
      </c>
      <c r="M16" s="56" t="s">
        <v>119</v>
      </c>
    </row>
    <row r="17" spans="1:13" ht="19.5" customHeight="1" x14ac:dyDescent="0.25">
      <c r="A17" s="57">
        <v>10</v>
      </c>
      <c r="B17" s="58" t="s">
        <v>25</v>
      </c>
      <c r="C17" s="59" t="s">
        <v>120</v>
      </c>
      <c r="D17" s="60" t="s">
        <v>121</v>
      </c>
      <c r="E17" s="28" t="s">
        <v>27</v>
      </c>
      <c r="F17" s="61">
        <v>46139</v>
      </c>
      <c r="G17" s="61">
        <v>46157</v>
      </c>
      <c r="H17" s="62">
        <f t="shared" si="0"/>
        <v>18</v>
      </c>
      <c r="I17" s="52" t="s">
        <v>88</v>
      </c>
      <c r="J17" s="53" t="s">
        <v>89</v>
      </c>
      <c r="K17" s="54">
        <v>1</v>
      </c>
      <c r="L17" s="63" t="s">
        <v>122</v>
      </c>
      <c r="M17" s="64" t="s">
        <v>123</v>
      </c>
    </row>
    <row r="18" spans="1:13" ht="19.5" customHeight="1" x14ac:dyDescent="0.25">
      <c r="A18" s="46">
        <v>11</v>
      </c>
      <c r="B18" s="47" t="s">
        <v>25</v>
      </c>
      <c r="C18" s="48" t="s">
        <v>124</v>
      </c>
      <c r="D18" s="49" t="s">
        <v>125</v>
      </c>
      <c r="E18" s="21" t="s">
        <v>30</v>
      </c>
      <c r="F18" s="50">
        <v>46160</v>
      </c>
      <c r="G18" s="50">
        <v>46185</v>
      </c>
      <c r="H18" s="51">
        <f t="shared" si="0"/>
        <v>25</v>
      </c>
      <c r="I18" s="52" t="s">
        <v>88</v>
      </c>
      <c r="J18" s="53" t="s">
        <v>89</v>
      </c>
      <c r="K18" s="54">
        <v>1</v>
      </c>
      <c r="L18" s="55" t="s">
        <v>126</v>
      </c>
      <c r="M18" s="56" t="s">
        <v>127</v>
      </c>
    </row>
    <row r="19" spans="1:13" ht="19.5" customHeight="1" x14ac:dyDescent="0.25">
      <c r="A19" s="57">
        <v>12</v>
      </c>
      <c r="B19" s="58" t="s">
        <v>35</v>
      </c>
      <c r="C19" s="59" t="s">
        <v>128</v>
      </c>
      <c r="D19" s="60" t="s">
        <v>129</v>
      </c>
      <c r="E19" s="28" t="s">
        <v>37</v>
      </c>
      <c r="F19" s="61">
        <v>46090</v>
      </c>
      <c r="G19" s="61">
        <v>46164</v>
      </c>
      <c r="H19" s="62">
        <f t="shared" si="0"/>
        <v>74</v>
      </c>
      <c r="I19" s="65" t="s">
        <v>105</v>
      </c>
      <c r="J19" s="53" t="s">
        <v>89</v>
      </c>
      <c r="K19" s="54">
        <v>1</v>
      </c>
      <c r="L19" s="63" t="s">
        <v>130</v>
      </c>
      <c r="M19" s="64" t="s">
        <v>131</v>
      </c>
    </row>
    <row r="20" spans="1:13" ht="19.5" customHeight="1" x14ac:dyDescent="0.25">
      <c r="A20" s="46">
        <v>13</v>
      </c>
      <c r="B20" s="47" t="s">
        <v>53</v>
      </c>
      <c r="C20" s="48" t="s">
        <v>56</v>
      </c>
      <c r="D20" s="49" t="s">
        <v>132</v>
      </c>
      <c r="E20" s="21" t="s">
        <v>55</v>
      </c>
      <c r="F20" s="50">
        <v>46146</v>
      </c>
      <c r="G20" s="50">
        <v>46171</v>
      </c>
      <c r="H20" s="51">
        <f t="shared" si="0"/>
        <v>25</v>
      </c>
      <c r="I20" s="52" t="s">
        <v>88</v>
      </c>
      <c r="J20" s="53" t="s">
        <v>89</v>
      </c>
      <c r="K20" s="54">
        <v>1</v>
      </c>
      <c r="L20" s="55" t="s">
        <v>133</v>
      </c>
      <c r="M20" s="56" t="s">
        <v>134</v>
      </c>
    </row>
    <row r="21" spans="1:13" ht="19.5" customHeight="1" x14ac:dyDescent="0.25">
      <c r="A21" s="57">
        <v>14</v>
      </c>
      <c r="B21" s="58" t="s">
        <v>46</v>
      </c>
      <c r="C21" s="59" t="s">
        <v>49</v>
      </c>
      <c r="D21" s="60" t="s">
        <v>135</v>
      </c>
      <c r="E21" s="28" t="s">
        <v>48</v>
      </c>
      <c r="F21" s="61">
        <v>46118</v>
      </c>
      <c r="G21" s="61">
        <v>46129</v>
      </c>
      <c r="H21" s="62">
        <f t="shared" si="0"/>
        <v>11</v>
      </c>
      <c r="I21" s="65" t="s">
        <v>105</v>
      </c>
      <c r="J21" s="53" t="s">
        <v>89</v>
      </c>
      <c r="K21" s="54">
        <v>1</v>
      </c>
      <c r="L21" s="63" t="s">
        <v>136</v>
      </c>
      <c r="M21" s="64" t="s">
        <v>137</v>
      </c>
    </row>
    <row r="22" spans="1:13" ht="19.5" customHeight="1" x14ac:dyDescent="0.25">
      <c r="A22" s="46">
        <v>15</v>
      </c>
      <c r="B22" s="47" t="s">
        <v>40</v>
      </c>
      <c r="C22" s="48" t="s">
        <v>138</v>
      </c>
      <c r="D22" s="49" t="s">
        <v>139</v>
      </c>
      <c r="E22" s="21" t="s">
        <v>42</v>
      </c>
      <c r="F22" s="50">
        <v>46104</v>
      </c>
      <c r="G22" s="50">
        <v>46178</v>
      </c>
      <c r="H22" s="51">
        <f t="shared" si="0"/>
        <v>74</v>
      </c>
      <c r="I22" s="65" t="s">
        <v>105</v>
      </c>
      <c r="J22" s="53" t="s">
        <v>89</v>
      </c>
      <c r="K22" s="54">
        <v>1</v>
      </c>
      <c r="L22" s="55" t="s">
        <v>140</v>
      </c>
      <c r="M22" s="56" t="s">
        <v>141</v>
      </c>
    </row>
    <row r="23" spans="1:13" ht="19.5" customHeight="1" x14ac:dyDescent="0.25">
      <c r="A23" s="57">
        <v>16</v>
      </c>
      <c r="B23" s="58" t="s">
        <v>25</v>
      </c>
      <c r="C23" s="59" t="s">
        <v>142</v>
      </c>
      <c r="D23" s="60" t="s">
        <v>143</v>
      </c>
      <c r="E23" s="28" t="s">
        <v>30</v>
      </c>
      <c r="F23" s="61">
        <v>46209</v>
      </c>
      <c r="G23" s="61">
        <v>46227</v>
      </c>
      <c r="H23" s="62">
        <f t="shared" si="0"/>
        <v>18</v>
      </c>
      <c r="I23" s="52" t="s">
        <v>88</v>
      </c>
      <c r="J23" s="65" t="s">
        <v>144</v>
      </c>
      <c r="K23" s="66">
        <v>0.8</v>
      </c>
      <c r="L23" s="63" t="s">
        <v>145</v>
      </c>
      <c r="M23" s="64" t="s">
        <v>146</v>
      </c>
    </row>
    <row r="24" spans="1:13" ht="19.5" customHeight="1" x14ac:dyDescent="0.25">
      <c r="A24" s="46">
        <v>17</v>
      </c>
      <c r="B24" s="47" t="s">
        <v>25</v>
      </c>
      <c r="C24" s="48" t="s">
        <v>147</v>
      </c>
      <c r="D24" s="49" t="s">
        <v>148</v>
      </c>
      <c r="E24" s="21" t="s">
        <v>27</v>
      </c>
      <c r="F24" s="50">
        <v>46230</v>
      </c>
      <c r="G24" s="50">
        <v>46248</v>
      </c>
      <c r="H24" s="51">
        <f t="shared" si="0"/>
        <v>18</v>
      </c>
      <c r="I24" s="52" t="s">
        <v>88</v>
      </c>
      <c r="J24" s="67" t="s">
        <v>149</v>
      </c>
      <c r="K24" s="68">
        <v>0</v>
      </c>
      <c r="L24" s="55" t="s">
        <v>150</v>
      </c>
      <c r="M24" s="56" t="s">
        <v>151</v>
      </c>
    </row>
    <row r="25" spans="1:13" ht="19.5" customHeight="1" x14ac:dyDescent="0.25">
      <c r="A25" s="57">
        <v>18</v>
      </c>
      <c r="B25" s="58" t="s">
        <v>53</v>
      </c>
      <c r="C25" s="59" t="s">
        <v>152</v>
      </c>
      <c r="D25" s="60" t="s">
        <v>153</v>
      </c>
      <c r="E25" s="28" t="s">
        <v>55</v>
      </c>
      <c r="F25" s="61">
        <v>46202</v>
      </c>
      <c r="G25" s="61">
        <v>46269</v>
      </c>
      <c r="H25" s="62">
        <f t="shared" si="0"/>
        <v>67</v>
      </c>
      <c r="I25" s="52" t="s">
        <v>88</v>
      </c>
      <c r="J25" s="65" t="s">
        <v>144</v>
      </c>
      <c r="K25" s="66">
        <v>0.45</v>
      </c>
      <c r="L25" s="63" t="s">
        <v>154</v>
      </c>
      <c r="M25" s="64" t="s">
        <v>155</v>
      </c>
    </row>
    <row r="26" spans="1:13" ht="19.5" customHeight="1" x14ac:dyDescent="0.25">
      <c r="A26" s="46">
        <v>19</v>
      </c>
      <c r="B26" s="47" t="s">
        <v>19</v>
      </c>
      <c r="C26" s="48" t="s">
        <v>156</v>
      </c>
      <c r="D26" s="49" t="s">
        <v>157</v>
      </c>
      <c r="E26" s="21" t="s">
        <v>21</v>
      </c>
      <c r="F26" s="50">
        <v>46209</v>
      </c>
      <c r="G26" s="50">
        <v>46213</v>
      </c>
      <c r="H26" s="51">
        <f t="shared" si="0"/>
        <v>4</v>
      </c>
      <c r="I26" s="65" t="s">
        <v>105</v>
      </c>
      <c r="J26" s="65" t="s">
        <v>144</v>
      </c>
      <c r="K26" s="66">
        <v>0.5</v>
      </c>
      <c r="L26" s="55" t="s">
        <v>90</v>
      </c>
      <c r="M26" s="56" t="s">
        <v>158</v>
      </c>
    </row>
    <row r="27" spans="1:13" ht="19.5" customHeight="1" x14ac:dyDescent="0.25">
      <c r="A27" s="57">
        <v>20</v>
      </c>
      <c r="B27" s="58" t="s">
        <v>46</v>
      </c>
      <c r="C27" s="59" t="s">
        <v>159</v>
      </c>
      <c r="D27" s="60" t="s">
        <v>160</v>
      </c>
      <c r="E27" s="28" t="s">
        <v>48</v>
      </c>
      <c r="F27" s="61">
        <v>46209</v>
      </c>
      <c r="G27" s="61">
        <v>46220</v>
      </c>
      <c r="H27" s="62">
        <f t="shared" si="0"/>
        <v>11</v>
      </c>
      <c r="I27" s="65" t="s">
        <v>105</v>
      </c>
      <c r="J27" s="65" t="s">
        <v>144</v>
      </c>
      <c r="K27" s="66">
        <v>0.6</v>
      </c>
      <c r="L27" s="63" t="s">
        <v>161</v>
      </c>
      <c r="M27" s="64" t="s">
        <v>162</v>
      </c>
    </row>
    <row r="28" spans="1:13" ht="19.5" customHeight="1" x14ac:dyDescent="0.25">
      <c r="A28" s="46">
        <v>21</v>
      </c>
      <c r="B28" s="47" t="s">
        <v>40</v>
      </c>
      <c r="C28" s="48" t="s">
        <v>163</v>
      </c>
      <c r="D28" s="49" t="s">
        <v>164</v>
      </c>
      <c r="E28" s="21" t="s">
        <v>42</v>
      </c>
      <c r="F28" s="50">
        <v>46188</v>
      </c>
      <c r="G28" s="50">
        <v>46199</v>
      </c>
      <c r="H28" s="51">
        <f t="shared" si="0"/>
        <v>11</v>
      </c>
      <c r="I28" s="53" t="s">
        <v>165</v>
      </c>
      <c r="J28" s="53" t="s">
        <v>89</v>
      </c>
      <c r="K28" s="54">
        <v>1</v>
      </c>
      <c r="L28" s="55" t="s">
        <v>90</v>
      </c>
      <c r="M28" s="56" t="s">
        <v>166</v>
      </c>
    </row>
    <row r="29" spans="1:13" ht="19.5" customHeight="1" x14ac:dyDescent="0.25">
      <c r="A29" s="57">
        <v>22</v>
      </c>
      <c r="B29" s="58" t="s">
        <v>35</v>
      </c>
      <c r="C29" s="59" t="s">
        <v>167</v>
      </c>
      <c r="D29" s="60" t="s">
        <v>168</v>
      </c>
      <c r="E29" s="28" t="s">
        <v>37</v>
      </c>
      <c r="F29" s="61">
        <v>46237</v>
      </c>
      <c r="G29" s="61">
        <v>46325</v>
      </c>
      <c r="H29" s="62">
        <f t="shared" si="0"/>
        <v>88</v>
      </c>
      <c r="I29" s="52" t="s">
        <v>88</v>
      </c>
      <c r="J29" s="67" t="s">
        <v>149</v>
      </c>
      <c r="K29" s="68">
        <v>0</v>
      </c>
      <c r="L29" s="63" t="s">
        <v>169</v>
      </c>
      <c r="M29" s="64" t="s">
        <v>170</v>
      </c>
    </row>
    <row r="30" spans="1:13" ht="19.5" customHeight="1" x14ac:dyDescent="0.25">
      <c r="A30" s="46">
        <v>23</v>
      </c>
      <c r="B30" s="47" t="s">
        <v>25</v>
      </c>
      <c r="C30" s="48" t="s">
        <v>171</v>
      </c>
      <c r="D30" s="49" t="s">
        <v>172</v>
      </c>
      <c r="E30" s="21" t="s">
        <v>30</v>
      </c>
      <c r="F30" s="50">
        <v>46251</v>
      </c>
      <c r="G30" s="50">
        <v>46283</v>
      </c>
      <c r="H30" s="51">
        <f t="shared" si="0"/>
        <v>32</v>
      </c>
      <c r="I30" s="52" t="s">
        <v>88</v>
      </c>
      <c r="J30" s="67" t="s">
        <v>149</v>
      </c>
      <c r="K30" s="68">
        <v>0</v>
      </c>
      <c r="L30" s="55" t="s">
        <v>173</v>
      </c>
      <c r="M30" s="56" t="s">
        <v>174</v>
      </c>
    </row>
    <row r="31" spans="1:13" ht="19.5" customHeight="1" x14ac:dyDescent="0.25">
      <c r="A31" s="57">
        <v>24</v>
      </c>
      <c r="B31" s="58" t="s">
        <v>25</v>
      </c>
      <c r="C31" s="59" t="s">
        <v>175</v>
      </c>
      <c r="D31" s="60" t="s">
        <v>176</v>
      </c>
      <c r="E31" s="28" t="s">
        <v>33</v>
      </c>
      <c r="F31" s="61">
        <v>46265</v>
      </c>
      <c r="G31" s="61">
        <v>46332</v>
      </c>
      <c r="H31" s="62">
        <f t="shared" si="0"/>
        <v>67</v>
      </c>
      <c r="I31" s="52" t="s">
        <v>88</v>
      </c>
      <c r="J31" s="67" t="s">
        <v>149</v>
      </c>
      <c r="K31" s="68">
        <v>0</v>
      </c>
      <c r="L31" s="63" t="s">
        <v>177</v>
      </c>
      <c r="M31" s="64" t="s">
        <v>178</v>
      </c>
    </row>
    <row r="32" spans="1:13" ht="19.5" customHeight="1" x14ac:dyDescent="0.25">
      <c r="A32" s="46">
        <v>25</v>
      </c>
      <c r="B32" s="47" t="s">
        <v>53</v>
      </c>
      <c r="C32" s="48" t="s">
        <v>179</v>
      </c>
      <c r="D32" s="49" t="s">
        <v>180</v>
      </c>
      <c r="E32" s="21" t="s">
        <v>55</v>
      </c>
      <c r="F32" s="50">
        <v>46279</v>
      </c>
      <c r="G32" s="50">
        <v>46353</v>
      </c>
      <c r="H32" s="51">
        <f t="shared" si="0"/>
        <v>74</v>
      </c>
      <c r="I32" s="52" t="s">
        <v>88</v>
      </c>
      <c r="J32" s="67" t="s">
        <v>149</v>
      </c>
      <c r="K32" s="68">
        <v>0</v>
      </c>
      <c r="L32" s="55" t="s">
        <v>181</v>
      </c>
      <c r="M32" s="56" t="s">
        <v>182</v>
      </c>
    </row>
    <row r="33" spans="1:13" ht="19.5" customHeight="1" x14ac:dyDescent="0.25">
      <c r="A33" s="57">
        <v>26</v>
      </c>
      <c r="B33" s="58" t="s">
        <v>46</v>
      </c>
      <c r="C33" s="59" t="s">
        <v>51</v>
      </c>
      <c r="D33" s="60" t="s">
        <v>183</v>
      </c>
      <c r="E33" s="28" t="s">
        <v>48</v>
      </c>
      <c r="F33" s="61">
        <v>46300</v>
      </c>
      <c r="G33" s="61">
        <v>46311</v>
      </c>
      <c r="H33" s="62">
        <f t="shared" si="0"/>
        <v>11</v>
      </c>
      <c r="I33" s="65" t="s">
        <v>105</v>
      </c>
      <c r="J33" s="67" t="s">
        <v>149</v>
      </c>
      <c r="K33" s="68">
        <v>0</v>
      </c>
      <c r="L33" s="63" t="s">
        <v>184</v>
      </c>
      <c r="M33" s="64" t="s">
        <v>185</v>
      </c>
    </row>
    <row r="34" spans="1:13" ht="19.5" customHeight="1" x14ac:dyDescent="0.25">
      <c r="A34" s="46">
        <v>27</v>
      </c>
      <c r="B34" s="47" t="s">
        <v>25</v>
      </c>
      <c r="C34" s="48" t="s">
        <v>186</v>
      </c>
      <c r="D34" s="49" t="s">
        <v>187</v>
      </c>
      <c r="E34" s="21" t="s">
        <v>30</v>
      </c>
      <c r="F34" s="50">
        <v>46335</v>
      </c>
      <c r="G34" s="50">
        <v>46353</v>
      </c>
      <c r="H34" s="51">
        <f t="shared" si="0"/>
        <v>18</v>
      </c>
      <c r="I34" s="52" t="s">
        <v>88</v>
      </c>
      <c r="J34" s="67" t="s">
        <v>149</v>
      </c>
      <c r="K34" s="68">
        <v>0</v>
      </c>
      <c r="L34" s="55" t="s">
        <v>188</v>
      </c>
      <c r="M34" s="56" t="s">
        <v>189</v>
      </c>
    </row>
    <row r="35" spans="1:13" ht="19.5" customHeight="1" x14ac:dyDescent="0.25">
      <c r="A35" s="57">
        <v>28</v>
      </c>
      <c r="B35" s="58" t="s">
        <v>35</v>
      </c>
      <c r="C35" s="59" t="s">
        <v>39</v>
      </c>
      <c r="D35" s="60" t="s">
        <v>190</v>
      </c>
      <c r="E35" s="28" t="s">
        <v>37</v>
      </c>
      <c r="F35" s="61">
        <v>46335</v>
      </c>
      <c r="G35" s="61">
        <v>46367</v>
      </c>
      <c r="H35" s="62">
        <f t="shared" si="0"/>
        <v>32</v>
      </c>
      <c r="I35" s="52" t="s">
        <v>88</v>
      </c>
      <c r="J35" s="67" t="s">
        <v>149</v>
      </c>
      <c r="K35" s="68">
        <v>0</v>
      </c>
      <c r="L35" s="63" t="s">
        <v>191</v>
      </c>
      <c r="M35" s="64" t="s">
        <v>192</v>
      </c>
    </row>
    <row r="36" spans="1:13" ht="19.5" customHeight="1" x14ac:dyDescent="0.25">
      <c r="A36" s="46">
        <v>29</v>
      </c>
      <c r="B36" s="47" t="s">
        <v>40</v>
      </c>
      <c r="C36" s="48" t="s">
        <v>193</v>
      </c>
      <c r="D36" s="49" t="s">
        <v>194</v>
      </c>
      <c r="E36" s="21" t="s">
        <v>42</v>
      </c>
      <c r="F36" s="50">
        <v>46356</v>
      </c>
      <c r="G36" s="50">
        <v>46367</v>
      </c>
      <c r="H36" s="51">
        <f t="shared" si="0"/>
        <v>11</v>
      </c>
      <c r="I36" s="53" t="s">
        <v>165</v>
      </c>
      <c r="J36" s="67" t="s">
        <v>149</v>
      </c>
      <c r="K36" s="68">
        <v>0</v>
      </c>
      <c r="L36" s="55" t="s">
        <v>90</v>
      </c>
      <c r="M36" s="56" t="s">
        <v>195</v>
      </c>
    </row>
    <row r="37" spans="1:13" ht="19.5" customHeight="1" x14ac:dyDescent="0.25">
      <c r="A37" s="57">
        <v>30</v>
      </c>
      <c r="B37" s="58" t="s">
        <v>19</v>
      </c>
      <c r="C37" s="59" t="s">
        <v>196</v>
      </c>
      <c r="D37" s="60" t="s">
        <v>197</v>
      </c>
      <c r="E37" s="28" t="s">
        <v>21</v>
      </c>
      <c r="F37" s="61">
        <v>46363</v>
      </c>
      <c r="G37" s="61">
        <v>46374</v>
      </c>
      <c r="H37" s="62">
        <f t="shared" si="0"/>
        <v>11</v>
      </c>
      <c r="I37" s="52" t="s">
        <v>88</v>
      </c>
      <c r="J37" s="67" t="s">
        <v>149</v>
      </c>
      <c r="K37" s="68">
        <v>0</v>
      </c>
      <c r="L37" s="63" t="s">
        <v>198</v>
      </c>
      <c r="M37" s="64" t="s">
        <v>199</v>
      </c>
    </row>
    <row r="38" spans="1:13" ht="19.5" customHeight="1" x14ac:dyDescent="0.25">
      <c r="A38" s="46">
        <v>31</v>
      </c>
      <c r="B38" s="47" t="s">
        <v>46</v>
      </c>
      <c r="C38" s="48" t="s">
        <v>200</v>
      </c>
      <c r="D38" s="49" t="s">
        <v>201</v>
      </c>
      <c r="E38" s="21" t="s">
        <v>48</v>
      </c>
      <c r="F38" s="50">
        <v>46370</v>
      </c>
      <c r="G38" s="50">
        <v>46386</v>
      </c>
      <c r="H38" s="51">
        <f t="shared" si="0"/>
        <v>16</v>
      </c>
      <c r="I38" s="52" t="s">
        <v>88</v>
      </c>
      <c r="J38" s="67" t="s">
        <v>149</v>
      </c>
      <c r="K38" s="68">
        <v>0</v>
      </c>
      <c r="L38" s="55" t="s">
        <v>202</v>
      </c>
      <c r="M38" s="56" t="s">
        <v>203</v>
      </c>
    </row>
    <row r="39" spans="1:13" ht="19.5" customHeight="1" x14ac:dyDescent="0.25"/>
    <row r="40" spans="1:13" ht="19.5" customHeight="1" x14ac:dyDescent="0.25"/>
    <row r="41" spans="1:13" ht="19.5" customHeight="1" x14ac:dyDescent="0.25"/>
    <row r="42" spans="1:13" ht="19.5" customHeight="1" x14ac:dyDescent="0.25"/>
    <row r="43" spans="1:13" ht="19.5" customHeight="1" x14ac:dyDescent="0.25"/>
    <row r="44" spans="1:13" ht="19.5" customHeight="1" x14ac:dyDescent="0.25"/>
  </sheetData>
  <mergeCells count="9">
    <mergeCell ref="A6:B6"/>
    <mergeCell ref="D6:E6"/>
    <mergeCell ref="G6:H6"/>
    <mergeCell ref="J6:K6"/>
    <mergeCell ref="A1:M1"/>
    <mergeCell ref="A2:M2"/>
    <mergeCell ref="A3:M3"/>
    <mergeCell ref="A4:M4"/>
    <mergeCell ref="A5:M5"/>
  </mergeCells>
  <conditionalFormatting sqref="J8:J38">
    <cfRule type="containsText" dxfId="6" priority="2" operator="containsText" text="Abgeschlossen">
      <formula>NOT(ISERROR(SEARCH("Abgeschlossen",J8)))</formula>
    </cfRule>
    <cfRule type="containsText" dxfId="5" priority="3" operator="containsText" text="In Bearbeitung">
      <formula>NOT(ISERROR(SEARCH("In Bearbeitung",J8)))</formula>
    </cfRule>
    <cfRule type="containsText" dxfId="4" priority="4" operator="containsText" text="Kritisch">
      <formula>NOT(ISERROR(SEARCH("Kritisch",J8)))</formula>
    </cfRule>
    <cfRule type="containsText" dxfId="3" priority="5" operator="containsText" text="Offen">
      <formula>NOT(ISERROR(SEARCH("Offen",J8)))</formula>
    </cfRule>
  </conditionalFormatting>
  <conditionalFormatting sqref="K8:K38">
    <cfRule type="colorScale" priority="6">
      <colorScale>
        <cfvo type="num" val="0"/>
        <cfvo type="num" val="0.5"/>
        <cfvo type="num" val="1"/>
        <color rgb="FFF5C6CB"/>
        <color rgb="FFFAECC8"/>
        <color rgb="FFD4E6C3"/>
      </colorScale>
    </cfRule>
  </conditionalFormatting>
  <dataValidations count="2">
    <dataValidation type="list" allowBlank="1" sqref="J8:J38" xr:uid="{00000000-0002-0000-0100-000000000000}">
      <formula1>"Offen,In Bearbeitung,Abgeschlossen,Kritisch,Zurückgestellt"</formula1>
      <formula2>0</formula2>
    </dataValidation>
    <dataValidation type="list" allowBlank="1" sqref="I8:I38" xr:uid="{00000000-0002-0000-0100-000001000000}">
      <formula1>"Hoch,Mittel,Niedrig"</formula1>
      <formula2>0</formula2>
    </dataValidation>
  </dataValidations>
  <pageMargins left="0.75" right="0.75" top="1" bottom="1" header="0.511811023622047" footer="0.511811023622047"/>
  <pageSetup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B84A2F"/>
  </sheetPr>
  <dimension ref="A1:I19"/>
  <sheetViews>
    <sheetView showGridLines="0" zoomScaleNormal="100" workbookViewId="0"/>
  </sheetViews>
  <sheetFormatPr baseColWidth="10" defaultColWidth="8.7109375" defaultRowHeight="15" x14ac:dyDescent="0.25"/>
  <cols>
    <col min="1" max="1" width="5" customWidth="1"/>
    <col min="2" max="2" width="12" customWidth="1"/>
    <col min="3" max="3" width="28" customWidth="1"/>
    <col min="4" max="4" width="22" customWidth="1"/>
    <col min="5" max="6" width="13" customWidth="1"/>
    <col min="7" max="8" width="14" customWidth="1"/>
    <col min="9" max="9" width="18" customWidth="1"/>
  </cols>
  <sheetData>
    <row r="1" spans="1:9" ht="6" customHeight="1" x14ac:dyDescent="0.25">
      <c r="A1" s="14"/>
      <c r="B1" s="14"/>
      <c r="C1" s="14"/>
      <c r="D1" s="14"/>
      <c r="E1" s="14"/>
      <c r="F1" s="14"/>
      <c r="G1" s="14"/>
      <c r="H1" s="14"/>
      <c r="I1" s="14"/>
    </row>
    <row r="2" spans="1:9" ht="43.5" customHeight="1" x14ac:dyDescent="0.25">
      <c r="A2" s="88" t="s">
        <v>204</v>
      </c>
      <c r="B2" s="88"/>
      <c r="C2" s="88"/>
      <c r="D2" s="88"/>
      <c r="E2" s="88"/>
      <c r="F2" s="88"/>
      <c r="G2" s="88"/>
      <c r="H2" s="88"/>
      <c r="I2" s="88"/>
    </row>
    <row r="3" spans="1:9" ht="6" customHeight="1" x14ac:dyDescent="0.25">
      <c r="A3" s="14"/>
      <c r="B3" s="14"/>
      <c r="C3" s="14"/>
      <c r="D3" s="14"/>
      <c r="E3" s="14"/>
      <c r="F3" s="14"/>
      <c r="G3" s="14"/>
      <c r="H3" s="14"/>
      <c r="I3" s="14"/>
    </row>
    <row r="4" spans="1:9" ht="18" customHeight="1" x14ac:dyDescent="0.25">
      <c r="A4" s="86" t="s">
        <v>205</v>
      </c>
      <c r="B4" s="86"/>
      <c r="C4" s="86"/>
      <c r="D4" s="86"/>
      <c r="E4" s="86"/>
      <c r="F4" s="86"/>
      <c r="G4" s="86"/>
      <c r="H4" s="86"/>
      <c r="I4" s="86"/>
    </row>
    <row r="5" spans="1:9" ht="6" customHeight="1" x14ac:dyDescent="0.25">
      <c r="A5" s="14"/>
      <c r="B5" s="14"/>
      <c r="C5" s="14"/>
      <c r="D5" s="14"/>
      <c r="E5" s="14"/>
      <c r="F5" s="14"/>
      <c r="G5" s="14"/>
      <c r="H5" s="14"/>
      <c r="I5" s="14"/>
    </row>
    <row r="6" spans="1:9" ht="18" customHeight="1" x14ac:dyDescent="0.25">
      <c r="A6" s="87" t="s">
        <v>206</v>
      </c>
      <c r="B6" s="87"/>
      <c r="C6" s="87"/>
      <c r="D6" s="69">
        <f>COUNTIF(H8:H13,"Erreicht")</f>
        <v>3</v>
      </c>
      <c r="E6" s="87" t="s">
        <v>207</v>
      </c>
      <c r="F6" s="87"/>
      <c r="G6" s="70">
        <f>COUNTIF(H8:H13,"Ausstehend")</f>
        <v>3</v>
      </c>
      <c r="H6" s="71" t="s">
        <v>208</v>
      </c>
      <c r="I6" s="72">
        <f>COUNTIF(H8:H13,"Gefährdet")</f>
        <v>0</v>
      </c>
    </row>
    <row r="7" spans="1:9" ht="25.5" customHeight="1" x14ac:dyDescent="0.25">
      <c r="A7" s="45" t="s">
        <v>3</v>
      </c>
      <c r="B7" s="45" t="s">
        <v>209</v>
      </c>
      <c r="C7" s="45" t="s">
        <v>210</v>
      </c>
      <c r="D7" s="45" t="s">
        <v>77</v>
      </c>
      <c r="E7" s="45" t="s">
        <v>6</v>
      </c>
      <c r="F7" s="45" t="s">
        <v>174</v>
      </c>
      <c r="G7" s="45" t="s">
        <v>211</v>
      </c>
      <c r="H7" s="45" t="s">
        <v>82</v>
      </c>
      <c r="I7" s="45" t="s">
        <v>85</v>
      </c>
    </row>
    <row r="8" spans="1:9" ht="24" customHeight="1" x14ac:dyDescent="0.25">
      <c r="A8" s="73">
        <v>1</v>
      </c>
      <c r="B8" s="55" t="s">
        <v>212</v>
      </c>
      <c r="C8" s="74" t="s">
        <v>213</v>
      </c>
      <c r="D8" s="75" t="s">
        <v>214</v>
      </c>
      <c r="E8" s="21" t="s">
        <v>21</v>
      </c>
      <c r="F8" s="50">
        <v>46059</v>
      </c>
      <c r="G8" s="50">
        <v>46057</v>
      </c>
      <c r="H8" s="53" t="s">
        <v>215</v>
      </c>
      <c r="I8" s="76" t="s">
        <v>216</v>
      </c>
    </row>
    <row r="9" spans="1:9" ht="24" customHeight="1" x14ac:dyDescent="0.25">
      <c r="A9" s="77">
        <v>2</v>
      </c>
      <c r="B9" s="63" t="s">
        <v>217</v>
      </c>
      <c r="C9" s="78" t="s">
        <v>218</v>
      </c>
      <c r="D9" s="79" t="s">
        <v>219</v>
      </c>
      <c r="E9" s="28" t="s">
        <v>27</v>
      </c>
      <c r="F9" s="61">
        <v>46108</v>
      </c>
      <c r="G9" s="61">
        <v>46108</v>
      </c>
      <c r="H9" s="53" t="s">
        <v>215</v>
      </c>
      <c r="I9" s="80" t="s">
        <v>220</v>
      </c>
    </row>
    <row r="10" spans="1:9" ht="24" customHeight="1" x14ac:dyDescent="0.25">
      <c r="A10" s="73">
        <v>3</v>
      </c>
      <c r="B10" s="55" t="s">
        <v>221</v>
      </c>
      <c r="C10" s="74" t="s">
        <v>222</v>
      </c>
      <c r="D10" s="75" t="s">
        <v>223</v>
      </c>
      <c r="E10" s="21" t="s">
        <v>30</v>
      </c>
      <c r="F10" s="50">
        <v>46199</v>
      </c>
      <c r="G10" s="50">
        <v>46206</v>
      </c>
      <c r="H10" s="53" t="s">
        <v>215</v>
      </c>
      <c r="I10" s="76" t="s">
        <v>224</v>
      </c>
    </row>
    <row r="11" spans="1:9" ht="24" customHeight="1" x14ac:dyDescent="0.25">
      <c r="A11" s="77">
        <v>4</v>
      </c>
      <c r="B11" s="63" t="s">
        <v>225</v>
      </c>
      <c r="C11" s="78" t="s">
        <v>226</v>
      </c>
      <c r="D11" s="79" t="s">
        <v>227</v>
      </c>
      <c r="E11" s="28" t="s">
        <v>33</v>
      </c>
      <c r="F11" s="61">
        <v>46283</v>
      </c>
      <c r="G11" s="57" t="s">
        <v>90</v>
      </c>
      <c r="H11" s="67" t="s">
        <v>228</v>
      </c>
      <c r="I11" s="80" t="s">
        <v>229</v>
      </c>
    </row>
    <row r="12" spans="1:9" ht="24" customHeight="1" x14ac:dyDescent="0.25">
      <c r="A12" s="73">
        <v>5</v>
      </c>
      <c r="B12" s="55" t="s">
        <v>230</v>
      </c>
      <c r="C12" s="74" t="s">
        <v>231</v>
      </c>
      <c r="D12" s="75" t="s">
        <v>232</v>
      </c>
      <c r="E12" s="21" t="s">
        <v>30</v>
      </c>
      <c r="F12" s="50">
        <v>46353</v>
      </c>
      <c r="G12" s="46" t="s">
        <v>90</v>
      </c>
      <c r="H12" s="67" t="s">
        <v>228</v>
      </c>
      <c r="I12" s="76" t="s">
        <v>233</v>
      </c>
    </row>
    <row r="13" spans="1:9" ht="24" customHeight="1" x14ac:dyDescent="0.25">
      <c r="A13" s="77">
        <v>6</v>
      </c>
      <c r="B13" s="63" t="s">
        <v>234</v>
      </c>
      <c r="C13" s="78" t="s">
        <v>235</v>
      </c>
      <c r="D13" s="79" t="s">
        <v>236</v>
      </c>
      <c r="E13" s="28" t="s">
        <v>21</v>
      </c>
      <c r="F13" s="61">
        <v>46374</v>
      </c>
      <c r="G13" s="57" t="s">
        <v>90</v>
      </c>
      <c r="H13" s="67" t="s">
        <v>228</v>
      </c>
      <c r="I13" s="80" t="s">
        <v>237</v>
      </c>
    </row>
    <row r="14" spans="1:9" ht="24" customHeight="1" x14ac:dyDescent="0.25"/>
    <row r="15" spans="1:9" ht="24" customHeight="1" x14ac:dyDescent="0.25"/>
    <row r="16" spans="1:9" ht="24" customHeight="1" x14ac:dyDescent="0.25"/>
    <row r="17" ht="24" customHeight="1" x14ac:dyDescent="0.25"/>
    <row r="18" ht="24" customHeight="1" x14ac:dyDescent="0.25"/>
    <row r="19" ht="24" customHeight="1" x14ac:dyDescent="0.25"/>
  </sheetData>
  <mergeCells count="7">
    <mergeCell ref="A6:C6"/>
    <mergeCell ref="E6:F6"/>
    <mergeCell ref="A1:I1"/>
    <mergeCell ref="A2:I2"/>
    <mergeCell ref="A3:I3"/>
    <mergeCell ref="A4:I4"/>
    <mergeCell ref="A5:I5"/>
  </mergeCells>
  <conditionalFormatting sqref="H8:H20">
    <cfRule type="containsText" dxfId="2" priority="2" operator="containsText" text="Erreicht">
      <formula>NOT(ISERROR(SEARCH("Erreicht",H8)))</formula>
    </cfRule>
    <cfRule type="containsText" dxfId="1" priority="3" operator="containsText" text="Gefährdet">
      <formula>NOT(ISERROR(SEARCH("Gefährdet",H8)))</formula>
    </cfRule>
    <cfRule type="containsText" dxfId="0" priority="4" operator="containsText" text="Ausstehend">
      <formula>NOT(ISERROR(SEARCH("Ausstehend",H8)))</formula>
    </cfRule>
  </conditionalFormatting>
  <dataValidations count="1">
    <dataValidation type="list" allowBlank="1" sqref="H8:H20" xr:uid="{00000000-0002-0000-0200-000000000000}">
      <formula1>"Ausstehend,Erreicht,Gefährdet,Verschoben"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Roadmap</vt:lpstr>
      <vt:lpstr>Aufgaben</vt:lpstr>
      <vt:lpstr>Meilensteine</vt:lpstr>
      <vt:lpstr>Aufgaben!Drucktitel</vt:lpstr>
      <vt:lpstr>Roadmap!Drucktitel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2026-07-25T08:59:07Z</dcterms:created>
  <dcterms:modified xsi:type="dcterms:W3CDTF">2026-07-28T07:57:15Z</dcterms:modified>
  <dc:language>en-US</dc:language>
</cp:coreProperties>
</file>