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ilnehmerliste" sheetId="1" state="visible" r:id="rId3"/>
    <sheet name="Übersicht &amp; Hinweise" sheetId="2" state="visible" r:id="rId4"/>
  </sheets>
  <definedNames>
    <definedName function="false" hidden="false" localSheetId="0" name="_xlnm.Print_Area" vbProcedure="false">Teilnehmerliste!$A$1:$M$37</definedName>
    <definedName function="false" hidden="false" localSheetId="0" name="_xlnm.Print_Titles" vbProcedure="false">Teilnehmerliste!$7:$7</definedName>
    <definedName function="false" hidden="true" localSheetId="0" name="_xlnm._FilterDatabase" vbProcedure="false">Teilnehmerliste!$A$7:$M$37</definedName>
    <definedName function="false" hidden="false" localSheetId="1" name="_xlnm.Print_Area" vbProcedure="false">'Übersicht &amp; Hinweise'!$A$1:$J$40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<sst xmlns="http://schemas.openxmlformats.org/spreadsheetml/2006/main" count="253" uniqueCount="180">
  <si>
    <t xml:space="preserve">Musterakademie GmbH  ·  Weiterbildung &amp; Events</t>
  </si>
  <si>
    <t xml:space="preserve">Teilnehmerliste</t>
  </si>
  <si>
    <t xml:space="preserve">Kurs- &amp; Veranstaltungsverwaltung</t>
  </si>
  <si>
    <t xml:space="preserve">Veranstaltung</t>
  </si>
  <si>
    <t xml:space="preserve">Grundlagenseminar Projektmanagement</t>
  </si>
  <si>
    <t xml:space="preserve">Zeitraum</t>
  </si>
  <si>
    <t xml:space="preserve">12.–13.03.2026</t>
  </si>
  <si>
    <t xml:space="preserve">Ort</t>
  </si>
  <si>
    <t xml:space="preserve">Seminarzentrum Musterstadt, Raum 2</t>
  </si>
  <si>
    <t xml:space="preserve">Leitung</t>
  </si>
  <si>
    <t xml:space="preserve">M. Mustermann</t>
  </si>
  <si>
    <t xml:space="preserve">Stand</t>
  </si>
  <si>
    <t xml:space="preserve">24.07.2026</t>
  </si>
  <si>
    <t xml:space="preserve">Version</t>
  </si>
  <si>
    <t xml:space="preserve">2026-1</t>
  </si>
  <si>
    <t xml:space="preserve">Nr.</t>
  </si>
  <si>
    <t xml:space="preserve">Nachname</t>
  </si>
  <si>
    <t xml:space="preserve">Vorname</t>
  </si>
  <si>
    <t xml:space="preserve">Organisation</t>
  </si>
  <si>
    <t xml:space="preserve">E-Mail</t>
  </si>
  <si>
    <t xml:space="preserve">Telefon</t>
  </si>
  <si>
    <t xml:space="preserve">Anmeldung am</t>
  </si>
  <si>
    <t xml:space="preserve">Status</t>
  </si>
  <si>
    <t xml:space="preserve">Gebühr (€)</t>
  </si>
  <si>
    <t xml:space="preserve">Zahlung</t>
  </si>
  <si>
    <t xml:space="preserve">Offen (€)</t>
  </si>
  <si>
    <t xml:space="preserve">Anwesend</t>
  </si>
  <si>
    <t xml:space="preserve">Bemerkung</t>
  </si>
  <si>
    <t xml:space="preserve">Bauer</t>
  </si>
  <si>
    <t xml:space="preserve">Anna</t>
  </si>
  <si>
    <t xml:space="preserve">Musterfirma AG</t>
  </si>
  <si>
    <t xml:space="preserve">anna.bauer@example.com</t>
  </si>
  <si>
    <t xml:space="preserve">+49 30 1230001</t>
  </si>
  <si>
    <t xml:space="preserve">Bestätigt</t>
  </si>
  <si>
    <t xml:space="preserve">Bezahlt</t>
  </si>
  <si>
    <t xml:space="preserve">Ja</t>
  </si>
  <si>
    <t xml:space="preserve">Schmidt</t>
  </si>
  <si>
    <t xml:space="preserve">Lukas</t>
  </si>
  <si>
    <t xml:space="preserve">Beispiel GmbH</t>
  </si>
  <si>
    <t xml:space="preserve">lukas.schmidt@example.de</t>
  </si>
  <si>
    <t xml:space="preserve">+49 89 1230002</t>
  </si>
  <si>
    <t xml:space="preserve">Fischer</t>
  </si>
  <si>
    <t xml:space="preserve">Marie</t>
  </si>
  <si>
    <t xml:space="preserve">Freiberuflich</t>
  </si>
  <si>
    <t xml:space="preserve">marie.fischer@example.com</t>
  </si>
  <si>
    <t xml:space="preserve">+49 151 1230003</t>
  </si>
  <si>
    <t xml:space="preserve">Ermäßigt</t>
  </si>
  <si>
    <t xml:space="preserve">Ermäßigung (selbstständig)</t>
  </si>
  <si>
    <t xml:space="preserve">Weber</t>
  </si>
  <si>
    <t xml:space="preserve">Jonas</t>
  </si>
  <si>
    <t xml:space="preserve">Stadtverwaltung Musterstadt</t>
  </si>
  <si>
    <t xml:space="preserve">jonas.weber@example.de</t>
  </si>
  <si>
    <t xml:space="preserve">+49 30 1230004</t>
  </si>
  <si>
    <t xml:space="preserve">Angemeldet</t>
  </si>
  <si>
    <t xml:space="preserve">Offen</t>
  </si>
  <si>
    <t xml:space="preserve">Nein</t>
  </si>
  <si>
    <t xml:space="preserve">Rechnung an Behörde</t>
  </si>
  <si>
    <t xml:space="preserve">Wagner</t>
  </si>
  <si>
    <t xml:space="preserve">Laura</t>
  </si>
  <si>
    <t xml:space="preserve">Muster-Verein e.V.</t>
  </si>
  <si>
    <t xml:space="preserve">laura.wagner@example.com</t>
  </si>
  <si>
    <t xml:space="preserve">+49 40 1230005</t>
  </si>
  <si>
    <t xml:space="preserve">Befreit</t>
  </si>
  <si>
    <t xml:space="preserve">Mitglied, beitragsfrei</t>
  </si>
  <si>
    <t xml:space="preserve">Becker</t>
  </si>
  <si>
    <t xml:space="preserve">Felix</t>
  </si>
  <si>
    <t xml:space="preserve">Hochschule Musterstadt</t>
  </si>
  <si>
    <t xml:space="preserve">felix.becker@example.de</t>
  </si>
  <si>
    <t xml:space="preserve">+49 30 1230006</t>
  </si>
  <si>
    <t xml:space="preserve">Studierendentarif</t>
  </si>
  <si>
    <t xml:space="preserve">Hoffmann</t>
  </si>
  <si>
    <t xml:space="preserve">Sophie</t>
  </si>
  <si>
    <t xml:space="preserve">sophie.hoffmann@example.com</t>
  </si>
  <si>
    <t xml:space="preserve">+49 89 1230007</t>
  </si>
  <si>
    <t xml:space="preserve">Schäfer</t>
  </si>
  <si>
    <t xml:space="preserve">Paul</t>
  </si>
  <si>
    <t xml:space="preserve">paul.schaefer@example.de</t>
  </si>
  <si>
    <t xml:space="preserve">+49 30 1230008</t>
  </si>
  <si>
    <t xml:space="preserve">Warteliste</t>
  </si>
  <si>
    <t xml:space="preserve">Nachrückerplatz</t>
  </si>
  <si>
    <t xml:space="preserve">Koch</t>
  </si>
  <si>
    <t xml:space="preserve">Emma</t>
  </si>
  <si>
    <t xml:space="preserve">Muster &amp; Partner</t>
  </si>
  <si>
    <t xml:space="preserve">emma.koch@example.com</t>
  </si>
  <si>
    <t xml:space="preserve">+49 30 1230009</t>
  </si>
  <si>
    <t xml:space="preserve">Richter</t>
  </si>
  <si>
    <t xml:space="preserve">Ben</t>
  </si>
  <si>
    <t xml:space="preserve">ben.richter@example.de</t>
  </si>
  <si>
    <t xml:space="preserve">+49 151 1230010</t>
  </si>
  <si>
    <t xml:space="preserve">Klein</t>
  </si>
  <si>
    <t xml:space="preserve">Mia</t>
  </si>
  <si>
    <t xml:space="preserve">Beispiel Institut gGmbH</t>
  </si>
  <si>
    <t xml:space="preserve">mia.klein@example.com</t>
  </si>
  <si>
    <t xml:space="preserve">+49 30 1230011</t>
  </si>
  <si>
    <t xml:space="preserve">Wolf</t>
  </si>
  <si>
    <t xml:space="preserve">Noah</t>
  </si>
  <si>
    <t xml:space="preserve">noah.wolf@example.de</t>
  </si>
  <si>
    <t xml:space="preserve">+49 89 1230012</t>
  </si>
  <si>
    <t xml:space="preserve">Schröder</t>
  </si>
  <si>
    <t xml:space="preserve">Lena</t>
  </si>
  <si>
    <t xml:space="preserve">Stadtwerke Musterstadt</t>
  </si>
  <si>
    <t xml:space="preserve">lena.schroeder@example.com</t>
  </si>
  <si>
    <t xml:space="preserve">+49 30 1230013</t>
  </si>
  <si>
    <t xml:space="preserve">Kurzfristig verhindert</t>
  </si>
  <si>
    <t xml:space="preserve">Neumann</t>
  </si>
  <si>
    <t xml:space="preserve">Elias</t>
  </si>
  <si>
    <t xml:space="preserve">elias.neumann@example.de</t>
  </si>
  <si>
    <t xml:space="preserve">+49 40 1230014</t>
  </si>
  <si>
    <t xml:space="preserve">Ehrenamt</t>
  </si>
  <si>
    <t xml:space="preserve">Schwarz</t>
  </si>
  <si>
    <t xml:space="preserve">Hannah</t>
  </si>
  <si>
    <t xml:space="preserve">hannah.schwarz@example.com</t>
  </si>
  <si>
    <t xml:space="preserve">+49 30 1230015</t>
  </si>
  <si>
    <t xml:space="preserve">Zimmermann</t>
  </si>
  <si>
    <t xml:space="preserve">Leon</t>
  </si>
  <si>
    <t xml:space="preserve">Muster Consulting</t>
  </si>
  <si>
    <t xml:space="preserve">leon.zimmermann@example.de</t>
  </si>
  <si>
    <t xml:space="preserve">+49 89 1230016</t>
  </si>
  <si>
    <t xml:space="preserve">Braun</t>
  </si>
  <si>
    <t xml:space="preserve">Clara</t>
  </si>
  <si>
    <t xml:space="preserve">clara.braun@example.com</t>
  </si>
  <si>
    <t xml:space="preserve">+49 151 1230017</t>
  </si>
  <si>
    <t xml:space="preserve">Ermäßigung</t>
  </si>
  <si>
    <t xml:space="preserve">Krüger</t>
  </si>
  <si>
    <t xml:space="preserve">Tim</t>
  </si>
  <si>
    <t xml:space="preserve">tim.krueger@example.de</t>
  </si>
  <si>
    <t xml:space="preserve">+49 30 1230018</t>
  </si>
  <si>
    <t xml:space="preserve">Abgesagt</t>
  </si>
  <si>
    <t xml:space="preserve">Storno, Erstattung erfolgt</t>
  </si>
  <si>
    <t xml:space="preserve">Hofmann</t>
  </si>
  <si>
    <t xml:space="preserve">Julia</t>
  </si>
  <si>
    <t xml:space="preserve">julia.hofmann@example.com</t>
  </si>
  <si>
    <t xml:space="preserve">+49 30 1230019</t>
  </si>
  <si>
    <t xml:space="preserve">Lange</t>
  </si>
  <si>
    <t xml:space="preserve">David</t>
  </si>
  <si>
    <t xml:space="preserve">david.lange@example.de</t>
  </si>
  <si>
    <t xml:space="preserve">+49 89 1230020</t>
  </si>
  <si>
    <t xml:space="preserve">Übersicht &amp; Auswertung</t>
  </si>
  <si>
    <t xml:space="preserve">Alle Werte werden automatisch aus dem Blatt „Teilnehmerliste“ berechnet.</t>
  </si>
  <si>
    <t xml:space="preserve">TEILNEHMER GESAMT</t>
  </si>
  <si>
    <t xml:space="preserve">BESTÄTIGT</t>
  </si>
  <si>
    <t xml:space="preserve">ANWESEND</t>
  </si>
  <si>
    <t xml:space="preserve">OFFENER BETRAG</t>
  </si>
  <si>
    <t xml:space="preserve">Status-Verteilung</t>
  </si>
  <si>
    <t xml:space="preserve">Zahlungsübersicht</t>
  </si>
  <si>
    <t xml:space="preserve">Anzahl</t>
  </si>
  <si>
    <t xml:space="preserve">Anteil</t>
  </si>
  <si>
    <t xml:space="preserve">Verteilung</t>
  </si>
  <si>
    <t xml:space="preserve">Gesamtgebühren</t>
  </si>
  <si>
    <t xml:space="preserve">Davon bezahlt</t>
  </si>
  <si>
    <t xml:space="preserve">Davon offen</t>
  </si>
  <si>
    <t xml:space="preserve">Offene Zahlungen (Anzahl)</t>
  </si>
  <si>
    <t xml:space="preserve">Gesamt</t>
  </si>
  <si>
    <t xml:space="preserve">Anwesenheit</t>
  </si>
  <si>
    <t xml:space="preserve">Anwesend (Ja)</t>
  </si>
  <si>
    <t xml:space="preserve">Abwesend (Nein)</t>
  </si>
  <si>
    <t xml:space="preserve">Teilnahmequote</t>
  </si>
  <si>
    <t xml:space="preserve">Hinweise zur Verwendung</t>
  </si>
  <si>
    <t xml:space="preserve">•  Kopfbereich ausfüllen: Veranstaltung, Zeitraum, Ort, Leitung, Stand und Version anpassen.</t>
  </si>
  <si>
    <t xml:space="preserve">•  Pro Person eine Zeile: Nachname, Vorname und Organisation genügen als Minimum – die Nr. wird automatisch vergeben.</t>
  </si>
  <si>
    <t xml:space="preserve">•  Status und Zahlung über die Dropdown-Listen wählen; die Farbmarkierung erfolgt automatisch.</t>
  </si>
  <si>
    <t xml:space="preserve">•  Die Spalten „Nr.“ und „Offen (€)“ sind berechnet – nicht überschreiben (hell hinterlegt).</t>
  </si>
  <si>
    <t xml:space="preserve">•  „Offen (€)“ ergibt sich aus der Gebühr, sobald die Zahlung auf „Offen“ steht.</t>
  </si>
  <si>
    <t xml:space="preserve">•  Über den Filter in der Kopfzeile lässt sich z. B. nach Status oder Organisation filtern.</t>
  </si>
  <si>
    <t xml:space="preserve">•  Neue Zeilen einfach unterhalb einfügen; Formeln und Format aus einer vorhandenen Zeile nach unten kopieren.</t>
  </si>
  <si>
    <t xml:space="preserve">Legende – Status- &amp; Auswahlwerte</t>
  </si>
  <si>
    <t xml:space="preserve">Feld</t>
  </si>
  <si>
    <t xml:space="preserve">Mögliche Werte</t>
  </si>
  <si>
    <t xml:space="preserve">Bedeutung</t>
  </si>
  <si>
    <t xml:space="preserve">Platz verbindlich zugesagt und bestätigt.</t>
  </si>
  <si>
    <t xml:space="preserve">Anmeldung eingegangen, noch nicht bestätigt.</t>
  </si>
  <si>
    <t xml:space="preserve">Kurs belegt – rückt bei Absagen nach.</t>
  </si>
  <si>
    <t xml:space="preserve">Teilnahme storniert.</t>
  </si>
  <si>
    <t xml:space="preserve">Bezahlt / Offen</t>
  </si>
  <si>
    <t xml:space="preserve">Gebühr beglichen bzw. noch ausstehend.</t>
  </si>
  <si>
    <t xml:space="preserve">Ermäßigt / Befreit</t>
  </si>
  <si>
    <t xml:space="preserve">Reduzierter Beitrag bzw. beitragsfrei.</t>
  </si>
  <si>
    <t xml:space="preserve">Ja / Nein</t>
  </si>
  <si>
    <t xml:space="preserve">Am Veranstaltungstag anwesend oder nicht.</t>
  </si>
  <si>
    <t xml:space="preserve">Datenschutz: Diese Liste enthält personenbezogene Daten. Zugriff begrenzen, nur erforderliche Angaben erfassen und nach der DSGVO-Aufbewahrungsfrist löschen.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</si>
</sst>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dd\.mm\.yyyy"/>
    <numFmt numFmtId="167" formatCode="#,##0.00&quot; €&quot;"/>
    <numFmt numFmtId="168" formatCode="#,##0.00&quot; €&quot;;\-#,##0.00&quot; €&quot;;\–"/>
    <numFmt numFmtId="169" formatCode="0"/>
    <numFmt numFmtId="170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Calibri"/>
      <family val="0"/>
      <charset val="1"/>
    </font>
    <font>
      <b val="true"/>
      <sz val="22"/>
      <color rgb="FF1E2547"/>
      <name val="Calibri"/>
      <family val="0"/>
      <charset val="1"/>
    </font>
    <font>
      <sz val="11"/>
      <color rgb="FF6B7386"/>
      <name val="Calibri"/>
      <family val="0"/>
      <charset val="1"/>
    </font>
    <font>
      <b val="true"/>
      <sz val="9"/>
      <color rgb="FF6B7386"/>
      <name val="Calibri"/>
      <family val="0"/>
      <charset val="1"/>
    </font>
    <font>
      <sz val="10.5"/>
      <color rgb="FF1B2233"/>
      <name val="Calibri"/>
      <family val="0"/>
      <charset val="1"/>
    </font>
    <font>
      <b val="true"/>
      <sz val="10.5"/>
      <color rgb="FF1E2547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6B7386"/>
      <name val="Calibri"/>
      <family val="0"/>
      <charset val="1"/>
    </font>
    <font>
      <sz val="10"/>
      <color rgb="FF1B2233"/>
      <name val="Calibri"/>
      <family val="0"/>
      <charset val="1"/>
    </font>
    <font>
      <sz val="9.5"/>
      <color rgb="FF6B7386"/>
      <name val="Calibri"/>
      <family val="0"/>
      <charset val="1"/>
    </font>
    <font>
      <b val="true"/>
      <sz val="10"/>
      <color rgb="FF1B2233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8.5"/>
      <color rgb="FF3C4B86"/>
      <name val="Calibri"/>
      <family val="0"/>
      <charset val="1"/>
    </font>
    <font>
      <b val="true"/>
      <sz val="19"/>
      <color rgb="FF1E2547"/>
      <name val="Calibri"/>
      <family val="0"/>
      <charset val="1"/>
    </font>
    <font>
      <b val="true"/>
      <sz val="11"/>
      <color rgb="FF1E2547"/>
      <name val="Calibri"/>
      <family val="0"/>
      <charset val="1"/>
    </font>
    <font>
      <sz val="10"/>
      <color rgb="FF6B7386"/>
      <name val="Calibri"/>
      <family val="0"/>
      <charset val="1"/>
    </font>
    <font>
      <b val="true"/>
      <sz val="11"/>
      <color rgb="FF1E7A46"/>
      <name val="Calibri"/>
      <family val="0"/>
      <charset val="1"/>
    </font>
    <font>
      <b val="true"/>
      <sz val="11"/>
      <color rgb="FF2C5AA0"/>
      <name val="Calibri"/>
      <family val="0"/>
      <charset val="1"/>
    </font>
    <font>
      <b val="true"/>
      <sz val="11"/>
      <color rgb="FF9A6B12"/>
      <name val="Calibri"/>
      <family val="0"/>
      <charset val="1"/>
    </font>
    <font>
      <b val="true"/>
      <sz val="11"/>
      <color rgb="FFA83232"/>
      <name val="Calibri"/>
      <family val="0"/>
      <charset val="1"/>
    </font>
    <font>
      <b val="true"/>
      <sz val="10"/>
      <color rgb="FF1E2547"/>
      <name val="Calibri"/>
      <family val="0"/>
      <charset val="1"/>
    </font>
    <font>
      <b val="true"/>
      <sz val="9.5"/>
      <color rgb="FF3C4B86"/>
      <name val="Calibri"/>
      <family val="0"/>
      <charset val="1"/>
    </font>
    <font>
      <sz val="9.5"/>
      <color rgb="FF1B2233"/>
      <name val="Calibri"/>
      <family val="0"/>
      <charset val="1"/>
    </font>
    <font>
      <i val="true"/>
      <sz val="9"/>
      <color rgb="FF6B7386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2547"/>
        <bgColor rgb="FF1B2233"/>
      </patternFill>
    </fill>
    <fill>
      <patternFill patternType="solid">
        <fgColor rgb="FFEDF0F7"/>
        <bgColor rgb="FFF0F2F9"/>
      </patternFill>
    </fill>
    <fill>
      <patternFill patternType="solid">
        <fgColor rgb="FF2C3766"/>
        <bgColor rgb="FF1E2547"/>
      </patternFill>
    </fill>
    <fill>
      <patternFill patternType="solid">
        <fgColor rgb="FFFFFFFF"/>
        <bgColor rgb="FFF5F7FB"/>
      </patternFill>
    </fill>
    <fill>
      <patternFill patternType="solid">
        <fgColor rgb="FFF5F7FB"/>
        <bgColor rgb="FFF0F2F9"/>
      </patternFill>
    </fill>
    <fill>
      <patternFill patternType="solid">
        <fgColor rgb="FFF0F2F9"/>
        <bgColor rgb="FFEDF0F7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AE8"/>
      </bottom>
      <diagonal/>
    </border>
    <border diagonalUp="false" diagonalDown="false">
      <left/>
      <right/>
      <top style="medium">
        <color rgb="FF1E2547"/>
      </top>
      <bottom style="medium">
        <color rgb="FF1E2547"/>
      </bottom>
      <diagonal/>
    </border>
    <border diagonalUp="false" diagonalDown="false">
      <left/>
      <right/>
      <top style="medium">
        <color rgb="FF3C4B86"/>
      </top>
      <bottom/>
      <diagonal/>
    </border>
    <border diagonalUp="false" diagonalDown="false">
      <left/>
      <right/>
      <top/>
      <bottom style="medium">
        <color rgb="FF3C4B8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7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7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0">
    <dxf>
      <fill>
        <patternFill patternType="solid">
          <fgColor rgb="FF2C3766"/>
          <bgColor rgb="FF000000"/>
        </patternFill>
      </fill>
    </dxf>
    <dxf>
      <fill>
        <patternFill patternType="solid">
          <fgColor rgb="FFEDF0F7"/>
          <bgColor rgb="FF000000"/>
        </patternFill>
      </fill>
    </dxf>
    <dxf>
      <fill>
        <patternFill patternType="solid">
          <fgColor rgb="FF6B7386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5F7FB"/>
          <bgColor rgb="FF000000"/>
        </patternFill>
      </fill>
    </dxf>
    <dxf>
      <fill>
        <patternFill patternType="solid">
          <fgColor rgb="FF1B2233"/>
          <bgColor rgb="FF000000"/>
        </patternFill>
      </fill>
    </dxf>
    <dxf>
      <fill>
        <patternFill patternType="solid">
          <fgColor rgb="FFDCEFE3"/>
          <bgColor rgb="FF000000"/>
        </patternFill>
      </fill>
    </dxf>
    <dxf>
      <fill>
        <patternFill patternType="solid">
          <fgColor rgb="FFDDE6F5"/>
          <bgColor rgb="FF000000"/>
        </patternFill>
      </fill>
    </dxf>
    <dxf>
      <fill>
        <patternFill patternType="solid">
          <fgColor rgb="FFF6D9D9"/>
          <bgColor rgb="FF000000"/>
        </patternFill>
      </fill>
    </dxf>
    <dxf>
      <fill>
        <patternFill patternType="solid">
          <fgColor rgb="FFFBEBCE"/>
          <bgColor rgb="FF000000"/>
        </patternFill>
      </fill>
    </dxf>
    <dxf>
      <fill>
        <patternFill patternType="solid">
          <fgColor rgb="FF1E7A46"/>
          <bgColor rgb="FF000000"/>
        </patternFill>
      </fill>
    </dxf>
    <dxf>
      <fill>
        <patternFill patternType="solid">
          <fgColor rgb="FF2C5AA0"/>
          <bgColor rgb="FF000000"/>
        </patternFill>
      </fill>
    </dxf>
    <dxf>
      <fill>
        <patternFill patternType="solid">
          <fgColor rgb="FF9A6B12"/>
          <bgColor rgb="FF000000"/>
        </patternFill>
      </fill>
    </dxf>
    <dxf>
      <fill>
        <patternFill patternType="solid">
          <fgColor rgb="FFA83232"/>
          <bgColor rgb="FF000000"/>
        </patternFill>
      </fill>
    </dxf>
    <dxf>
      <fill>
        <patternFill patternType="solid">
          <fgColor rgb="FFE7E9EF"/>
          <bgColor rgb="FF000000"/>
        </patternFill>
      </fill>
    </dxf>
    <dxf>
      <font>
        <name val="Calibri"/>
        <charset val="1"/>
        <family val="0"/>
        <b val="1"/>
        <color rgb="FF1E7A46"/>
        <sz val="10"/>
      </font>
      <fill>
        <patternFill>
          <bgColor rgb="FFDCEFE3"/>
        </patternFill>
      </fill>
    </dxf>
    <dxf>
      <font>
        <name val="Calibri"/>
        <charset val="1"/>
        <family val="0"/>
        <b val="1"/>
        <color rgb="FF2C5AA0"/>
        <sz val="10"/>
      </font>
      <fill>
        <patternFill>
          <bgColor rgb="FFDDE6F5"/>
        </patternFill>
      </fill>
    </dxf>
    <dxf>
      <font>
        <name val="Calibri"/>
        <charset val="1"/>
        <family val="0"/>
        <b val="1"/>
        <color rgb="FF9A6B12"/>
        <sz val="10"/>
      </font>
      <fill>
        <patternFill>
          <bgColor rgb="FFFBEBCE"/>
        </patternFill>
      </fill>
    </dxf>
    <dxf>
      <font>
        <name val="Calibri"/>
        <charset val="1"/>
        <family val="0"/>
        <b val="1"/>
        <color rgb="FFA83232"/>
        <sz val="10"/>
      </font>
      <fill>
        <patternFill>
          <bgColor rgb="FFF6D9D9"/>
        </patternFill>
      </fill>
    </dxf>
    <dxf>
      <font>
        <name val="Calibri"/>
        <charset val="1"/>
        <family val="0"/>
        <b val="1"/>
        <color rgb="FF6B7386"/>
        <sz val="10"/>
      </font>
      <fill>
        <patternFill>
          <bgColor rgb="FFE7E9E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12"/>
      <rgbColor rgb="FF800080"/>
      <rgbColor rgb="FF1E7A46"/>
      <rgbColor rgb="FFE7E9EF"/>
      <rgbColor rgb="FF808080"/>
      <rgbColor rgb="FF9999FF"/>
      <rgbColor rgb="FF993366"/>
      <rgbColor rgb="FFFBEBCE"/>
      <rgbColor rgb="FFDDE6F5"/>
      <rgbColor rgb="FF660066"/>
      <rgbColor rgb="FFFF8080"/>
      <rgbColor rgb="FF2C5AA0"/>
      <rgbColor rgb="FFD5DA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0F7"/>
      <rgbColor rgb="FFDCEFE3"/>
      <rgbColor rgb="FFF5F7FB"/>
      <rgbColor rgb="FFF0F2F9"/>
      <rgbColor rgb="FFFF99CC"/>
      <rgbColor rgb="FFCC99FF"/>
      <rgbColor rgb="FFF6D9D9"/>
      <rgbColor rgb="FF3366FF"/>
      <rgbColor rgb="FF33CCCC"/>
      <rgbColor rgb="FF99CC00"/>
      <rgbColor rgb="FFFFCC00"/>
      <rgbColor rgb="FFFF9900"/>
      <rgbColor rgb="FFFF6600"/>
      <rgbColor rgb="FF6B7386"/>
      <rgbColor rgb="FF969696"/>
      <rgbColor rgb="FF3C4B86"/>
      <rgbColor rgb="FF339966"/>
      <rgbColor rgb="FF003300"/>
      <rgbColor rgb="FF1B2233"/>
      <rgbColor rgb="FFA83232"/>
      <rgbColor rgb="FF993366"/>
      <rgbColor rgb="FF2C3766"/>
      <rgbColor rgb="FF1E25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5" min="5" style="0" width="27"/>
    <col collapsed="false" customWidth="true" hidden="false" outlineLevel="0" max="6" min="6" style="0" width="16.5"/>
    <col collapsed="false" customWidth="true" hidden="false" outlineLevel="0" max="8" min="7" style="0" width="14"/>
    <col collapsed="false" customWidth="true" hidden="false" outlineLevel="0" max="9" min="9" style="0" width="12"/>
    <col collapsed="false" customWidth="true" hidden="false" outlineLevel="0" max="10" min="10" style="0" width="13"/>
    <col collapsed="false" customWidth="true" hidden="false" outlineLevel="0" max="11" min="11" style="0" width="12"/>
    <col collapsed="false" customWidth="true" hidden="false" outlineLevel="0" max="12" min="12" style="0" width="11"/>
    <col collapsed="false" customWidth="true" hidden="false" outlineLevel="0" max="13" min="13" style="0" width="26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37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  <c r="K2" s="3"/>
      <c r="L2" s="3"/>
      <c r="M2" s="3"/>
    </row>
    <row r="3" customFormat="false" ht="18.75" hidden="false" customHeight="true" outlineLevel="0" collapsed="false">
      <c r="A3" s="4" t="s">
        <v>3</v>
      </c>
      <c r="B3" s="4"/>
      <c r="C3" s="5" t="s">
        <v>4</v>
      </c>
      <c r="D3" s="5"/>
      <c r="E3" s="5"/>
      <c r="F3" s="5"/>
      <c r="G3" s="4" t="s">
        <v>5</v>
      </c>
      <c r="H3" s="4"/>
      <c r="I3" s="5" t="s">
        <v>6</v>
      </c>
      <c r="J3" s="5"/>
      <c r="K3" s="5"/>
      <c r="L3" s="5"/>
      <c r="M3" s="5"/>
    </row>
    <row r="4" customFormat="false" ht="18.75" hidden="false" customHeight="true" outlineLevel="0" collapsed="false">
      <c r="A4" s="4" t="s">
        <v>7</v>
      </c>
      <c r="B4" s="4"/>
      <c r="C4" s="5" t="s">
        <v>8</v>
      </c>
      <c r="D4" s="5"/>
      <c r="E4" s="5"/>
      <c r="F4" s="5"/>
      <c r="G4" s="4" t="s">
        <v>9</v>
      </c>
      <c r="H4" s="4"/>
      <c r="I4" s="5" t="s">
        <v>10</v>
      </c>
      <c r="J4" s="5"/>
      <c r="K4" s="5"/>
      <c r="L4" s="5"/>
      <c r="M4" s="5"/>
    </row>
    <row r="5" customFormat="false" ht="18.75" hidden="false" customHeight="true" outlineLevel="0" collapsed="false">
      <c r="A5" s="4" t="s">
        <v>11</v>
      </c>
      <c r="B5" s="4"/>
      <c r="C5" s="5" t="s">
        <v>12</v>
      </c>
      <c r="D5" s="5"/>
      <c r="E5" s="5"/>
      <c r="F5" s="5"/>
      <c r="G5" s="4" t="s">
        <v>13</v>
      </c>
      <c r="H5" s="4"/>
      <c r="I5" s="5" t="s">
        <v>14</v>
      </c>
      <c r="J5" s="5"/>
      <c r="K5" s="5"/>
      <c r="L5" s="5"/>
      <c r="M5" s="5"/>
    </row>
    <row r="6" customFormat="false" ht="24" hidden="false" customHeight="true" outlineLevel="0" collapsed="false">
      <c r="A6" s="6" t="str">
        <f aca="false">"Teilnehmer gesamt:  "&amp;COUNTA($B$8:$B$37)&amp;"        ·        Bestätigt:  "&amp;COUNTIF($H$8:$H$37,"Bestätigt")&amp;"        ·        Warteliste:  "&amp;COUNTIF($H$8:$H$37,"Warteliste")&amp;"        ·        Anwesend:  "&amp;COUNTIF($L$8:$L$37,"Ja")&amp;"        ·        Offener Betrag:  "&amp;TEXT(SUM($K$8:$K$37),"#,##0.00")&amp;" €"</f>
        <v>Teilnehmer gesamt:  20        ·        Bestätigt:  14        ·        Warteliste:  2        ·        Anwesend:  13        ·        Offener Betrag:  894.00 €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customFormat="false" ht="30" hidden="false" customHeight="true" outlineLevel="0" collapsed="false">
      <c r="A7" s="7" t="s">
        <v>15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8" t="s">
        <v>21</v>
      </c>
      <c r="H7" s="7" t="s">
        <v>22</v>
      </c>
      <c r="I7" s="8" t="s">
        <v>23</v>
      </c>
      <c r="J7" s="7" t="s">
        <v>24</v>
      </c>
      <c r="K7" s="8" t="s">
        <v>25</v>
      </c>
      <c r="L7" s="8" t="s">
        <v>26</v>
      </c>
      <c r="M7" s="7" t="s">
        <v>27</v>
      </c>
    </row>
    <row r="8" customFormat="false" ht="19.5" hidden="false" customHeight="true" outlineLevel="0" collapsed="false">
      <c r="A8" s="9" t="n">
        <f aca="false">IF($B8="","",COUNTA($B$8:$B8))</f>
        <v>1</v>
      </c>
      <c r="B8" s="10" t="s">
        <v>28</v>
      </c>
      <c r="C8" s="10" t="s">
        <v>29</v>
      </c>
      <c r="D8" s="10" t="s">
        <v>30</v>
      </c>
      <c r="E8" s="11" t="s">
        <v>31</v>
      </c>
      <c r="F8" s="10" t="s">
        <v>32</v>
      </c>
      <c r="G8" s="12" t="n">
        <v>46034</v>
      </c>
      <c r="H8" s="13" t="s">
        <v>33</v>
      </c>
      <c r="I8" s="14" t="n">
        <v>149</v>
      </c>
      <c r="J8" s="13" t="s">
        <v>34</v>
      </c>
      <c r="K8" s="15" t="n">
        <f aca="false">IF($B8="","",IF($J8="Offen",$I8,0))</f>
        <v>0</v>
      </c>
      <c r="L8" s="13" t="s">
        <v>35</v>
      </c>
      <c r="M8" s="11"/>
    </row>
    <row r="9" customFormat="false" ht="19.5" hidden="false" customHeight="true" outlineLevel="0" collapsed="false">
      <c r="A9" s="9" t="n">
        <f aca="false">IF($B9="","",COUNTA($B$8:$B9))</f>
        <v>2</v>
      </c>
      <c r="B9" s="16" t="s">
        <v>36</v>
      </c>
      <c r="C9" s="16" t="s">
        <v>37</v>
      </c>
      <c r="D9" s="16" t="s">
        <v>38</v>
      </c>
      <c r="E9" s="17" t="s">
        <v>39</v>
      </c>
      <c r="F9" s="16" t="s">
        <v>40</v>
      </c>
      <c r="G9" s="18" t="n">
        <v>46036</v>
      </c>
      <c r="H9" s="19" t="s">
        <v>33</v>
      </c>
      <c r="I9" s="20" t="n">
        <v>149</v>
      </c>
      <c r="J9" s="19" t="s">
        <v>34</v>
      </c>
      <c r="K9" s="15" t="n">
        <f aca="false">IF($B9="","",IF($J9="Offen",$I9,0))</f>
        <v>0</v>
      </c>
      <c r="L9" s="19" t="s">
        <v>35</v>
      </c>
      <c r="M9" s="17"/>
    </row>
    <row r="10" customFormat="false" ht="19.5" hidden="false" customHeight="true" outlineLevel="0" collapsed="false">
      <c r="A10" s="9" t="n">
        <f aca="false">IF($B10="","",COUNTA($B$8:$B10))</f>
        <v>3</v>
      </c>
      <c r="B10" s="10" t="s">
        <v>41</v>
      </c>
      <c r="C10" s="10" t="s">
        <v>42</v>
      </c>
      <c r="D10" s="10" t="s">
        <v>43</v>
      </c>
      <c r="E10" s="11" t="s">
        <v>44</v>
      </c>
      <c r="F10" s="10" t="s">
        <v>45</v>
      </c>
      <c r="G10" s="12" t="n">
        <v>46037</v>
      </c>
      <c r="H10" s="13" t="s">
        <v>33</v>
      </c>
      <c r="I10" s="14" t="n">
        <v>99</v>
      </c>
      <c r="J10" s="13" t="s">
        <v>46</v>
      </c>
      <c r="K10" s="15" t="n">
        <f aca="false">IF($B10="","",IF($J10="Offen",$I10,0))</f>
        <v>0</v>
      </c>
      <c r="L10" s="13" t="s">
        <v>35</v>
      </c>
      <c r="M10" s="11" t="s">
        <v>47</v>
      </c>
    </row>
    <row r="11" customFormat="false" ht="19.5" hidden="false" customHeight="true" outlineLevel="0" collapsed="false">
      <c r="A11" s="9" t="n">
        <f aca="false">IF($B11="","",COUNTA($B$8:$B11))</f>
        <v>4</v>
      </c>
      <c r="B11" s="16" t="s">
        <v>48</v>
      </c>
      <c r="C11" s="16" t="s">
        <v>49</v>
      </c>
      <c r="D11" s="16" t="s">
        <v>50</v>
      </c>
      <c r="E11" s="17" t="s">
        <v>51</v>
      </c>
      <c r="F11" s="16" t="s">
        <v>52</v>
      </c>
      <c r="G11" s="18" t="n">
        <v>46040</v>
      </c>
      <c r="H11" s="19" t="s">
        <v>53</v>
      </c>
      <c r="I11" s="20" t="n">
        <v>149</v>
      </c>
      <c r="J11" s="19" t="s">
        <v>54</v>
      </c>
      <c r="K11" s="15" t="n">
        <f aca="false">IF($B11="","",IF($J11="Offen",$I11,0))</f>
        <v>149</v>
      </c>
      <c r="L11" s="19" t="s">
        <v>55</v>
      </c>
      <c r="M11" s="17" t="s">
        <v>56</v>
      </c>
    </row>
    <row r="12" customFormat="false" ht="19.5" hidden="false" customHeight="true" outlineLevel="0" collapsed="false">
      <c r="A12" s="9" t="n">
        <f aca="false">IF($B12="","",COUNTA($B$8:$B12))</f>
        <v>5</v>
      </c>
      <c r="B12" s="10" t="s">
        <v>57</v>
      </c>
      <c r="C12" s="10" t="s">
        <v>58</v>
      </c>
      <c r="D12" s="10" t="s">
        <v>59</v>
      </c>
      <c r="E12" s="11" t="s">
        <v>60</v>
      </c>
      <c r="F12" s="10" t="s">
        <v>61</v>
      </c>
      <c r="G12" s="12" t="n">
        <v>46042</v>
      </c>
      <c r="H12" s="13" t="s">
        <v>33</v>
      </c>
      <c r="I12" s="14" t="n">
        <v>0</v>
      </c>
      <c r="J12" s="13" t="s">
        <v>62</v>
      </c>
      <c r="K12" s="15" t="n">
        <f aca="false">IF($B12="","",IF($J12="Offen",$I12,0))</f>
        <v>0</v>
      </c>
      <c r="L12" s="13" t="s">
        <v>35</v>
      </c>
      <c r="M12" s="11" t="s">
        <v>63</v>
      </c>
    </row>
    <row r="13" customFormat="false" ht="19.5" hidden="false" customHeight="true" outlineLevel="0" collapsed="false">
      <c r="A13" s="9" t="n">
        <f aca="false">IF($B13="","",COUNTA($B$8:$B13))</f>
        <v>6</v>
      </c>
      <c r="B13" s="16" t="s">
        <v>64</v>
      </c>
      <c r="C13" s="16" t="s">
        <v>65</v>
      </c>
      <c r="D13" s="16" t="s">
        <v>66</v>
      </c>
      <c r="E13" s="17" t="s">
        <v>67</v>
      </c>
      <c r="F13" s="16" t="s">
        <v>68</v>
      </c>
      <c r="G13" s="18" t="n">
        <v>46044</v>
      </c>
      <c r="H13" s="19" t="s">
        <v>33</v>
      </c>
      <c r="I13" s="20" t="n">
        <v>99</v>
      </c>
      <c r="J13" s="19" t="s">
        <v>34</v>
      </c>
      <c r="K13" s="15" t="n">
        <f aca="false">IF($B13="","",IF($J13="Offen",$I13,0))</f>
        <v>0</v>
      </c>
      <c r="L13" s="19" t="s">
        <v>35</v>
      </c>
      <c r="M13" s="17" t="s">
        <v>69</v>
      </c>
    </row>
    <row r="14" customFormat="false" ht="19.5" hidden="false" customHeight="true" outlineLevel="0" collapsed="false">
      <c r="A14" s="9" t="n">
        <f aca="false">IF($B14="","",COUNTA($B$8:$B14))</f>
        <v>7</v>
      </c>
      <c r="B14" s="10" t="s">
        <v>70</v>
      </c>
      <c r="C14" s="10" t="s">
        <v>71</v>
      </c>
      <c r="D14" s="10" t="s">
        <v>30</v>
      </c>
      <c r="E14" s="11" t="s">
        <v>72</v>
      </c>
      <c r="F14" s="10" t="s">
        <v>73</v>
      </c>
      <c r="G14" s="12" t="n">
        <v>46047</v>
      </c>
      <c r="H14" s="13" t="s">
        <v>33</v>
      </c>
      <c r="I14" s="14" t="n">
        <v>149</v>
      </c>
      <c r="J14" s="13" t="s">
        <v>34</v>
      </c>
      <c r="K14" s="15" t="n">
        <f aca="false">IF($B14="","",IF($J14="Offen",$I14,0))</f>
        <v>0</v>
      </c>
      <c r="L14" s="13" t="s">
        <v>35</v>
      </c>
      <c r="M14" s="11"/>
    </row>
    <row r="15" customFormat="false" ht="19.5" hidden="false" customHeight="true" outlineLevel="0" collapsed="false">
      <c r="A15" s="9" t="n">
        <f aca="false">IF($B15="","",COUNTA($B$8:$B15))</f>
        <v>8</v>
      </c>
      <c r="B15" s="16" t="s">
        <v>74</v>
      </c>
      <c r="C15" s="16" t="s">
        <v>75</v>
      </c>
      <c r="D15" s="16" t="s">
        <v>38</v>
      </c>
      <c r="E15" s="17" t="s">
        <v>76</v>
      </c>
      <c r="F15" s="16" t="s">
        <v>77</v>
      </c>
      <c r="G15" s="18" t="n">
        <v>46049</v>
      </c>
      <c r="H15" s="19" t="s">
        <v>78</v>
      </c>
      <c r="I15" s="20" t="n">
        <v>149</v>
      </c>
      <c r="J15" s="19" t="s">
        <v>54</v>
      </c>
      <c r="K15" s="15" t="n">
        <f aca="false">IF($B15="","",IF($J15="Offen",$I15,0))</f>
        <v>149</v>
      </c>
      <c r="L15" s="19" t="s">
        <v>55</v>
      </c>
      <c r="M15" s="17" t="s">
        <v>79</v>
      </c>
    </row>
    <row r="16" customFormat="false" ht="19.5" hidden="false" customHeight="true" outlineLevel="0" collapsed="false">
      <c r="A16" s="9" t="n">
        <f aca="false">IF($B16="","",COUNTA($B$8:$B16))</f>
        <v>9</v>
      </c>
      <c r="B16" s="10" t="s">
        <v>80</v>
      </c>
      <c r="C16" s="10" t="s">
        <v>81</v>
      </c>
      <c r="D16" s="10" t="s">
        <v>82</v>
      </c>
      <c r="E16" s="11" t="s">
        <v>83</v>
      </c>
      <c r="F16" s="10" t="s">
        <v>84</v>
      </c>
      <c r="G16" s="12" t="n">
        <v>46050</v>
      </c>
      <c r="H16" s="13" t="s">
        <v>33</v>
      </c>
      <c r="I16" s="14" t="n">
        <v>149</v>
      </c>
      <c r="J16" s="13" t="s">
        <v>34</v>
      </c>
      <c r="K16" s="15" t="n">
        <f aca="false">IF($B16="","",IF($J16="Offen",$I16,0))</f>
        <v>0</v>
      </c>
      <c r="L16" s="13" t="s">
        <v>35</v>
      </c>
      <c r="M16" s="11"/>
    </row>
    <row r="17" customFormat="false" ht="19.5" hidden="false" customHeight="true" outlineLevel="0" collapsed="false">
      <c r="A17" s="9" t="n">
        <f aca="false">IF($B17="","",COUNTA($B$8:$B17))</f>
        <v>10</v>
      </c>
      <c r="B17" s="16" t="s">
        <v>85</v>
      </c>
      <c r="C17" s="16" t="s">
        <v>86</v>
      </c>
      <c r="D17" s="16" t="s">
        <v>43</v>
      </c>
      <c r="E17" s="17" t="s">
        <v>87</v>
      </c>
      <c r="F17" s="16" t="s">
        <v>88</v>
      </c>
      <c r="G17" s="18" t="n">
        <v>46055</v>
      </c>
      <c r="H17" s="19" t="s">
        <v>33</v>
      </c>
      <c r="I17" s="20" t="n">
        <v>149</v>
      </c>
      <c r="J17" s="19" t="s">
        <v>54</v>
      </c>
      <c r="K17" s="15" t="n">
        <f aca="false">IF($B17="","",IF($J17="Offen",$I17,0))</f>
        <v>149</v>
      </c>
      <c r="L17" s="19" t="s">
        <v>35</v>
      </c>
      <c r="M17" s="17"/>
    </row>
    <row r="18" customFormat="false" ht="19.5" hidden="false" customHeight="true" outlineLevel="0" collapsed="false">
      <c r="A18" s="9" t="n">
        <f aca="false">IF($B18="","",COUNTA($B$8:$B18))</f>
        <v>11</v>
      </c>
      <c r="B18" s="10" t="s">
        <v>89</v>
      </c>
      <c r="C18" s="10" t="s">
        <v>90</v>
      </c>
      <c r="D18" s="10" t="s">
        <v>91</v>
      </c>
      <c r="E18" s="11" t="s">
        <v>92</v>
      </c>
      <c r="F18" s="10" t="s">
        <v>93</v>
      </c>
      <c r="G18" s="12" t="n">
        <v>46057</v>
      </c>
      <c r="H18" s="13" t="s">
        <v>53</v>
      </c>
      <c r="I18" s="14" t="n">
        <v>149</v>
      </c>
      <c r="J18" s="13" t="s">
        <v>54</v>
      </c>
      <c r="K18" s="15" t="n">
        <f aca="false">IF($B18="","",IF($J18="Offen",$I18,0))</f>
        <v>149</v>
      </c>
      <c r="L18" s="13" t="s">
        <v>55</v>
      </c>
      <c r="M18" s="11"/>
    </row>
    <row r="19" customFormat="false" ht="19.5" hidden="false" customHeight="true" outlineLevel="0" collapsed="false">
      <c r="A19" s="9" t="n">
        <f aca="false">IF($B19="","",COUNTA($B$8:$B19))</f>
        <v>12</v>
      </c>
      <c r="B19" s="16" t="s">
        <v>94</v>
      </c>
      <c r="C19" s="16" t="s">
        <v>95</v>
      </c>
      <c r="D19" s="16" t="s">
        <v>30</v>
      </c>
      <c r="E19" s="17" t="s">
        <v>96</v>
      </c>
      <c r="F19" s="16" t="s">
        <v>97</v>
      </c>
      <c r="G19" s="18" t="n">
        <v>46059</v>
      </c>
      <c r="H19" s="19" t="s">
        <v>33</v>
      </c>
      <c r="I19" s="20" t="n">
        <v>149</v>
      </c>
      <c r="J19" s="19" t="s">
        <v>34</v>
      </c>
      <c r="K19" s="15" t="n">
        <f aca="false">IF($B19="","",IF($J19="Offen",$I19,0))</f>
        <v>0</v>
      </c>
      <c r="L19" s="19" t="s">
        <v>35</v>
      </c>
      <c r="M19" s="17"/>
    </row>
    <row r="20" customFormat="false" ht="19.5" hidden="false" customHeight="true" outlineLevel="0" collapsed="false">
      <c r="A20" s="9" t="n">
        <f aca="false">IF($B20="","",COUNTA($B$8:$B20))</f>
        <v>13</v>
      </c>
      <c r="B20" s="10" t="s">
        <v>98</v>
      </c>
      <c r="C20" s="10" t="s">
        <v>99</v>
      </c>
      <c r="D20" s="10" t="s">
        <v>100</v>
      </c>
      <c r="E20" s="11" t="s">
        <v>101</v>
      </c>
      <c r="F20" s="10" t="s">
        <v>102</v>
      </c>
      <c r="G20" s="12" t="n">
        <v>46062</v>
      </c>
      <c r="H20" s="13" t="s">
        <v>33</v>
      </c>
      <c r="I20" s="14" t="n">
        <v>149</v>
      </c>
      <c r="J20" s="13" t="s">
        <v>34</v>
      </c>
      <c r="K20" s="15" t="n">
        <f aca="false">IF($B20="","",IF($J20="Offen",$I20,0))</f>
        <v>0</v>
      </c>
      <c r="L20" s="13" t="s">
        <v>55</v>
      </c>
      <c r="M20" s="11" t="s">
        <v>103</v>
      </c>
    </row>
    <row r="21" customFormat="false" ht="19.5" hidden="false" customHeight="true" outlineLevel="0" collapsed="false">
      <c r="A21" s="9" t="n">
        <f aca="false">IF($B21="","",COUNTA($B$8:$B21))</f>
        <v>14</v>
      </c>
      <c r="B21" s="16" t="s">
        <v>104</v>
      </c>
      <c r="C21" s="16" t="s">
        <v>105</v>
      </c>
      <c r="D21" s="16" t="s">
        <v>59</v>
      </c>
      <c r="E21" s="17" t="s">
        <v>106</v>
      </c>
      <c r="F21" s="16" t="s">
        <v>107</v>
      </c>
      <c r="G21" s="18" t="n">
        <v>46064</v>
      </c>
      <c r="H21" s="19" t="s">
        <v>33</v>
      </c>
      <c r="I21" s="20" t="n">
        <v>0</v>
      </c>
      <c r="J21" s="19" t="s">
        <v>62</v>
      </c>
      <c r="K21" s="15" t="n">
        <f aca="false">IF($B21="","",IF($J21="Offen",$I21,0))</f>
        <v>0</v>
      </c>
      <c r="L21" s="19" t="s">
        <v>35</v>
      </c>
      <c r="M21" s="17" t="s">
        <v>108</v>
      </c>
    </row>
    <row r="22" customFormat="false" ht="19.5" hidden="false" customHeight="true" outlineLevel="0" collapsed="false">
      <c r="A22" s="9" t="n">
        <f aca="false">IF($B22="","",COUNTA($B$8:$B22))</f>
        <v>15</v>
      </c>
      <c r="B22" s="10" t="s">
        <v>109</v>
      </c>
      <c r="C22" s="10" t="s">
        <v>110</v>
      </c>
      <c r="D22" s="10" t="s">
        <v>38</v>
      </c>
      <c r="E22" s="11" t="s">
        <v>111</v>
      </c>
      <c r="F22" s="10" t="s">
        <v>112</v>
      </c>
      <c r="G22" s="12" t="n">
        <v>46066</v>
      </c>
      <c r="H22" s="13" t="s">
        <v>78</v>
      </c>
      <c r="I22" s="14" t="n">
        <v>149</v>
      </c>
      <c r="J22" s="13" t="s">
        <v>54</v>
      </c>
      <c r="K22" s="15" t="n">
        <f aca="false">IF($B22="","",IF($J22="Offen",$I22,0))</f>
        <v>149</v>
      </c>
      <c r="L22" s="13" t="s">
        <v>55</v>
      </c>
      <c r="M22" s="11"/>
    </row>
    <row r="23" customFormat="false" ht="19.5" hidden="false" customHeight="true" outlineLevel="0" collapsed="false">
      <c r="A23" s="9" t="n">
        <f aca="false">IF($B23="","",COUNTA($B$8:$B23))</f>
        <v>16</v>
      </c>
      <c r="B23" s="16" t="s">
        <v>113</v>
      </c>
      <c r="C23" s="16" t="s">
        <v>114</v>
      </c>
      <c r="D23" s="16" t="s">
        <v>115</v>
      </c>
      <c r="E23" s="17" t="s">
        <v>116</v>
      </c>
      <c r="F23" s="16" t="s">
        <v>117</v>
      </c>
      <c r="G23" s="18" t="n">
        <v>46069</v>
      </c>
      <c r="H23" s="19" t="s">
        <v>33</v>
      </c>
      <c r="I23" s="20" t="n">
        <v>149</v>
      </c>
      <c r="J23" s="19" t="s">
        <v>34</v>
      </c>
      <c r="K23" s="15" t="n">
        <f aca="false">IF($B23="","",IF($J23="Offen",$I23,0))</f>
        <v>0</v>
      </c>
      <c r="L23" s="19" t="s">
        <v>35</v>
      </c>
      <c r="M23" s="17"/>
    </row>
    <row r="24" customFormat="false" ht="19.5" hidden="false" customHeight="true" outlineLevel="0" collapsed="false">
      <c r="A24" s="9" t="n">
        <f aca="false">IF($B24="","",COUNTA($B$8:$B24))</f>
        <v>17</v>
      </c>
      <c r="B24" s="10" t="s">
        <v>118</v>
      </c>
      <c r="C24" s="10" t="s">
        <v>119</v>
      </c>
      <c r="D24" s="10" t="s">
        <v>43</v>
      </c>
      <c r="E24" s="11" t="s">
        <v>120</v>
      </c>
      <c r="F24" s="10" t="s">
        <v>121</v>
      </c>
      <c r="G24" s="12" t="n">
        <v>46071</v>
      </c>
      <c r="H24" s="13" t="s">
        <v>33</v>
      </c>
      <c r="I24" s="14" t="n">
        <v>99</v>
      </c>
      <c r="J24" s="13" t="s">
        <v>46</v>
      </c>
      <c r="K24" s="15" t="n">
        <f aca="false">IF($B24="","",IF($J24="Offen",$I24,0))</f>
        <v>0</v>
      </c>
      <c r="L24" s="13" t="s">
        <v>35</v>
      </c>
      <c r="M24" s="11" t="s">
        <v>122</v>
      </c>
    </row>
    <row r="25" customFormat="false" ht="19.5" hidden="false" customHeight="true" outlineLevel="0" collapsed="false">
      <c r="A25" s="9" t="n">
        <f aca="false">IF($B25="","",COUNTA($B$8:$B25))</f>
        <v>18</v>
      </c>
      <c r="B25" s="16" t="s">
        <v>123</v>
      </c>
      <c r="C25" s="16" t="s">
        <v>124</v>
      </c>
      <c r="D25" s="16" t="s">
        <v>30</v>
      </c>
      <c r="E25" s="17" t="s">
        <v>125</v>
      </c>
      <c r="F25" s="16" t="s">
        <v>126</v>
      </c>
      <c r="G25" s="18" t="n">
        <v>46073</v>
      </c>
      <c r="H25" s="19" t="s">
        <v>127</v>
      </c>
      <c r="I25" s="20" t="n">
        <v>149</v>
      </c>
      <c r="J25" s="19" t="s">
        <v>34</v>
      </c>
      <c r="K25" s="15" t="n">
        <f aca="false">IF($B25="","",IF($J25="Offen",$I25,0))</f>
        <v>0</v>
      </c>
      <c r="L25" s="19" t="s">
        <v>55</v>
      </c>
      <c r="M25" s="17" t="s">
        <v>128</v>
      </c>
    </row>
    <row r="26" customFormat="false" ht="19.5" hidden="false" customHeight="true" outlineLevel="0" collapsed="false">
      <c r="A26" s="9" t="n">
        <f aca="false">IF($B26="","",COUNTA($B$8:$B26))</f>
        <v>19</v>
      </c>
      <c r="B26" s="10" t="s">
        <v>129</v>
      </c>
      <c r="C26" s="10" t="s">
        <v>130</v>
      </c>
      <c r="D26" s="10" t="s">
        <v>66</v>
      </c>
      <c r="E26" s="11" t="s">
        <v>131</v>
      </c>
      <c r="F26" s="10" t="s">
        <v>132</v>
      </c>
      <c r="G26" s="12" t="n">
        <v>46076</v>
      </c>
      <c r="H26" s="13" t="s">
        <v>33</v>
      </c>
      <c r="I26" s="14" t="n">
        <v>99</v>
      </c>
      <c r="J26" s="13" t="s">
        <v>34</v>
      </c>
      <c r="K26" s="15" t="n">
        <f aca="false">IF($B26="","",IF($J26="Offen",$I26,0))</f>
        <v>0</v>
      </c>
      <c r="L26" s="13" t="s">
        <v>35</v>
      </c>
      <c r="M26" s="11" t="s">
        <v>69</v>
      </c>
    </row>
    <row r="27" customFormat="false" ht="19.5" hidden="false" customHeight="true" outlineLevel="0" collapsed="false">
      <c r="A27" s="9" t="n">
        <f aca="false">IF($B27="","",COUNTA($B$8:$B27))</f>
        <v>20</v>
      </c>
      <c r="B27" s="16" t="s">
        <v>133</v>
      </c>
      <c r="C27" s="16" t="s">
        <v>134</v>
      </c>
      <c r="D27" s="16" t="s">
        <v>38</v>
      </c>
      <c r="E27" s="17" t="s">
        <v>135</v>
      </c>
      <c r="F27" s="16" t="s">
        <v>136</v>
      </c>
      <c r="G27" s="18" t="n">
        <v>46078</v>
      </c>
      <c r="H27" s="19" t="s">
        <v>53</v>
      </c>
      <c r="I27" s="20" t="n">
        <v>149</v>
      </c>
      <c r="J27" s="19" t="s">
        <v>54</v>
      </c>
      <c r="K27" s="15" t="n">
        <f aca="false">IF($B27="","",IF($J27="Offen",$I27,0))</f>
        <v>149</v>
      </c>
      <c r="L27" s="19" t="s">
        <v>55</v>
      </c>
      <c r="M27" s="17"/>
    </row>
    <row r="28" customFormat="false" ht="19.5" hidden="false" customHeight="true" outlineLevel="0" collapsed="false">
      <c r="A28" s="9" t="str">
        <f aca="false">IF($B28="","",COUNTA($B$8:$B28))</f>
        <v/>
      </c>
      <c r="B28" s="10"/>
      <c r="C28" s="10"/>
      <c r="D28" s="10"/>
      <c r="E28" s="11"/>
      <c r="F28" s="10"/>
      <c r="G28" s="12"/>
      <c r="H28" s="13"/>
      <c r="I28" s="14"/>
      <c r="J28" s="13"/>
      <c r="K28" s="15" t="str">
        <f aca="false">IF($B28="","",IF($J28="Offen",$I28,0))</f>
        <v/>
      </c>
      <c r="L28" s="13"/>
      <c r="M28" s="11"/>
    </row>
    <row r="29" customFormat="false" ht="19.5" hidden="false" customHeight="true" outlineLevel="0" collapsed="false">
      <c r="A29" s="9" t="str">
        <f aca="false">IF($B29="","",COUNTA($B$8:$B29))</f>
        <v/>
      </c>
      <c r="B29" s="16"/>
      <c r="C29" s="16"/>
      <c r="D29" s="16"/>
      <c r="E29" s="17"/>
      <c r="F29" s="16"/>
      <c r="G29" s="18"/>
      <c r="H29" s="19"/>
      <c r="I29" s="20"/>
      <c r="J29" s="19"/>
      <c r="K29" s="15" t="str">
        <f aca="false">IF($B29="","",IF($J29="Offen",$I29,0))</f>
        <v/>
      </c>
      <c r="L29" s="19"/>
      <c r="M29" s="17"/>
    </row>
    <row r="30" customFormat="false" ht="19.5" hidden="false" customHeight="true" outlineLevel="0" collapsed="false">
      <c r="A30" s="9" t="str">
        <f aca="false">IF($B30="","",COUNTA($B$8:$B30))</f>
        <v/>
      </c>
      <c r="B30" s="10"/>
      <c r="C30" s="10"/>
      <c r="D30" s="10"/>
      <c r="E30" s="11"/>
      <c r="F30" s="10"/>
      <c r="G30" s="12"/>
      <c r="H30" s="13"/>
      <c r="I30" s="14"/>
      <c r="J30" s="13"/>
      <c r="K30" s="15" t="str">
        <f aca="false">IF($B30="","",IF($J30="Offen",$I30,0))</f>
        <v/>
      </c>
      <c r="L30" s="13"/>
      <c r="M30" s="11"/>
    </row>
    <row r="31" customFormat="false" ht="19.5" hidden="false" customHeight="true" outlineLevel="0" collapsed="false">
      <c r="A31" s="9" t="str">
        <f aca="false">IF($B31="","",COUNTA($B$8:$B31))</f>
        <v/>
      </c>
      <c r="B31" s="16"/>
      <c r="C31" s="16"/>
      <c r="D31" s="16"/>
      <c r="E31" s="17"/>
      <c r="F31" s="16"/>
      <c r="G31" s="18"/>
      <c r="H31" s="19"/>
      <c r="I31" s="20"/>
      <c r="J31" s="19"/>
      <c r="K31" s="15" t="str">
        <f aca="false">IF($B31="","",IF($J31="Offen",$I31,0))</f>
        <v/>
      </c>
      <c r="L31" s="19"/>
      <c r="M31" s="17"/>
    </row>
    <row r="32" customFormat="false" ht="19.5" hidden="false" customHeight="true" outlineLevel="0" collapsed="false">
      <c r="A32" s="9" t="str">
        <f aca="false">IF($B32="","",COUNTA($B$8:$B32))</f>
        <v/>
      </c>
      <c r="B32" s="10"/>
      <c r="C32" s="10"/>
      <c r="D32" s="10"/>
      <c r="E32" s="11"/>
      <c r="F32" s="10"/>
      <c r="G32" s="12"/>
      <c r="H32" s="13"/>
      <c r="I32" s="14"/>
      <c r="J32" s="13"/>
      <c r="K32" s="15" t="str">
        <f aca="false">IF($B32="","",IF($J32="Offen",$I32,0))</f>
        <v/>
      </c>
      <c r="L32" s="13"/>
      <c r="M32" s="11"/>
    </row>
    <row r="33" customFormat="false" ht="19.5" hidden="false" customHeight="true" outlineLevel="0" collapsed="false">
      <c r="A33" s="9" t="str">
        <f aca="false">IF($B33="","",COUNTA($B$8:$B33))</f>
        <v/>
      </c>
      <c r="B33" s="16"/>
      <c r="C33" s="16"/>
      <c r="D33" s="16"/>
      <c r="E33" s="17"/>
      <c r="F33" s="16"/>
      <c r="G33" s="18"/>
      <c r="H33" s="19"/>
      <c r="I33" s="20"/>
      <c r="J33" s="19"/>
      <c r="K33" s="15" t="str">
        <f aca="false">IF($B33="","",IF($J33="Offen",$I33,0))</f>
        <v/>
      </c>
      <c r="L33" s="19"/>
      <c r="M33" s="17"/>
    </row>
    <row r="34" customFormat="false" ht="19.5" hidden="false" customHeight="true" outlineLevel="0" collapsed="false">
      <c r="A34" s="9" t="str">
        <f aca="false">IF($B34="","",COUNTA($B$8:$B34))</f>
        <v/>
      </c>
      <c r="B34" s="10"/>
      <c r="C34" s="10"/>
      <c r="D34" s="10"/>
      <c r="E34" s="11"/>
      <c r="F34" s="10"/>
      <c r="G34" s="12"/>
      <c r="H34" s="13"/>
      <c r="I34" s="14"/>
      <c r="J34" s="13"/>
      <c r="K34" s="15" t="str">
        <f aca="false">IF($B34="","",IF($J34="Offen",$I34,0))</f>
        <v/>
      </c>
      <c r="L34" s="13"/>
      <c r="M34" s="11"/>
    </row>
    <row r="35" customFormat="false" ht="19.5" hidden="false" customHeight="true" outlineLevel="0" collapsed="false">
      <c r="A35" s="9" t="str">
        <f aca="false">IF($B35="","",COUNTA($B$8:$B35))</f>
        <v/>
      </c>
      <c r="B35" s="16"/>
      <c r="C35" s="16"/>
      <c r="D35" s="16"/>
      <c r="E35" s="17"/>
      <c r="F35" s="16"/>
      <c r="G35" s="18"/>
      <c r="H35" s="19"/>
      <c r="I35" s="20"/>
      <c r="J35" s="19"/>
      <c r="K35" s="15" t="str">
        <f aca="false">IF($B35="","",IF($J35="Offen",$I35,0))</f>
        <v/>
      </c>
      <c r="L35" s="19"/>
      <c r="M35" s="17"/>
    </row>
    <row r="36" customFormat="false" ht="19.5" hidden="false" customHeight="true" outlineLevel="0" collapsed="false">
      <c r="A36" s="9" t="str">
        <f aca="false">IF($B36="","",COUNTA($B$8:$B36))</f>
        <v/>
      </c>
      <c r="B36" s="10"/>
      <c r="C36" s="10"/>
      <c r="D36" s="10"/>
      <c r="E36" s="11"/>
      <c r="F36" s="10"/>
      <c r="G36" s="12"/>
      <c r="H36" s="13"/>
      <c r="I36" s="14"/>
      <c r="J36" s="13"/>
      <c r="K36" s="15" t="str">
        <f aca="false">IF($B36="","",IF($J36="Offen",$I36,0))</f>
        <v/>
      </c>
      <c r="L36" s="13"/>
      <c r="M36" s="11"/>
    </row>
    <row r="37" customFormat="false" ht="19.5" hidden="false" customHeight="true" outlineLevel="0" collapsed="false">
      <c r="A37" s="9" t="str">
        <f aca="false">IF($B37="","",COUNTA($B$8:$B37))</f>
        <v/>
      </c>
      <c r="B37" s="16"/>
      <c r="C37" s="16"/>
      <c r="D37" s="16"/>
      <c r="E37" s="17"/>
      <c r="F37" s="16"/>
      <c r="G37" s="18"/>
      <c r="H37" s="19"/>
      <c r="I37" s="20"/>
      <c r="J37" s="19"/>
      <c r="K37" s="15" t="str">
        <f aca="false">IF($B37="","",IF($J37="Offen",$I37,0))</f>
        <v/>
      </c>
      <c r="L37" s="19"/>
      <c r="M37" s="17"/>
    </row>
  </sheetData>
  <autoFilter ref="A7:M37"/>
  <mergeCells count="16">
    <mergeCell ref="A1:M1"/>
    <mergeCell ref="A2:G2"/>
    <mergeCell ref="H2:M2"/>
    <mergeCell ref="A3:B3"/>
    <mergeCell ref="C3:F3"/>
    <mergeCell ref="G3:H3"/>
    <mergeCell ref="I3:M3"/>
    <mergeCell ref="A4:B4"/>
    <mergeCell ref="C4:F4"/>
    <mergeCell ref="G4:H4"/>
    <mergeCell ref="I4:M4"/>
    <mergeCell ref="A5:B5"/>
    <mergeCell ref="C5:F5"/>
    <mergeCell ref="G5:H5"/>
    <mergeCell ref="I5:M5"/>
    <mergeCell ref="A6:M6"/>
  </mergeCells>
  <conditionalFormatting sqref="H8:H37">
    <cfRule type="cellIs" priority="2" operator="equal" aboveAverage="0" equalAverage="0" bottom="0" percent="0" rank="0" text="" dxfId="15">
      <formula>"Bestätigt"</formula>
    </cfRule>
    <cfRule type="cellIs" priority="3" operator="equal" aboveAverage="0" equalAverage="0" bottom="0" percent="0" rank="0" text="" dxfId="16">
      <formula>"Angemeldet"</formula>
    </cfRule>
    <cfRule type="cellIs" priority="4" operator="equal" aboveAverage="0" equalAverage="0" bottom="0" percent="0" rank="0" text="" dxfId="17">
      <formula>"Warteliste"</formula>
    </cfRule>
    <cfRule type="cellIs" priority="5" operator="equal" aboveAverage="0" equalAverage="0" bottom="0" percent="0" rank="0" text="" dxfId="18">
      <formula>"Abgesagt"</formula>
    </cfRule>
  </conditionalFormatting>
  <conditionalFormatting sqref="J8:J37">
    <cfRule type="cellIs" priority="6" operator="equal" aboveAverage="0" equalAverage="0" bottom="0" percent="0" rank="0" text="" dxfId="15">
      <formula>"Bezahlt"</formula>
    </cfRule>
    <cfRule type="cellIs" priority="7" operator="equal" aboveAverage="0" equalAverage="0" bottom="0" percent="0" rank="0" text="" dxfId="17">
      <formula>"Offen"</formula>
    </cfRule>
    <cfRule type="cellIs" priority="8" operator="equal" aboveAverage="0" equalAverage="0" bottom="0" percent="0" rank="0" text="" dxfId="16">
      <formula>"Ermäßigt"</formula>
    </cfRule>
    <cfRule type="cellIs" priority="9" operator="equal" aboveAverage="0" equalAverage="0" bottom="0" percent="0" rank="0" text="" dxfId="19">
      <formula>"Befreit"</formula>
    </cfRule>
  </conditionalFormatting>
  <conditionalFormatting sqref="L8:L37">
    <cfRule type="cellIs" priority="10" operator="equal" aboveAverage="0" equalAverage="0" bottom="0" percent="0" rank="0" text="" dxfId="15">
      <formula>"Ja"</formula>
    </cfRule>
    <cfRule type="cellIs" priority="11" operator="equal" aboveAverage="0" equalAverage="0" bottom="0" percent="0" rank="0" text="" dxfId="18">
      <formula>"Nein"</formula>
    </cfRule>
  </conditionalFormatting>
  <dataValidations count="3">
    <dataValidation allowBlank="true" errorStyle="stop" operator="between" prompt="Auswählen: Bestätigt, Angemeldet, Warteliste oder Abgesagt" promptTitle="Status" showDropDown="false" showErrorMessage="false" showInputMessage="false" sqref="H8:H37" type="list">
      <formula1>"Bestätigt,Angemeldet,Warteliste,Abgesagt"</formula1>
      <formula2>0</formula2>
    </dataValidation>
    <dataValidation allowBlank="true" errorStyle="stop" operator="between" prompt="Auswählen: Bezahlt, Offen, Ermäßigt oder Befreit" promptTitle="Zahlung" showDropDown="false" showErrorMessage="false" showInputMessage="false" sqref="J8:J37" type="list">
      <formula1>"Bezahlt,Offen,Ermäßigt,Befreit"</formula1>
      <formula2>0</formula2>
    </dataValidation>
    <dataValidation allowBlank="true" errorStyle="stop" operator="between" prompt="Anwesend am Veranstaltungstag?" promptTitle="Anwesend" showDropDown="false" showErrorMessage="false" showInputMessage="false" sqref="L8:L37" type="list">
      <formula1>"Ja,Nein"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5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7"/>
    <col collapsed="false" customWidth="true" hidden="false" outlineLevel="0" max="7" min="7" style="0" width="8"/>
    <col collapsed="false" customWidth="true" hidden="false" outlineLevel="0" max="8" min="8" style="0" width="10"/>
    <col collapsed="false" customWidth="true" hidden="false" outlineLevel="0" max="9" min="9" style="0" width="13"/>
    <col collapsed="false" customWidth="true" hidden="false" outlineLevel="0" max="10" min="10" style="0" width="2.5"/>
  </cols>
  <sheetData>
    <row r="1" customFormat="false" ht="30" hidden="false" customHeight="true" outlineLevel="0" collapsed="false">
      <c r="B1" s="21" t="s">
        <v>137</v>
      </c>
      <c r="C1" s="21"/>
      <c r="D1" s="21"/>
      <c r="E1" s="21"/>
      <c r="F1" s="21"/>
      <c r="G1" s="21"/>
      <c r="H1" s="21"/>
      <c r="I1" s="21"/>
    </row>
    <row r="2" customFormat="false" ht="18" hidden="false" customHeight="true" outlineLevel="0" collapsed="false">
      <c r="B2" s="22" t="s">
        <v>138</v>
      </c>
      <c r="C2" s="22"/>
      <c r="D2" s="22"/>
      <c r="E2" s="22"/>
      <c r="F2" s="22"/>
      <c r="G2" s="22"/>
      <c r="H2" s="22"/>
      <c r="I2" s="22"/>
    </row>
    <row r="4" customFormat="false" ht="18" hidden="false" customHeight="true" outlineLevel="0" collapsed="false">
      <c r="B4" s="23" t="s">
        <v>139</v>
      </c>
      <c r="C4" s="23"/>
      <c r="D4" s="23" t="s">
        <v>140</v>
      </c>
      <c r="E4" s="23"/>
      <c r="F4" s="23" t="s">
        <v>141</v>
      </c>
      <c r="G4" s="23"/>
      <c r="H4" s="23" t="s">
        <v>142</v>
      </c>
      <c r="I4" s="23"/>
    </row>
    <row r="5" customFormat="false" ht="30" hidden="false" customHeight="true" outlineLevel="0" collapsed="false">
      <c r="B5" s="24" t="n">
        <f aca="false">COUNTA(Teilnehmerliste!$B$8:$B$37)</f>
        <v>20</v>
      </c>
      <c r="C5" s="24"/>
      <c r="D5" s="24" t="n">
        <f aca="false">COUNTIF(Teilnehmerliste!$H$8:$H$37,"Bestätigt")</f>
        <v>14</v>
      </c>
      <c r="E5" s="24"/>
      <c r="F5" s="24" t="n">
        <f aca="false">COUNTIF(Teilnehmerliste!$L$8:$L$37,"Ja")</f>
        <v>13</v>
      </c>
      <c r="G5" s="24"/>
      <c r="H5" s="25" t="n">
        <f aca="false">SUM(Teilnehmerliste!$K$8:$K$37)</f>
        <v>894</v>
      </c>
      <c r="I5" s="25"/>
    </row>
    <row r="7" customFormat="false" ht="15" hidden="false" customHeight="false" outlineLevel="0" collapsed="false">
      <c r="B7" s="26" t="s">
        <v>143</v>
      </c>
      <c r="C7" s="26"/>
      <c r="D7" s="26"/>
      <c r="E7" s="26"/>
      <c r="F7" s="26" t="s">
        <v>144</v>
      </c>
      <c r="G7" s="26"/>
      <c r="H7" s="26"/>
      <c r="I7" s="26"/>
    </row>
    <row r="8" customFormat="false" ht="15" hidden="false" customHeight="false" outlineLevel="0" collapsed="false">
      <c r="B8" s="27" t="s">
        <v>22</v>
      </c>
      <c r="C8" s="28" t="s">
        <v>145</v>
      </c>
      <c r="D8" s="28" t="s">
        <v>146</v>
      </c>
      <c r="E8" s="28" t="s">
        <v>147</v>
      </c>
      <c r="F8" s="29" t="s">
        <v>148</v>
      </c>
      <c r="G8" s="29"/>
      <c r="H8" s="30" t="n">
        <f aca="false">SUM(Teilnehmerliste!$I$8:$I$37)</f>
        <v>2482</v>
      </c>
      <c r="I8" s="30"/>
    </row>
    <row r="9" customFormat="false" ht="15" hidden="false" customHeight="false" outlineLevel="0" collapsed="false">
      <c r="B9" s="29" t="s">
        <v>33</v>
      </c>
      <c r="C9" s="31" t="n">
        <f aca="false">COUNTIF(Teilnehmerliste!$H$8:$H$37,"Bestätigt")</f>
        <v>14</v>
      </c>
      <c r="D9" s="32" t="n">
        <f aca="false">IFERROR($C9/$B$5,0)</f>
        <v>0.7</v>
      </c>
      <c r="E9" s="33" t="str">
        <f aca="false">IFERROR(REPT("█",ROUND($D9*10,0)),"")</f>
        <v>███████</v>
      </c>
      <c r="F9" s="29" t="s">
        <v>149</v>
      </c>
      <c r="G9" s="29"/>
      <c r="H9" s="30" t="n">
        <f aca="false">SUMIF(Teilnehmerliste!$J$8:$J$37,"Bezahlt",Teilnehmerliste!$I$8:$I$37)</f>
        <v>1390</v>
      </c>
      <c r="I9" s="30"/>
    </row>
    <row r="10" customFormat="false" ht="15" hidden="false" customHeight="false" outlineLevel="0" collapsed="false">
      <c r="B10" s="29" t="s">
        <v>53</v>
      </c>
      <c r="C10" s="31" t="n">
        <f aca="false">COUNTIF(Teilnehmerliste!$H$8:$H$37,"Angemeldet")</f>
        <v>3</v>
      </c>
      <c r="D10" s="32" t="n">
        <f aca="false">IFERROR($C10/$B$5,0)</f>
        <v>0.15</v>
      </c>
      <c r="E10" s="34" t="str">
        <f aca="false">IFERROR(REPT("█",ROUND($D10*10,0)),"")</f>
        <v>██</v>
      </c>
      <c r="F10" s="29" t="s">
        <v>150</v>
      </c>
      <c r="G10" s="29"/>
      <c r="H10" s="30" t="n">
        <f aca="false">SUM(Teilnehmerliste!$K$8:$K$37)</f>
        <v>894</v>
      </c>
      <c r="I10" s="30"/>
    </row>
    <row r="11" customFormat="false" ht="15" hidden="false" customHeight="false" outlineLevel="0" collapsed="false">
      <c r="B11" s="29" t="s">
        <v>78</v>
      </c>
      <c r="C11" s="31" t="n">
        <f aca="false">COUNTIF(Teilnehmerliste!$H$8:$H$37,"Warteliste")</f>
        <v>2</v>
      </c>
      <c r="D11" s="32" t="n">
        <f aca="false">IFERROR($C11/$B$5,0)</f>
        <v>0.1</v>
      </c>
      <c r="E11" s="35" t="str">
        <f aca="false">IFERROR(REPT("█",ROUND($D11*10,0)),"")</f>
        <v>█</v>
      </c>
      <c r="F11" s="29" t="s">
        <v>151</v>
      </c>
      <c r="G11" s="29"/>
      <c r="H11" s="36" t="n">
        <f aca="false">COUNTIF(Teilnehmerliste!$J$8:$J$37,"Offen")</f>
        <v>6</v>
      </c>
      <c r="I11" s="36"/>
    </row>
    <row r="12" customFormat="false" ht="15" hidden="false" customHeight="false" outlineLevel="0" collapsed="false">
      <c r="B12" s="29" t="s">
        <v>127</v>
      </c>
      <c r="C12" s="31" t="n">
        <f aca="false">COUNTIF(Teilnehmerliste!$H$8:$H$37,"Abgesagt")</f>
        <v>1</v>
      </c>
      <c r="D12" s="32" t="n">
        <f aca="false">IFERROR($C12/$B$5,0)</f>
        <v>0.05</v>
      </c>
      <c r="E12" s="37" t="str">
        <f aca="false">IFERROR(REPT("█",ROUND($D12*10,0)),"")</f>
        <v>█</v>
      </c>
    </row>
    <row r="13" customFormat="false" ht="15" hidden="false" customHeight="false" outlineLevel="0" collapsed="false">
      <c r="B13" s="38" t="s">
        <v>152</v>
      </c>
      <c r="C13" s="39" t="n">
        <f aca="false">COUNTA(Teilnehmerliste!$B$8:$B$37)</f>
        <v>20</v>
      </c>
      <c r="D13" s="40" t="n">
        <f aca="false">IFERROR($C13/$C13,0)</f>
        <v>1</v>
      </c>
    </row>
    <row r="15" customFormat="false" ht="15" hidden="false" customHeight="false" outlineLevel="0" collapsed="false">
      <c r="B15" s="26" t="s">
        <v>153</v>
      </c>
      <c r="C15" s="26"/>
      <c r="D15" s="26"/>
      <c r="E15" s="26"/>
    </row>
    <row r="16" customFormat="false" ht="15" hidden="false" customHeight="false" outlineLevel="0" collapsed="false">
      <c r="B16" s="29" t="s">
        <v>154</v>
      </c>
      <c r="C16" s="29"/>
      <c r="D16" s="41" t="n">
        <f aca="false">COUNTIF(Teilnehmerliste!$L$8:$L$37,"Ja")</f>
        <v>13</v>
      </c>
      <c r="E16" s="41"/>
    </row>
    <row r="17" customFormat="false" ht="15" hidden="false" customHeight="false" outlineLevel="0" collapsed="false">
      <c r="B17" s="29" t="s">
        <v>155</v>
      </c>
      <c r="C17" s="29"/>
      <c r="D17" s="41" t="n">
        <f aca="false">COUNTIF(Teilnehmerliste!$L$8:$L$37,"Nein")</f>
        <v>7</v>
      </c>
      <c r="E17" s="41"/>
    </row>
    <row r="18" customFormat="false" ht="15" hidden="false" customHeight="false" outlineLevel="0" collapsed="false">
      <c r="B18" s="29" t="s">
        <v>156</v>
      </c>
      <c r="C18" s="29"/>
      <c r="D18" s="42" t="n">
        <f aca="false">IFERROR(COUNTIF(Teilnehmerliste!$L$8:$L$37,"Ja")/COUNTA(Teilnehmerliste!$B$8:$B$37),0)</f>
        <v>0.65</v>
      </c>
      <c r="E18" s="42"/>
    </row>
    <row r="20" customFormat="false" ht="15" hidden="false" customHeight="false" outlineLevel="0" collapsed="false">
      <c r="B20" s="26" t="s">
        <v>157</v>
      </c>
      <c r="C20" s="26"/>
      <c r="D20" s="26"/>
      <c r="E20" s="26"/>
      <c r="F20" s="26"/>
      <c r="G20" s="26"/>
      <c r="H20" s="26"/>
      <c r="I20" s="26"/>
    </row>
    <row r="21" customFormat="false" ht="16.5" hidden="false" customHeight="true" outlineLevel="0" collapsed="false">
      <c r="B21" s="43" t="s">
        <v>158</v>
      </c>
      <c r="C21" s="43"/>
      <c r="D21" s="43"/>
      <c r="E21" s="43"/>
      <c r="F21" s="43"/>
      <c r="G21" s="43"/>
      <c r="H21" s="43"/>
      <c r="I21" s="43"/>
    </row>
    <row r="22" customFormat="false" ht="16.5" hidden="false" customHeight="true" outlineLevel="0" collapsed="false">
      <c r="B22" s="43" t="s">
        <v>159</v>
      </c>
      <c r="C22" s="43"/>
      <c r="D22" s="43"/>
      <c r="E22" s="43"/>
      <c r="F22" s="43"/>
      <c r="G22" s="43"/>
      <c r="H22" s="43"/>
      <c r="I22" s="43"/>
    </row>
    <row r="23" customFormat="false" ht="16.5" hidden="false" customHeight="true" outlineLevel="0" collapsed="false">
      <c r="B23" s="43" t="s">
        <v>160</v>
      </c>
      <c r="C23" s="43"/>
      <c r="D23" s="43"/>
      <c r="E23" s="43"/>
      <c r="F23" s="43"/>
      <c r="G23" s="43"/>
      <c r="H23" s="43"/>
      <c r="I23" s="43"/>
    </row>
    <row r="24" customFormat="false" ht="16.5" hidden="false" customHeight="true" outlineLevel="0" collapsed="false">
      <c r="B24" s="43" t="s">
        <v>161</v>
      </c>
      <c r="C24" s="43"/>
      <c r="D24" s="43"/>
      <c r="E24" s="43"/>
      <c r="F24" s="43"/>
      <c r="G24" s="43"/>
      <c r="H24" s="43"/>
      <c r="I24" s="43"/>
    </row>
    <row r="25" customFormat="false" ht="16.5" hidden="false" customHeight="true" outlineLevel="0" collapsed="false">
      <c r="B25" s="43" t="s">
        <v>162</v>
      </c>
      <c r="C25" s="43"/>
      <c r="D25" s="43"/>
      <c r="E25" s="43"/>
      <c r="F25" s="43"/>
      <c r="G25" s="43"/>
      <c r="H25" s="43"/>
      <c r="I25" s="43"/>
    </row>
    <row r="26" customFormat="false" ht="16.5" hidden="false" customHeight="true" outlineLevel="0" collapsed="false">
      <c r="B26" s="43" t="s">
        <v>163</v>
      </c>
      <c r="C26" s="43"/>
      <c r="D26" s="43"/>
      <c r="E26" s="43"/>
      <c r="F26" s="43"/>
      <c r="G26" s="43"/>
      <c r="H26" s="43"/>
      <c r="I26" s="43"/>
    </row>
    <row r="27" customFormat="false" ht="16.5" hidden="false" customHeight="true" outlineLevel="0" collapsed="false">
      <c r="B27" s="43" t="s">
        <v>164</v>
      </c>
      <c r="C27" s="43"/>
      <c r="D27" s="43"/>
      <c r="E27" s="43"/>
      <c r="F27" s="43"/>
      <c r="G27" s="43"/>
      <c r="H27" s="43"/>
      <c r="I27" s="43"/>
    </row>
    <row r="29" customFormat="false" ht="15" hidden="false" customHeight="false" outlineLevel="0" collapsed="false">
      <c r="B29" s="26" t="s">
        <v>165</v>
      </c>
      <c r="C29" s="26"/>
      <c r="D29" s="26"/>
      <c r="E29" s="26"/>
      <c r="F29" s="26"/>
      <c r="G29" s="26"/>
      <c r="H29" s="26"/>
      <c r="I29" s="26"/>
    </row>
    <row r="30" customFormat="false" ht="15" hidden="false" customHeight="false" outlineLevel="0" collapsed="false">
      <c r="B30" s="44" t="s">
        <v>166</v>
      </c>
      <c r="C30" s="44"/>
      <c r="D30" s="44" t="s">
        <v>167</v>
      </c>
      <c r="E30" s="44"/>
      <c r="F30" s="44" t="s">
        <v>168</v>
      </c>
      <c r="G30" s="44"/>
      <c r="H30" s="44"/>
      <c r="I30" s="44"/>
    </row>
    <row r="31" customFormat="false" ht="15" hidden="false" customHeight="false" outlineLevel="0" collapsed="false">
      <c r="B31" s="45" t="s">
        <v>22</v>
      </c>
      <c r="C31" s="45"/>
      <c r="D31" s="46" t="s">
        <v>33</v>
      </c>
      <c r="E31" s="46"/>
      <c r="F31" s="47" t="s">
        <v>169</v>
      </c>
      <c r="G31" s="47"/>
      <c r="H31" s="47"/>
      <c r="I31" s="47"/>
    </row>
    <row r="32" customFormat="false" ht="15" hidden="false" customHeight="false" outlineLevel="0" collapsed="false">
      <c r="B32" s="45"/>
      <c r="C32" s="45"/>
      <c r="D32" s="46" t="s">
        <v>53</v>
      </c>
      <c r="E32" s="46"/>
      <c r="F32" s="47" t="s">
        <v>170</v>
      </c>
      <c r="G32" s="47"/>
      <c r="H32" s="47"/>
      <c r="I32" s="47"/>
    </row>
    <row r="33" customFormat="false" ht="15" hidden="false" customHeight="false" outlineLevel="0" collapsed="false">
      <c r="B33" s="45"/>
      <c r="C33" s="45"/>
      <c r="D33" s="46" t="s">
        <v>78</v>
      </c>
      <c r="E33" s="46"/>
      <c r="F33" s="47" t="s">
        <v>171</v>
      </c>
      <c r="G33" s="47"/>
      <c r="H33" s="47"/>
      <c r="I33" s="47"/>
    </row>
    <row r="34" customFormat="false" ht="15" hidden="false" customHeight="false" outlineLevel="0" collapsed="false">
      <c r="B34" s="45"/>
      <c r="C34" s="45"/>
      <c r="D34" s="46" t="s">
        <v>127</v>
      </c>
      <c r="E34" s="46"/>
      <c r="F34" s="47" t="s">
        <v>172</v>
      </c>
      <c r="G34" s="47"/>
      <c r="H34" s="47"/>
      <c r="I34" s="47"/>
    </row>
    <row r="35" customFormat="false" ht="15" hidden="false" customHeight="false" outlineLevel="0" collapsed="false">
      <c r="B35" s="45" t="s">
        <v>24</v>
      </c>
      <c r="C35" s="45"/>
      <c r="D35" s="46" t="s">
        <v>173</v>
      </c>
      <c r="E35" s="46"/>
      <c r="F35" s="47" t="s">
        <v>174</v>
      </c>
      <c r="G35" s="47"/>
      <c r="H35" s="47"/>
      <c r="I35" s="47"/>
    </row>
    <row r="36" customFormat="false" ht="15" hidden="false" customHeight="false" outlineLevel="0" collapsed="false">
      <c r="B36" s="45"/>
      <c r="C36" s="45"/>
      <c r="D36" s="46" t="s">
        <v>175</v>
      </c>
      <c r="E36" s="46"/>
      <c r="F36" s="47" t="s">
        <v>176</v>
      </c>
      <c r="G36" s="47"/>
      <c r="H36" s="47"/>
      <c r="I36" s="47"/>
    </row>
    <row r="37" customFormat="false" ht="15" hidden="false" customHeight="false" outlineLevel="0" collapsed="false">
      <c r="B37" s="45" t="s">
        <v>26</v>
      </c>
      <c r="C37" s="45"/>
      <c r="D37" s="46" t="s">
        <v>177</v>
      </c>
      <c r="E37" s="46"/>
      <c r="F37" s="47" t="s">
        <v>178</v>
      </c>
      <c r="G37" s="47"/>
      <c r="H37" s="47"/>
      <c r="I37" s="47"/>
    </row>
    <row r="39" customFormat="false" ht="27.75" hidden="false" customHeight="true" outlineLevel="0" collapsed="false">
      <c r="B39" s="48" t="s">
        <v>179</v>
      </c>
      <c r="C39" s="48"/>
      <c r="D39" s="48"/>
      <c r="E39" s="48"/>
      <c r="F39" s="48"/>
      <c r="G39" s="48"/>
      <c r="H39" s="48"/>
      <c r="I39" s="48"/>
    </row>
  </sheetData>
  <mergeCells count="61">
    <mergeCell ref="B1:I1"/>
    <mergeCell ref="B2:I2"/>
    <mergeCell ref="B4:C4"/>
    <mergeCell ref="D4:E4"/>
    <mergeCell ref="F4:G4"/>
    <mergeCell ref="H4:I4"/>
    <mergeCell ref="B5:C5"/>
    <mergeCell ref="D5:E5"/>
    <mergeCell ref="F5:G5"/>
    <mergeCell ref="H5:I5"/>
    <mergeCell ref="B7:E7"/>
    <mergeCell ref="F7:I7"/>
    <mergeCell ref="F8:G8"/>
    <mergeCell ref="H8:I8"/>
    <mergeCell ref="F9:G9"/>
    <mergeCell ref="H9:I9"/>
    <mergeCell ref="F10:G10"/>
    <mergeCell ref="H10:I10"/>
    <mergeCell ref="F11:G11"/>
    <mergeCell ref="H11:I11"/>
    <mergeCell ref="B15:E15"/>
    <mergeCell ref="B16:C16"/>
    <mergeCell ref="D16:E16"/>
    <mergeCell ref="B17:C17"/>
    <mergeCell ref="D17:E17"/>
    <mergeCell ref="B18:C18"/>
    <mergeCell ref="D18:E18"/>
    <mergeCell ref="B20:I20"/>
    <mergeCell ref="B21:I21"/>
    <mergeCell ref="B22:I22"/>
    <mergeCell ref="B23:I23"/>
    <mergeCell ref="B24:I24"/>
    <mergeCell ref="B25:I25"/>
    <mergeCell ref="B26:I26"/>
    <mergeCell ref="B27:I27"/>
    <mergeCell ref="B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7:C37"/>
    <mergeCell ref="D37:E37"/>
    <mergeCell ref="F37:I37"/>
    <mergeCell ref="B39:I39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2026-07-24T08:49:48Z</dcterms:created>
  <dc:creator>openpyxl</dc:creator>
  <dc:description/>
  <dc:language>en-US</dc:language>
  <cp:lastModifiedBy/>
  <dcterms:modified xsi:type="dcterms:W3CDTF">2026-07-24T08:49:48Z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