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76F34F4B-4E88-41D1-BA80-C3676B1F380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Übersicht &amp; Budget" sheetId="1" r:id="rId1"/>
    <sheet name="Aufgabenplanun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1" i="2" l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J7" i="2"/>
  <c r="H7" i="2"/>
  <c r="F7" i="2"/>
  <c r="D7" i="2"/>
  <c r="B7" i="2"/>
  <c r="G37" i="1"/>
  <c r="F37" i="1"/>
  <c r="E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D16" i="1"/>
  <c r="G16" i="1" s="1"/>
  <c r="B16" i="1"/>
  <c r="F11" i="1"/>
  <c r="F16" i="1" l="1"/>
</calcChain>
</file>

<file path=xl/sharedStrings.xml><?xml version="1.0" encoding="utf-8"?>
<sst xmlns="http://schemas.openxmlformats.org/spreadsheetml/2006/main" count="228" uniqueCount="145">
  <si>
    <t>Übersicht • Kennzahlen • Budgetkontrolle</t>
  </si>
  <si>
    <t>01  //  EVENT-STAMMDATEN</t>
  </si>
  <si>
    <t>Veranstaltungsname</t>
  </si>
  <si>
    <t>Herbst-Kundenevent 2026</t>
  </si>
  <si>
    <t>Verantwortlich</t>
  </si>
  <si>
    <t>M. Hoffmann</t>
  </si>
  <si>
    <t>Art der Veranstaltung</t>
  </si>
  <si>
    <t>Networking / Fachvortrag</t>
  </si>
  <si>
    <t>Kontakt-E-Mail</t>
  </si>
  <si>
    <t>planung@musterfirma.de</t>
  </si>
  <si>
    <t>Datum</t>
  </si>
  <si>
    <t>15.10.2026</t>
  </si>
  <si>
    <t>Uhrzeit</t>
  </si>
  <si>
    <t>17:00 – 22:00</t>
  </si>
  <si>
    <t>Veranstaltungsort</t>
  </si>
  <si>
    <t>Kulturhaus Beispielstadt</t>
  </si>
  <si>
    <t>Adresse</t>
  </si>
  <si>
    <t>Musterstraße 12, 26122</t>
  </si>
  <si>
    <t>Erwartete Teilnehmer</t>
  </si>
  <si>
    <t>Bestätigte Teilnehmer</t>
  </si>
  <si>
    <t>Status</t>
  </si>
  <si>
    <t>In Vorbereitung</t>
  </si>
  <si>
    <t>Tage bis Event</t>
  </si>
  <si>
    <t>02  //  KENNZAHLEN AUF EINEN BLICK</t>
  </si>
  <si>
    <t>Geplantes Budget</t>
  </si>
  <si>
    <t>Ist-Ausgaben</t>
  </si>
  <si>
    <t>Abweichung gesamt</t>
  </si>
  <si>
    <t>Kosten je Teilnehmer</t>
  </si>
  <si>
    <t>03  //  BUDGETKONTROLLE</t>
  </si>
  <si>
    <t>Kategorie</t>
  </si>
  <si>
    <t>Position / Beschreibung</t>
  </si>
  <si>
    <t>Anbieter</t>
  </si>
  <si>
    <t>Geplant (€)</t>
  </si>
  <si>
    <t>Ist (€)</t>
  </si>
  <si>
    <t>Abweichung</t>
  </si>
  <si>
    <t>Bemerkung</t>
  </si>
  <si>
    <t>Location</t>
  </si>
  <si>
    <t>Raummiete Hauptsaal</t>
  </si>
  <si>
    <t>Kulturhaus GmbH</t>
  </si>
  <si>
    <t>Bezahlt</t>
  </si>
  <si>
    <t>Nebenraum für Registrierung</t>
  </si>
  <si>
    <t>Zusatzstunde</t>
  </si>
  <si>
    <t>Catering</t>
  </si>
  <si>
    <t>Fingerfood &amp; Buffet (120 Pers.)</t>
  </si>
  <si>
    <t>Feinschmecker Catering</t>
  </si>
  <si>
    <t>Nachbestellung</t>
  </si>
  <si>
    <t>Getränkepauschale</t>
  </si>
  <si>
    <t>Unter Budget</t>
  </si>
  <si>
    <t>Technik</t>
  </si>
  <si>
    <t>Bühnentechnik / Mikrofone</t>
  </si>
  <si>
    <t>AV-Solutions Nord</t>
  </si>
  <si>
    <t>Fixpreis</t>
  </si>
  <si>
    <t>Beamer &amp; Leinwand</t>
  </si>
  <si>
    <t>Dekoration</t>
  </si>
  <si>
    <t>Blumenschmuck &amp; Tischdeko</t>
  </si>
  <si>
    <t>Blumenatelier Süd</t>
  </si>
  <si>
    <t>Zusatzarrangement</t>
  </si>
  <si>
    <t>Marketing</t>
  </si>
  <si>
    <t>Digitale Einladungen &amp; Newsletter</t>
  </si>
  <si>
    <t>Agentur Sichtbar</t>
  </si>
  <si>
    <t>Abgeschlossen</t>
  </si>
  <si>
    <t>Druck Programm &amp; Namensschilder</t>
  </si>
  <si>
    <t>Druckhaus Beispiel</t>
  </si>
  <si>
    <t>Personal</t>
  </si>
  <si>
    <t>Service-Team (4 Personen)</t>
  </si>
  <si>
    <t>Personalservice XY</t>
  </si>
  <si>
    <t>Fotograf</t>
  </si>
  <si>
    <t>Fotostudio Blende</t>
  </si>
  <si>
    <t>Transport</t>
  </si>
  <si>
    <t>Shuttle-Service Bahnhof</t>
  </si>
  <si>
    <t>Regionaltaxi GmbH</t>
  </si>
  <si>
    <t>Mehrbedarf</t>
  </si>
  <si>
    <t>Referenten</t>
  </si>
  <si>
    <t>Honorar Hauptvortrag</t>
  </si>
  <si>
    <t>Externe Referentin</t>
  </si>
  <si>
    <t>Vertraglich fixiert</t>
  </si>
  <si>
    <t>Sonstiges</t>
  </si>
  <si>
    <t>Versicherung &amp; Genehmigungen</t>
  </si>
  <si>
    <t>Stadt Beispielstadt</t>
  </si>
  <si>
    <t>Reservekosten / Puffer</t>
  </si>
  <si>
    <t>—</t>
  </si>
  <si>
    <t>Nicht ausgeschöpft</t>
  </si>
  <si>
    <t>GESAMT</t>
  </si>
  <si>
    <t xml:space="preserve">  ℹ  Hinweise zur Nutzung</t>
  </si>
  <si>
    <t>• Weiße Felder sind Eingabefelder. Cremefarbene Zellen mit Formeln nicht überschreiben (Abweichung, Summen, Kennzahlen).</t>
  </si>
  <si>
    <t>• Rote Zahlen in der Spalte „Abweichung“ = Ist über Plan (Mehrkosten). Grüne Zahlen = Ist unter Plan (Einsparung).</t>
  </si>
  <si>
    <t>• Das Feld „Tage bis Event“ und die Kosten pro Teilnehmer werden automatisch berechnet.</t>
  </si>
  <si>
    <t>AUFGABENPLANUNG</t>
  </si>
  <si>
    <t>Checkliste • Verantwortliche • Fristen • Statusampel</t>
  </si>
  <si>
    <t>01  //  FORTSCHRITT AUF EINEN BLICK</t>
  </si>
  <si>
    <t>Aufgaben gesamt</t>
  </si>
  <si>
    <t>Erledigt</t>
  </si>
  <si>
    <t>In Arbeit</t>
  </si>
  <si>
    <t>Offen</t>
  </si>
  <si>
    <t>Überfällig</t>
  </si>
  <si>
    <t>02  //  AUFGABENLISTE</t>
  </si>
  <si>
    <t>#</t>
  </si>
  <si>
    <t>Phase</t>
  </si>
  <si>
    <t>Aufgabe</t>
  </si>
  <si>
    <t>Startdatum</t>
  </si>
  <si>
    <t>Fällig am</t>
  </si>
  <si>
    <t>Tage übrig</t>
  </si>
  <si>
    <t>Priorität</t>
  </si>
  <si>
    <t>Planung</t>
  </si>
  <si>
    <t>Grobkonzept &amp; Zielsetzung erstellen</t>
  </si>
  <si>
    <t>Hoch</t>
  </si>
  <si>
    <t>Freigabe durch Leitung</t>
  </si>
  <si>
    <t>Budgetrahmen festlegen und genehmigen</t>
  </si>
  <si>
    <t>S. Weber</t>
  </si>
  <si>
    <t>Location auswählen und Angebote einholen</t>
  </si>
  <si>
    <t>3 Angebote verglichen</t>
  </si>
  <si>
    <t>Zielgruppe &amp; Einladungsliste definieren</t>
  </si>
  <si>
    <t>L. Bauer</t>
  </si>
  <si>
    <t>Mittel</t>
  </si>
  <si>
    <t>Vorbereitung</t>
  </si>
  <si>
    <t>Location buchen und Vertrag unterzeichnen</t>
  </si>
  <si>
    <t>Catering ausschreiben und beauftragen</t>
  </si>
  <si>
    <t>Menüauswahl offen</t>
  </si>
  <si>
    <t>Technik &amp; AV-Ausstattung buchen</t>
  </si>
  <si>
    <t>T. Krüger</t>
  </si>
  <si>
    <t>Beamer bestätigt</t>
  </si>
  <si>
    <t>Referenten kontaktieren und bestätigen</t>
  </si>
  <si>
    <t>1 Zusage, 1 offen</t>
  </si>
  <si>
    <t>Digitale Einladungen versenden</t>
  </si>
  <si>
    <t>Anmeldungen erfassen und bestätigen</t>
  </si>
  <si>
    <t>Laufend</t>
  </si>
  <si>
    <t>Programm &amp; Ablaufplan finalisieren</t>
  </si>
  <si>
    <t>Namensschilder &amp; Drucksachen bestellen</t>
  </si>
  <si>
    <t>Niedrig</t>
  </si>
  <si>
    <t>Dekoration &amp; Beschilderung organisieren</t>
  </si>
  <si>
    <t>Service-Personal &amp; Fotograf einweisen</t>
  </si>
  <si>
    <t>Notfallplan &amp; Kontaktliste vorbereiten</t>
  </si>
  <si>
    <t>Durchführung</t>
  </si>
  <si>
    <t>Aufbau und Technik-Check vor Ort</t>
  </si>
  <si>
    <t>Ab 10:00 vor Ort</t>
  </si>
  <si>
    <t>Empfang &amp; Registrierung der Gäste</t>
  </si>
  <si>
    <t>Ablauf koordinieren &amp; Zeitplan überwachen</t>
  </si>
  <si>
    <t>Nachbereitung</t>
  </si>
  <si>
    <t>Feedback einholen und auswerten</t>
  </si>
  <si>
    <t>Online-Umfrage</t>
  </si>
  <si>
    <t>Endabrechnung &amp; Budgetreport erstellen</t>
  </si>
  <si>
    <t>• Die Spalten Phase, Priorität und Status besitzen Dropdown-Menüs. Klicken Sie in die Zelle, um einen Eintrag auszuwählen.</t>
  </si>
  <si>
    <t>• „Tage übrig“ wird automatisch berechnet. Bei überfälligen Aufgaben (rote Zellen) ist Handlungsbedarf gegeben.</t>
  </si>
  <si>
    <t>• Die Fortschritts-Kennzahlen oben aktualisieren sich automatisch, sobald Sie Aufgaben hinzufügen oder Status ändern.</t>
  </si>
  <si>
    <t>VERANSTALTUNGSPLANUNG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</si>
</sst>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 Tage&quot;"/>
    <numFmt numFmtId="165" formatCode="#,##0.00&quot; €&quot;"/>
    <numFmt numFmtId="166" formatCode="#,##0.00&quot; €&quot;;[Red]\-#,##0.00&quot; €&quot;"/>
    <numFmt numFmtId="167" formatCode="dd\.mm\.yyyy"/>
    <numFmt numFmtId="168" formatCode="0&quot; Tage&quot;;[Red]\-0&quot; Tage&quot;;\—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1"/>
      <color rgb="FFFFFFFF"/>
      <name val="Calibri"/>
      <charset val="1"/>
    </font>
    <font>
      <b/>
      <sz val="12"/>
      <color rgb="FF1F3A2E"/>
      <name val="Calibri"/>
      <charset val="1"/>
    </font>
    <font>
      <b/>
      <sz val="10"/>
      <color rgb="FF5C5C5C"/>
      <name val="Calibri"/>
      <charset val="1"/>
    </font>
    <font>
      <sz val="11"/>
      <color rgb="FF1A1A1A"/>
      <name val="Calibri"/>
      <charset val="1"/>
    </font>
    <font>
      <b/>
      <sz val="12"/>
      <color rgb="FFC87456"/>
      <name val="Calibri"/>
      <charset val="1"/>
    </font>
    <font>
      <b/>
      <sz val="10"/>
      <color rgb="FFFFFFFF"/>
      <name val="Calibri"/>
      <charset val="1"/>
    </font>
    <font>
      <b/>
      <sz val="16"/>
      <color rgb="FF1A1A1A"/>
      <name val="Calibri"/>
      <charset val="1"/>
    </font>
    <font>
      <b/>
      <sz val="11"/>
      <color rgb="FFFFFFFF"/>
      <name val="Calibri"/>
      <charset val="1"/>
    </font>
    <font>
      <b/>
      <sz val="10"/>
      <color rgb="FF2E5943"/>
      <name val="Calibri"/>
      <charset val="1"/>
    </font>
    <font>
      <sz val="10"/>
      <color rgb="FF1A1A1A"/>
      <name val="Calibri"/>
      <charset val="1"/>
    </font>
    <font>
      <b/>
      <sz val="10"/>
      <color rgb="FF1A1A1A"/>
      <name val="Calibri"/>
      <charset val="1"/>
    </font>
    <font>
      <b/>
      <sz val="12"/>
      <color rgb="FFFFFFFF"/>
      <name val="Calibri"/>
      <charset val="1"/>
    </font>
    <font>
      <sz val="9"/>
      <color rgb="FF5C5C5C"/>
      <name val="Calibri"/>
      <charset val="1"/>
    </font>
    <font>
      <b/>
      <sz val="20"/>
      <color rgb="FF1A1A1A"/>
      <name val="Calibri"/>
      <charset val="1"/>
    </font>
    <font>
      <i/>
      <sz val="10"/>
      <color rgb="FF5C5C5C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A2E"/>
        <bgColor rgb="FF003300"/>
      </patternFill>
    </fill>
    <fill>
      <patternFill patternType="solid">
        <fgColor rgb="FF2E5943"/>
        <bgColor rgb="FF1F3A2E"/>
      </patternFill>
    </fill>
    <fill>
      <patternFill patternType="solid">
        <fgColor rgb="FFFBF7F0"/>
        <bgColor rgb="FFFFFFFF"/>
      </patternFill>
    </fill>
    <fill>
      <patternFill patternType="solid">
        <fgColor rgb="FFFFFFFF"/>
        <bgColor rgb="FFFBF7F0"/>
      </patternFill>
    </fill>
    <fill>
      <patternFill patternType="solid">
        <fgColor rgb="FFC87456"/>
        <bgColor rgb="FFC25450"/>
      </patternFill>
    </fill>
    <fill>
      <patternFill patternType="solid">
        <fgColor rgb="FF6BAE7C"/>
        <bgColor rgb="FF808080"/>
      </patternFill>
    </fill>
    <fill>
      <patternFill patternType="solid">
        <fgColor rgb="FFE0A458"/>
        <bgColor rgb="FFC87456"/>
      </patternFill>
    </fill>
    <fill>
      <patternFill patternType="solid">
        <fgColor rgb="FFC25450"/>
        <bgColor rgb="FFC87456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87456"/>
      </bottom>
      <diagonal/>
    </border>
    <border>
      <left style="thin">
        <color rgb="FFB8B8B8"/>
      </left>
      <right style="thin">
        <color rgb="FFB8B8B8"/>
      </right>
      <top style="thin">
        <color rgb="FFB8B8B8"/>
      </top>
      <bottom style="thin">
        <color rgb="FFB8B8B8"/>
      </bottom>
      <diagonal/>
    </border>
    <border>
      <left style="thin">
        <color rgb="FF1F3A2E"/>
      </left>
      <right style="thin">
        <color rgb="FF1F3A2E"/>
      </right>
      <top style="thin">
        <color rgb="FF1F3A2E"/>
      </top>
      <bottom style="thin">
        <color rgb="FF1F3A2E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2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left" vertical="center" indent="1"/>
    </xf>
    <xf numFmtId="0" fontId="0" fillId="3" borderId="0" xfId="0" applyFill="1"/>
    <xf numFmtId="0" fontId="0" fillId="2" borderId="0" xfId="0" applyFill="1"/>
    <xf numFmtId="165" fontId="8" fillId="4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6" fillId="5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4" fillId="4" borderId="2" xfId="0" applyFont="1" applyFill="1" applyBorder="1" applyAlignment="1">
      <alignment horizontal="left" vertical="center" wrapText="1" indent="1"/>
    </xf>
    <xf numFmtId="0" fontId="7" fillId="6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0" fillId="6" borderId="0" xfId="0" applyFill="1"/>
    <xf numFmtId="0" fontId="9" fillId="2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 indent="1"/>
    </xf>
    <xf numFmtId="0" fontId="11" fillId="5" borderId="2" xfId="0" applyFont="1" applyFill="1" applyBorder="1" applyAlignment="1">
      <alignment horizontal="left" vertical="center" wrapText="1" indent="1"/>
    </xf>
    <xf numFmtId="165" fontId="11" fillId="5" borderId="2" xfId="0" applyNumberFormat="1" applyFont="1" applyFill="1" applyBorder="1" applyAlignment="1">
      <alignment horizontal="right" vertical="center"/>
    </xf>
    <xf numFmtId="166" fontId="12" fillId="5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left" vertical="center" wrapText="1" indent="1"/>
    </xf>
    <xf numFmtId="0" fontId="11" fillId="4" borderId="2" xfId="0" applyFont="1" applyFill="1" applyBorder="1" applyAlignment="1">
      <alignment horizontal="left" vertical="center" wrapText="1" indent="1"/>
    </xf>
    <xf numFmtId="165" fontId="11" fillId="4" borderId="2" xfId="0" applyNumberFormat="1" applyFont="1" applyFill="1" applyBorder="1" applyAlignment="1">
      <alignment horizontal="right" vertical="center"/>
    </xf>
    <xf numFmtId="166" fontId="12" fillId="4" borderId="2" xfId="0" applyNumberFormat="1" applyFont="1" applyFill="1" applyBorder="1" applyAlignment="1">
      <alignment horizontal="right" vertical="center"/>
    </xf>
    <xf numFmtId="165" fontId="13" fillId="2" borderId="3" xfId="0" applyNumberFormat="1" applyFont="1" applyFill="1" applyBorder="1" applyAlignment="1">
      <alignment horizontal="right" vertical="center"/>
    </xf>
    <xf numFmtId="166" fontId="13" fillId="6" borderId="3" xfId="0" applyNumberFormat="1" applyFont="1" applyFill="1" applyBorder="1" applyAlignment="1">
      <alignment horizontal="right" vertical="center"/>
    </xf>
    <xf numFmtId="0" fontId="0" fillId="2" borderId="3" xfId="0" applyFill="1" applyBorder="1"/>
    <xf numFmtId="0" fontId="4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7" fontId="11" fillId="5" borderId="2" xfId="0" applyNumberFormat="1" applyFont="1" applyFill="1" applyBorder="1" applyAlignment="1">
      <alignment horizontal="center" vertical="center" wrapText="1"/>
    </xf>
    <xf numFmtId="168" fontId="12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7" fontId="11" fillId="4" borderId="2" xfId="0" applyNumberFormat="1" applyFont="1" applyFill="1" applyBorder="1" applyAlignment="1">
      <alignment horizontal="center" vertical="center" wrapText="1"/>
    </xf>
    <xf numFmtId="168" fontId="12" fillId="4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 vertical="center" wrapText="1" indent="1"/>
    </xf>
    <xf numFmtId="0" fontId="7" fillId="7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6" borderId="0" xfId="0" applyFill="1"/>
  </cellXfs>
  <cellStyles count="1">
    <cellStyle name="Standard" xfId="0" builtinId="0"/>
  </cellStyles>
  <dxfs count="9">
    <dxf>
      <font>
        <b/>
        <sz val="10"/>
        <color rgb="FFFFFFFF"/>
        <name val="Calibri"/>
        <charset val="1"/>
      </font>
      <fill>
        <patternFill>
          <bgColor rgb="FFC25450"/>
        </patternFill>
      </fill>
    </dxf>
    <dxf>
      <font>
        <b/>
        <sz val="10"/>
        <color rgb="FFFFFFFF"/>
        <name val="Calibri"/>
        <charset val="1"/>
      </font>
      <fill>
        <patternFill>
          <bgColor rgb="FFE0A458"/>
        </patternFill>
      </fill>
    </dxf>
    <dxf>
      <font>
        <b/>
        <sz val="10"/>
        <color rgb="FFFFFFFF"/>
        <name val="Calibri"/>
        <charset val="1"/>
      </font>
      <fill>
        <patternFill>
          <bgColor rgb="FF6BAE7C"/>
        </patternFill>
      </fill>
    </dxf>
    <dxf>
      <fill>
        <patternFill>
          <bgColor rgb="FFD8E4DB"/>
        </patternFill>
      </fill>
    </dxf>
    <dxf>
      <fill>
        <patternFill>
          <bgColor rgb="FFF1D6C3"/>
        </patternFill>
      </fill>
    </dxf>
    <dxf>
      <font>
        <b/>
        <sz val="10"/>
        <color rgb="FFFFFFFF"/>
        <name val="Calibri"/>
        <charset val="1"/>
      </font>
      <fill>
        <patternFill>
          <bgColor rgb="FFC87456"/>
        </patternFill>
      </fill>
    </dxf>
    <dxf>
      <font>
        <b/>
        <sz val="10"/>
        <color rgb="FFC25450"/>
        <name val="Calibri"/>
        <charset val="1"/>
      </font>
      <fill>
        <patternFill>
          <bgColor rgb="FFFBE0DE"/>
        </patternFill>
      </fill>
    </dxf>
    <dxf>
      <font>
        <b/>
        <sz val="10"/>
        <color rgb="FF2E7D3B"/>
        <name val="Calibri"/>
        <charset val="1"/>
      </font>
    </dxf>
    <dxf>
      <font>
        <b/>
        <sz val="10"/>
        <color rgb="FFC25450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B8B8"/>
      <rgbColor rgb="FF808080"/>
      <rgbColor rgb="FF9999FF"/>
      <rgbColor rgb="FFC25450"/>
      <rgbColor rgb="FFFBF7F0"/>
      <rgbColor rgb="FFCCFFFF"/>
      <rgbColor rgb="FF660066"/>
      <rgbColor rgb="FFC87456"/>
      <rgbColor rgb="FF0066CC"/>
      <rgbColor rgb="FFFBE0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4DB"/>
      <rgbColor rgb="FFFFFF99"/>
      <rgbColor rgb="FF99CCFF"/>
      <rgbColor rgb="FFFF99CC"/>
      <rgbColor rgb="FFCC99FF"/>
      <rgbColor rgb="FFF1D6C3"/>
      <rgbColor rgb="FF3366FF"/>
      <rgbColor rgb="FF33CCCC"/>
      <rgbColor rgb="FF99CC00"/>
      <rgbColor rgb="FFFFCC00"/>
      <rgbColor rgb="FFE0A458"/>
      <rgbColor rgb="FFFF6600"/>
      <rgbColor rgb="FF5C5C5C"/>
      <rgbColor rgb="FF6BAE7C"/>
      <rgbColor rgb="FF2E5943"/>
      <rgbColor rgb="FF2E7D3B"/>
      <rgbColor rgb="FF003300"/>
      <rgbColor rgb="FF1A1A1A"/>
      <rgbColor rgb="FF993300"/>
      <rgbColor rgb="FF993366"/>
      <rgbColor rgb="FF333399"/>
      <rgbColor rgb="FF1F3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2"/>
  <sheetViews>
    <sheetView showGridLines="0" tabSelected="1" zoomScaleNormal="100" workbookViewId="0">
      <pane ySplit="3" topLeftCell="A4" activePane="bottomLeft" state="frozen"/>
      <selection pane="bottomLeft" activeCell="G46" sqref="G46"/>
    </sheetView>
  </sheetViews>
  <sheetFormatPr baseColWidth="10" defaultColWidth="8.7109375" defaultRowHeight="15" x14ac:dyDescent="0.25"/>
  <cols>
    <col min="1" max="1" width="2" customWidth="1"/>
    <col min="2" max="2" width="19.85546875" bestFit="1" customWidth="1"/>
    <col min="3" max="3" width="30.7109375" bestFit="1" customWidth="1"/>
    <col min="4" max="4" width="21" bestFit="1" customWidth="1"/>
    <col min="5" max="5" width="19.85546875" bestFit="1" customWidth="1"/>
    <col min="6" max="6" width="16.85546875" bestFit="1" customWidth="1"/>
    <col min="7" max="7" width="12" bestFit="1" customWidth="1"/>
    <col min="8" max="8" width="17.42578125" bestFit="1" customWidth="1"/>
    <col min="9" max="9" width="2" customWidth="1"/>
  </cols>
  <sheetData>
    <row r="1" spans="2:8" ht="12" customHeight="1" x14ac:dyDescent="0.25"/>
    <row r="2" spans="2:8" ht="42" customHeight="1" x14ac:dyDescent="0.25">
      <c r="B2" s="14" t="s">
        <v>144</v>
      </c>
      <c r="C2" s="14"/>
      <c r="D2" s="14"/>
      <c r="E2" s="14"/>
      <c r="F2" s="14"/>
      <c r="G2" s="14"/>
      <c r="H2" s="14"/>
    </row>
    <row r="3" spans="2:8" ht="21.75" customHeight="1" x14ac:dyDescent="0.25">
      <c r="B3" s="13" t="s">
        <v>0</v>
      </c>
      <c r="C3" s="13"/>
      <c r="D3" s="13"/>
      <c r="E3" s="13"/>
      <c r="F3" s="13"/>
      <c r="G3" s="13"/>
      <c r="H3" s="13"/>
    </row>
    <row r="5" spans="2:8" ht="24" customHeight="1" x14ac:dyDescent="0.25">
      <c r="B5" s="12" t="s">
        <v>1</v>
      </c>
      <c r="C5" s="12"/>
      <c r="D5" s="12"/>
      <c r="E5" s="12"/>
      <c r="F5" s="12"/>
      <c r="G5" s="12"/>
      <c r="H5" s="12"/>
    </row>
    <row r="6" spans="2:8" ht="24" customHeight="1" x14ac:dyDescent="0.25">
      <c r="B6" s="15" t="s">
        <v>2</v>
      </c>
      <c r="C6" s="11" t="s">
        <v>3</v>
      </c>
      <c r="D6" s="11"/>
      <c r="E6" s="15" t="s">
        <v>4</v>
      </c>
      <c r="F6" s="11" t="s">
        <v>5</v>
      </c>
      <c r="G6" s="11"/>
      <c r="H6" s="11"/>
    </row>
    <row r="7" spans="2:8" ht="24" customHeight="1" x14ac:dyDescent="0.25">
      <c r="B7" s="15" t="s">
        <v>6</v>
      </c>
      <c r="C7" s="11" t="s">
        <v>7</v>
      </c>
      <c r="D7" s="11"/>
      <c r="E7" s="15" t="s">
        <v>8</v>
      </c>
      <c r="F7" s="11" t="s">
        <v>9</v>
      </c>
      <c r="G7" s="11"/>
      <c r="H7" s="11"/>
    </row>
    <row r="8" spans="2:8" ht="24" customHeight="1" x14ac:dyDescent="0.25">
      <c r="B8" s="15" t="s">
        <v>10</v>
      </c>
      <c r="C8" s="11" t="s">
        <v>11</v>
      </c>
      <c r="D8" s="11"/>
      <c r="E8" s="15" t="s">
        <v>12</v>
      </c>
      <c r="F8" s="11" t="s">
        <v>13</v>
      </c>
      <c r="G8" s="11"/>
      <c r="H8" s="11"/>
    </row>
    <row r="9" spans="2:8" ht="24" customHeight="1" x14ac:dyDescent="0.25">
      <c r="B9" s="15" t="s">
        <v>14</v>
      </c>
      <c r="C9" s="11" t="s">
        <v>15</v>
      </c>
      <c r="D9" s="11"/>
      <c r="E9" s="15" t="s">
        <v>16</v>
      </c>
      <c r="F9" s="11" t="s">
        <v>17</v>
      </c>
      <c r="G9" s="11"/>
      <c r="H9" s="11"/>
    </row>
    <row r="10" spans="2:8" ht="24" customHeight="1" x14ac:dyDescent="0.25">
      <c r="B10" s="15" t="s">
        <v>18</v>
      </c>
      <c r="C10" s="11">
        <v>120</v>
      </c>
      <c r="D10" s="11"/>
      <c r="E10" s="15" t="s">
        <v>19</v>
      </c>
      <c r="F10" s="11">
        <v>95</v>
      </c>
      <c r="G10" s="11"/>
      <c r="H10" s="11"/>
    </row>
    <row r="11" spans="2:8" ht="24" customHeight="1" x14ac:dyDescent="0.25">
      <c r="B11" s="15" t="s">
        <v>20</v>
      </c>
      <c r="C11" s="11" t="s">
        <v>21</v>
      </c>
      <c r="D11" s="11"/>
      <c r="E11" s="15" t="s">
        <v>22</v>
      </c>
      <c r="F11" s="10">
        <f ca="1">DATE(2026,10,15)-TODAY()</f>
        <v>86</v>
      </c>
      <c r="G11" s="10"/>
      <c r="H11" s="10"/>
    </row>
    <row r="13" spans="2:8" ht="12" customHeight="1" x14ac:dyDescent="0.25"/>
    <row r="14" spans="2:8" ht="24" customHeight="1" x14ac:dyDescent="0.25">
      <c r="B14" s="12" t="s">
        <v>23</v>
      </c>
      <c r="C14" s="12"/>
      <c r="D14" s="12"/>
      <c r="E14" s="12"/>
      <c r="F14" s="12"/>
      <c r="G14" s="12"/>
      <c r="H14" s="12"/>
    </row>
    <row r="15" spans="2:8" ht="19.5" customHeight="1" x14ac:dyDescent="0.25">
      <c r="B15" s="9" t="s">
        <v>24</v>
      </c>
      <c r="C15" s="9"/>
      <c r="D15" s="8" t="s">
        <v>25</v>
      </c>
      <c r="E15" s="8"/>
      <c r="F15" s="16" t="s">
        <v>26</v>
      </c>
      <c r="G15" s="9" t="s">
        <v>27</v>
      </c>
      <c r="H15" s="9"/>
    </row>
    <row r="16" spans="2:8" ht="36" customHeight="1" x14ac:dyDescent="0.25">
      <c r="B16" s="7">
        <f>SUM(E22:E36)</f>
        <v>18530</v>
      </c>
      <c r="C16" s="7"/>
      <c r="D16" s="7">
        <f>SUM(F22:F36)</f>
        <v>18000</v>
      </c>
      <c r="E16" s="7"/>
      <c r="F16" s="17">
        <f>D16-B16</f>
        <v>-530</v>
      </c>
      <c r="G16" s="7">
        <f>IF(F10=0,0,D16/F10)</f>
        <v>189.47368421052633</v>
      </c>
      <c r="H16" s="7"/>
    </row>
    <row r="17" spans="2:8" ht="6" customHeight="1" x14ac:dyDescent="0.25">
      <c r="B17" s="6"/>
      <c r="C17" s="6"/>
      <c r="D17" s="5"/>
      <c r="E17" s="5"/>
      <c r="F17" s="18"/>
      <c r="G17" s="6"/>
      <c r="H17" s="6"/>
    </row>
    <row r="18" spans="2:8" ht="12" customHeight="1" x14ac:dyDescent="0.25"/>
    <row r="19" spans="2:8" ht="24" customHeight="1" x14ac:dyDescent="0.25">
      <c r="B19" s="12" t="s">
        <v>28</v>
      </c>
      <c r="C19" s="12"/>
      <c r="D19" s="12"/>
      <c r="E19" s="12"/>
      <c r="F19" s="12"/>
      <c r="G19" s="12"/>
      <c r="H19" s="12"/>
    </row>
    <row r="21" spans="2:8" ht="30" customHeight="1" x14ac:dyDescent="0.25">
      <c r="B21" s="19" t="s">
        <v>29</v>
      </c>
      <c r="C21" s="19" t="s">
        <v>30</v>
      </c>
      <c r="D21" s="19" t="s">
        <v>31</v>
      </c>
      <c r="E21" s="19" t="s">
        <v>32</v>
      </c>
      <c r="F21" s="19" t="s">
        <v>33</v>
      </c>
      <c r="G21" s="19" t="s">
        <v>34</v>
      </c>
      <c r="H21" s="19" t="s">
        <v>35</v>
      </c>
    </row>
    <row r="22" spans="2:8" ht="21.75" customHeight="1" x14ac:dyDescent="0.25">
      <c r="B22" s="20" t="s">
        <v>36</v>
      </c>
      <c r="C22" s="21" t="s">
        <v>37</v>
      </c>
      <c r="D22" s="21" t="s">
        <v>38</v>
      </c>
      <c r="E22" s="22">
        <v>3500</v>
      </c>
      <c r="F22" s="22">
        <v>3500</v>
      </c>
      <c r="G22" s="23">
        <f t="shared" ref="G22:G37" si="0">F22-E22</f>
        <v>0</v>
      </c>
      <c r="H22" s="21" t="s">
        <v>39</v>
      </c>
    </row>
    <row r="23" spans="2:8" ht="21.75" customHeight="1" x14ac:dyDescent="0.25">
      <c r="B23" s="24" t="s">
        <v>36</v>
      </c>
      <c r="C23" s="25" t="s">
        <v>40</v>
      </c>
      <c r="D23" s="25" t="s">
        <v>38</v>
      </c>
      <c r="E23" s="26">
        <v>450</v>
      </c>
      <c r="F23" s="26">
        <v>480</v>
      </c>
      <c r="G23" s="27">
        <f t="shared" si="0"/>
        <v>30</v>
      </c>
      <c r="H23" s="25" t="s">
        <v>41</v>
      </c>
    </row>
    <row r="24" spans="2:8" ht="21.75" customHeight="1" x14ac:dyDescent="0.25">
      <c r="B24" s="20" t="s">
        <v>42</v>
      </c>
      <c r="C24" s="21" t="s">
        <v>43</v>
      </c>
      <c r="D24" s="21" t="s">
        <v>44</v>
      </c>
      <c r="E24" s="22">
        <v>4200</v>
      </c>
      <c r="F24" s="22">
        <v>4380</v>
      </c>
      <c r="G24" s="23">
        <f t="shared" si="0"/>
        <v>180</v>
      </c>
      <c r="H24" s="21" t="s">
        <v>45</v>
      </c>
    </row>
    <row r="25" spans="2:8" ht="21.75" customHeight="1" x14ac:dyDescent="0.25">
      <c r="B25" s="24" t="s">
        <v>42</v>
      </c>
      <c r="C25" s="25" t="s">
        <v>46</v>
      </c>
      <c r="D25" s="25" t="s">
        <v>44</v>
      </c>
      <c r="E25" s="26">
        <v>1800</v>
      </c>
      <c r="F25" s="26">
        <v>1650</v>
      </c>
      <c r="G25" s="27">
        <f t="shared" si="0"/>
        <v>-150</v>
      </c>
      <c r="H25" s="25" t="s">
        <v>47</v>
      </c>
    </row>
    <row r="26" spans="2:8" ht="21.75" customHeight="1" x14ac:dyDescent="0.25">
      <c r="B26" s="20" t="s">
        <v>48</v>
      </c>
      <c r="C26" s="21" t="s">
        <v>49</v>
      </c>
      <c r="D26" s="21" t="s">
        <v>50</v>
      </c>
      <c r="E26" s="22">
        <v>1200</v>
      </c>
      <c r="F26" s="22">
        <v>1200</v>
      </c>
      <c r="G26" s="23">
        <f t="shared" si="0"/>
        <v>0</v>
      </c>
      <c r="H26" s="21" t="s">
        <v>51</v>
      </c>
    </row>
    <row r="27" spans="2:8" ht="21.75" customHeight="1" x14ac:dyDescent="0.25">
      <c r="B27" s="24" t="s">
        <v>48</v>
      </c>
      <c r="C27" s="25" t="s">
        <v>52</v>
      </c>
      <c r="D27" s="25" t="s">
        <v>50</v>
      </c>
      <c r="E27" s="26">
        <v>380</v>
      </c>
      <c r="F27" s="26">
        <v>380</v>
      </c>
      <c r="G27" s="27">
        <f t="shared" si="0"/>
        <v>0</v>
      </c>
      <c r="H27" s="25"/>
    </row>
    <row r="28" spans="2:8" ht="21.75" customHeight="1" x14ac:dyDescent="0.25">
      <c r="B28" s="20" t="s">
        <v>53</v>
      </c>
      <c r="C28" s="21" t="s">
        <v>54</v>
      </c>
      <c r="D28" s="21" t="s">
        <v>55</v>
      </c>
      <c r="E28" s="22">
        <v>620</v>
      </c>
      <c r="F28" s="22">
        <v>695</v>
      </c>
      <c r="G28" s="23">
        <f t="shared" si="0"/>
        <v>75</v>
      </c>
      <c r="H28" s="21" t="s">
        <v>56</v>
      </c>
    </row>
    <row r="29" spans="2:8" ht="21.75" customHeight="1" x14ac:dyDescent="0.25">
      <c r="B29" s="24" t="s">
        <v>57</v>
      </c>
      <c r="C29" s="25" t="s">
        <v>58</v>
      </c>
      <c r="D29" s="25" t="s">
        <v>59</v>
      </c>
      <c r="E29" s="26">
        <v>850</v>
      </c>
      <c r="F29" s="26">
        <v>850</v>
      </c>
      <c r="G29" s="27">
        <f t="shared" si="0"/>
        <v>0</v>
      </c>
      <c r="H29" s="25" t="s">
        <v>60</v>
      </c>
    </row>
    <row r="30" spans="2:8" ht="21.75" customHeight="1" x14ac:dyDescent="0.25">
      <c r="B30" s="20" t="s">
        <v>57</v>
      </c>
      <c r="C30" s="21" t="s">
        <v>61</v>
      </c>
      <c r="D30" s="21" t="s">
        <v>62</v>
      </c>
      <c r="E30" s="22">
        <v>320</v>
      </c>
      <c r="F30" s="22">
        <v>295</v>
      </c>
      <c r="G30" s="23">
        <f t="shared" si="0"/>
        <v>-25</v>
      </c>
      <c r="H30" s="21"/>
    </row>
    <row r="31" spans="2:8" ht="21.75" customHeight="1" x14ac:dyDescent="0.25">
      <c r="B31" s="24" t="s">
        <v>63</v>
      </c>
      <c r="C31" s="25" t="s">
        <v>64</v>
      </c>
      <c r="D31" s="25" t="s">
        <v>65</v>
      </c>
      <c r="E31" s="26">
        <v>1400</v>
      </c>
      <c r="F31" s="26">
        <v>1400</v>
      </c>
      <c r="G31" s="27">
        <f t="shared" si="0"/>
        <v>0</v>
      </c>
      <c r="H31" s="25"/>
    </row>
    <row r="32" spans="2:8" ht="21.75" customHeight="1" x14ac:dyDescent="0.25">
      <c r="B32" s="20" t="s">
        <v>63</v>
      </c>
      <c r="C32" s="21" t="s">
        <v>66</v>
      </c>
      <c r="D32" s="21" t="s">
        <v>67</v>
      </c>
      <c r="E32" s="22">
        <v>750</v>
      </c>
      <c r="F32" s="22">
        <v>750</v>
      </c>
      <c r="G32" s="23">
        <f t="shared" si="0"/>
        <v>0</v>
      </c>
      <c r="H32" s="21"/>
    </row>
    <row r="33" spans="2:8" ht="21.75" customHeight="1" x14ac:dyDescent="0.25">
      <c r="B33" s="24" t="s">
        <v>68</v>
      </c>
      <c r="C33" s="25" t="s">
        <v>69</v>
      </c>
      <c r="D33" s="25" t="s">
        <v>70</v>
      </c>
      <c r="E33" s="26">
        <v>480</v>
      </c>
      <c r="F33" s="26">
        <v>520</v>
      </c>
      <c r="G33" s="27">
        <f t="shared" si="0"/>
        <v>40</v>
      </c>
      <c r="H33" s="25" t="s">
        <v>71</v>
      </c>
    </row>
    <row r="34" spans="2:8" ht="21.75" customHeight="1" x14ac:dyDescent="0.25">
      <c r="B34" s="20" t="s">
        <v>72</v>
      </c>
      <c r="C34" s="21" t="s">
        <v>73</v>
      </c>
      <c r="D34" s="21" t="s">
        <v>74</v>
      </c>
      <c r="E34" s="22">
        <v>1500</v>
      </c>
      <c r="F34" s="22">
        <v>1500</v>
      </c>
      <c r="G34" s="23">
        <f t="shared" si="0"/>
        <v>0</v>
      </c>
      <c r="H34" s="21" t="s">
        <v>75</v>
      </c>
    </row>
    <row r="35" spans="2:8" ht="21.75" customHeight="1" x14ac:dyDescent="0.25">
      <c r="B35" s="24" t="s">
        <v>76</v>
      </c>
      <c r="C35" s="25" t="s">
        <v>77</v>
      </c>
      <c r="D35" s="25" t="s">
        <v>78</v>
      </c>
      <c r="E35" s="26">
        <v>280</v>
      </c>
      <c r="F35" s="26">
        <v>280</v>
      </c>
      <c r="G35" s="27">
        <f t="shared" si="0"/>
        <v>0</v>
      </c>
      <c r="H35" s="25"/>
    </row>
    <row r="36" spans="2:8" ht="21.75" customHeight="1" x14ac:dyDescent="0.25">
      <c r="B36" s="20" t="s">
        <v>76</v>
      </c>
      <c r="C36" s="21" t="s">
        <v>79</v>
      </c>
      <c r="D36" s="21" t="s">
        <v>80</v>
      </c>
      <c r="E36" s="22">
        <v>800</v>
      </c>
      <c r="F36" s="22">
        <v>120</v>
      </c>
      <c r="G36" s="23">
        <f t="shared" si="0"/>
        <v>-680</v>
      </c>
      <c r="H36" s="21" t="s">
        <v>81</v>
      </c>
    </row>
    <row r="37" spans="2:8" ht="27.75" customHeight="1" x14ac:dyDescent="0.25">
      <c r="B37" s="4" t="s">
        <v>82</v>
      </c>
      <c r="C37" s="4"/>
      <c r="D37" s="4"/>
      <c r="E37" s="28">
        <f>SUM(E22:E36)</f>
        <v>18530</v>
      </c>
      <c r="F37" s="28">
        <f>SUM(F22:F36)</f>
        <v>18000</v>
      </c>
      <c r="G37" s="29">
        <f t="shared" si="0"/>
        <v>-530</v>
      </c>
      <c r="H37" s="30"/>
    </row>
    <row r="38" spans="2:8" ht="9.75" customHeight="1" x14ac:dyDescent="0.25"/>
    <row r="39" spans="2:8" ht="21.75" customHeight="1" x14ac:dyDescent="0.25">
      <c r="B39" s="3" t="s">
        <v>83</v>
      </c>
      <c r="C39" s="3"/>
      <c r="D39" s="3"/>
      <c r="E39" s="3"/>
      <c r="F39" s="3"/>
      <c r="G39" s="3"/>
      <c r="H39" s="3"/>
    </row>
    <row r="40" spans="2:8" ht="18" customHeight="1" x14ac:dyDescent="0.25">
      <c r="B40" s="2" t="s">
        <v>84</v>
      </c>
      <c r="C40" s="2"/>
      <c r="D40" s="2"/>
      <c r="E40" s="2"/>
      <c r="F40" s="2"/>
      <c r="G40" s="2"/>
      <c r="H40" s="2"/>
    </row>
    <row r="41" spans="2:8" ht="18" customHeight="1" x14ac:dyDescent="0.25">
      <c r="B41" s="2" t="s">
        <v>85</v>
      </c>
      <c r="C41" s="2"/>
      <c r="D41" s="2"/>
      <c r="E41" s="2"/>
      <c r="F41" s="2"/>
      <c r="G41" s="2"/>
      <c r="H41" s="2"/>
    </row>
    <row r="42" spans="2:8" ht="18" customHeight="1" x14ac:dyDescent="0.25">
      <c r="B42" s="2" t="s">
        <v>86</v>
      </c>
      <c r="C42" s="2"/>
      <c r="D42" s="2"/>
      <c r="E42" s="2"/>
      <c r="F42" s="2"/>
      <c r="G42" s="2"/>
      <c r="H42" s="2"/>
    </row>
  </sheetData>
  <mergeCells count="31">
    <mergeCell ref="B39:H39"/>
    <mergeCell ref="B40:H40"/>
    <mergeCell ref="B41:H41"/>
    <mergeCell ref="B42:H42"/>
    <mergeCell ref="B17:C17"/>
    <mergeCell ref="D17:E17"/>
    <mergeCell ref="G17:H17"/>
    <mergeCell ref="B19:H19"/>
    <mergeCell ref="B37:D37"/>
    <mergeCell ref="B15:C15"/>
    <mergeCell ref="D15:E15"/>
    <mergeCell ref="G15:H15"/>
    <mergeCell ref="B16:C16"/>
    <mergeCell ref="D16:E16"/>
    <mergeCell ref="G16:H16"/>
    <mergeCell ref="C10:D10"/>
    <mergeCell ref="F10:H10"/>
    <mergeCell ref="C11:D11"/>
    <mergeCell ref="F11:H11"/>
    <mergeCell ref="B14:H14"/>
    <mergeCell ref="C7:D7"/>
    <mergeCell ref="F7:H7"/>
    <mergeCell ref="C8:D8"/>
    <mergeCell ref="F8:H8"/>
    <mergeCell ref="C9:D9"/>
    <mergeCell ref="F9:H9"/>
    <mergeCell ref="B2:H2"/>
    <mergeCell ref="B3:H3"/>
    <mergeCell ref="B5:H5"/>
    <mergeCell ref="C6:D6"/>
    <mergeCell ref="F6:H6"/>
  </mergeCells>
  <conditionalFormatting sqref="G22:G36">
    <cfRule type="cellIs" dxfId="8" priority="2" operator="greaterThan">
      <formula>0</formula>
    </cfRule>
    <cfRule type="cellIs" dxfId="7" priority="3" operator="lessThan">
      <formula>0</formula>
    </cfRule>
  </conditionalFormatting>
  <dataValidations count="1">
    <dataValidation type="list" allowBlank="1" sqref="B22:B36" xr:uid="{00000000-0002-0000-0000-000000000000}">
      <formula1>"Location,Catering,Technik,Dekoration,Marketing,Personal,Transport,Referenten,Sonstiges"</formula1>
      <formula2>0</formula2>
    </dataValidation>
  </dataValidations>
  <printOptions horizontalCentered="1"/>
  <pageMargins left="0.5" right="0.5" top="0.5" bottom="0.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6"/>
  <sheetViews>
    <sheetView showGridLines="0" zoomScaleNormal="100" workbookViewId="0">
      <pane ySplit="11" topLeftCell="A12" activePane="bottomLeft" state="frozen"/>
      <selection pane="bottomLeft"/>
    </sheetView>
  </sheetViews>
  <sheetFormatPr baseColWidth="10" defaultColWidth="8.7109375" defaultRowHeight="15" x14ac:dyDescent="0.25"/>
  <cols>
    <col min="1" max="1" width="2" customWidth="1"/>
    <col min="2" max="2" width="5" customWidth="1"/>
    <col min="3" max="3" width="16" customWidth="1"/>
    <col min="4" max="4" width="38" customWidth="1"/>
    <col min="5" max="5" width="20" customWidth="1"/>
    <col min="6" max="8" width="13" customWidth="1"/>
    <col min="9" max="9" width="12" customWidth="1"/>
    <col min="10" max="10" width="15" customWidth="1"/>
    <col min="11" max="11" width="30" customWidth="1"/>
    <col min="12" max="12" width="2" customWidth="1"/>
  </cols>
  <sheetData>
    <row r="1" spans="2:11" ht="12" customHeight="1" x14ac:dyDescent="0.25"/>
    <row r="2" spans="2:11" ht="42" customHeight="1" x14ac:dyDescent="0.25">
      <c r="B2" s="14" t="s">
        <v>87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1.75" customHeight="1" x14ac:dyDescent="0.25">
      <c r="B3" s="13" t="s">
        <v>88</v>
      </c>
      <c r="C3" s="13"/>
      <c r="D3" s="13"/>
      <c r="E3" s="13"/>
      <c r="F3" s="13"/>
      <c r="G3" s="13"/>
      <c r="H3" s="13"/>
      <c r="I3" s="13"/>
      <c r="J3" s="13"/>
      <c r="K3" s="13"/>
    </row>
    <row r="5" spans="2:11" ht="21.75" customHeight="1" x14ac:dyDescent="0.25">
      <c r="B5" s="12" t="s">
        <v>89</v>
      </c>
      <c r="C5" s="12"/>
      <c r="D5" s="12"/>
      <c r="E5" s="12"/>
      <c r="F5" s="12"/>
      <c r="G5" s="12"/>
      <c r="H5" s="12"/>
      <c r="I5" s="12"/>
      <c r="J5" s="12"/>
      <c r="K5" s="12"/>
    </row>
    <row r="6" spans="2:11" ht="19.5" customHeight="1" x14ac:dyDescent="0.25">
      <c r="B6" s="1" t="s">
        <v>90</v>
      </c>
      <c r="C6" s="1"/>
      <c r="D6" s="43" t="s">
        <v>91</v>
      </c>
      <c r="E6" s="43"/>
      <c r="F6" s="44" t="s">
        <v>92</v>
      </c>
      <c r="G6" s="44"/>
      <c r="H6" s="45" t="s">
        <v>93</v>
      </c>
      <c r="I6" s="45"/>
      <c r="J6" s="46" t="s">
        <v>94</v>
      </c>
      <c r="K6" s="46"/>
    </row>
    <row r="7" spans="2:11" ht="36" customHeight="1" x14ac:dyDescent="0.25">
      <c r="B7" s="47">
        <f>COUNTA(D12:D31)</f>
        <v>20</v>
      </c>
      <c r="C7" s="47"/>
      <c r="D7" s="47">
        <f>COUNTIF(J12:J31,"Erledigt")</f>
        <v>5</v>
      </c>
      <c r="E7" s="47"/>
      <c r="F7" s="47">
        <f>COUNTIF(J12:J31,"In Arbeit")</f>
        <v>4</v>
      </c>
      <c r="G7" s="47"/>
      <c r="H7" s="47">
        <f>COUNTIF(J12:J31,"Offen")</f>
        <v>11</v>
      </c>
      <c r="I7" s="47"/>
      <c r="J7" s="47">
        <f ca="1">SUMPRODUCT((G12:G31&lt;TODAY())*(J12:J31&lt;&gt;"Erledigt")*(G12:G31&lt;&gt;""))</f>
        <v>0</v>
      </c>
      <c r="K7" s="47"/>
    </row>
    <row r="8" spans="2:11" ht="6" customHeight="1" x14ac:dyDescent="0.25">
      <c r="B8" s="6"/>
      <c r="C8" s="6"/>
      <c r="D8" s="48"/>
      <c r="E8" s="48"/>
      <c r="F8" s="49"/>
      <c r="G8" s="49"/>
      <c r="H8" s="50"/>
      <c r="I8" s="50"/>
      <c r="J8" s="51"/>
      <c r="K8" s="51"/>
    </row>
    <row r="9" spans="2:11" ht="12" customHeight="1" x14ac:dyDescent="0.25"/>
    <row r="10" spans="2:11" ht="21.75" customHeight="1" x14ac:dyDescent="0.25">
      <c r="B10" s="12" t="s">
        <v>95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2:11" ht="30" customHeight="1" x14ac:dyDescent="0.25">
      <c r="B11" s="19" t="s">
        <v>96</v>
      </c>
      <c r="C11" s="19" t="s">
        <v>97</v>
      </c>
      <c r="D11" s="19" t="s">
        <v>98</v>
      </c>
      <c r="E11" s="19" t="s">
        <v>4</v>
      </c>
      <c r="F11" s="19" t="s">
        <v>99</v>
      </c>
      <c r="G11" s="19" t="s">
        <v>100</v>
      </c>
      <c r="H11" s="19" t="s">
        <v>101</v>
      </c>
      <c r="I11" s="19" t="s">
        <v>102</v>
      </c>
      <c r="J11" s="19" t="s">
        <v>20</v>
      </c>
      <c r="K11" s="19" t="s">
        <v>35</v>
      </c>
    </row>
    <row r="12" spans="2:11" ht="21.75" customHeight="1" x14ac:dyDescent="0.25">
      <c r="B12" s="31">
        <v>1</v>
      </c>
      <c r="C12" s="32" t="s">
        <v>103</v>
      </c>
      <c r="D12" s="21" t="s">
        <v>104</v>
      </c>
      <c r="E12" s="21" t="s">
        <v>5</v>
      </c>
      <c r="F12" s="33">
        <v>46178</v>
      </c>
      <c r="G12" s="33">
        <v>46193</v>
      </c>
      <c r="H12" s="34" t="str">
        <f t="shared" ref="H12:H31" ca="1" si="0">IF(J12="Erledigt","—",G12-TODAY())</f>
        <v>—</v>
      </c>
      <c r="I12" s="35" t="s">
        <v>105</v>
      </c>
      <c r="J12" s="35" t="s">
        <v>91</v>
      </c>
      <c r="K12" s="36" t="s">
        <v>106</v>
      </c>
    </row>
    <row r="13" spans="2:11" ht="21.75" customHeight="1" x14ac:dyDescent="0.25">
      <c r="B13" s="37">
        <v>2</v>
      </c>
      <c r="C13" s="38" t="s">
        <v>103</v>
      </c>
      <c r="D13" s="25" t="s">
        <v>107</v>
      </c>
      <c r="E13" s="25" t="s">
        <v>108</v>
      </c>
      <c r="F13" s="39">
        <v>46188</v>
      </c>
      <c r="G13" s="39">
        <v>46203</v>
      </c>
      <c r="H13" s="40" t="str">
        <f t="shared" ca="1" si="0"/>
        <v>—</v>
      </c>
      <c r="I13" s="41" t="s">
        <v>105</v>
      </c>
      <c r="J13" s="41" t="s">
        <v>91</v>
      </c>
      <c r="K13" s="42"/>
    </row>
    <row r="14" spans="2:11" ht="21.75" customHeight="1" x14ac:dyDescent="0.25">
      <c r="B14" s="31">
        <v>3</v>
      </c>
      <c r="C14" s="32" t="s">
        <v>103</v>
      </c>
      <c r="D14" s="21" t="s">
        <v>109</v>
      </c>
      <c r="E14" s="21" t="s">
        <v>5</v>
      </c>
      <c r="F14" s="33">
        <v>46193</v>
      </c>
      <c r="G14" s="33">
        <v>46213</v>
      </c>
      <c r="H14" s="34" t="str">
        <f t="shared" ca="1" si="0"/>
        <v>—</v>
      </c>
      <c r="I14" s="35" t="s">
        <v>105</v>
      </c>
      <c r="J14" s="35" t="s">
        <v>91</v>
      </c>
      <c r="K14" s="36" t="s">
        <v>110</v>
      </c>
    </row>
    <row r="15" spans="2:11" ht="21.75" customHeight="1" x14ac:dyDescent="0.25">
      <c r="B15" s="37">
        <v>4</v>
      </c>
      <c r="C15" s="38" t="s">
        <v>103</v>
      </c>
      <c r="D15" s="25" t="s">
        <v>111</v>
      </c>
      <c r="E15" s="25" t="s">
        <v>112</v>
      </c>
      <c r="F15" s="39">
        <v>46198</v>
      </c>
      <c r="G15" s="39">
        <v>46218</v>
      </c>
      <c r="H15" s="40" t="str">
        <f t="shared" ca="1" si="0"/>
        <v>—</v>
      </c>
      <c r="I15" s="41" t="s">
        <v>113</v>
      </c>
      <c r="J15" s="41" t="s">
        <v>91</v>
      </c>
      <c r="K15" s="42"/>
    </row>
    <row r="16" spans="2:11" ht="21.75" customHeight="1" x14ac:dyDescent="0.25">
      <c r="B16" s="31">
        <v>5</v>
      </c>
      <c r="C16" s="32" t="s">
        <v>114</v>
      </c>
      <c r="D16" s="21" t="s">
        <v>115</v>
      </c>
      <c r="E16" s="21" t="s">
        <v>5</v>
      </c>
      <c r="F16" s="33">
        <v>46214</v>
      </c>
      <c r="G16" s="33">
        <v>46223</v>
      </c>
      <c r="H16" s="34" t="str">
        <f t="shared" ca="1" si="0"/>
        <v>—</v>
      </c>
      <c r="I16" s="35" t="s">
        <v>105</v>
      </c>
      <c r="J16" s="35" t="s">
        <v>91</v>
      </c>
      <c r="K16" s="36"/>
    </row>
    <row r="17" spans="2:11" ht="21.75" customHeight="1" x14ac:dyDescent="0.25">
      <c r="B17" s="37">
        <v>6</v>
      </c>
      <c r="C17" s="38" t="s">
        <v>114</v>
      </c>
      <c r="D17" s="25" t="s">
        <v>116</v>
      </c>
      <c r="E17" s="25" t="s">
        <v>108</v>
      </c>
      <c r="F17" s="39">
        <v>46218</v>
      </c>
      <c r="G17" s="39">
        <v>46244</v>
      </c>
      <c r="H17" s="40">
        <f t="shared" ca="1" si="0"/>
        <v>20</v>
      </c>
      <c r="I17" s="41" t="s">
        <v>105</v>
      </c>
      <c r="J17" s="41" t="s">
        <v>92</v>
      </c>
      <c r="K17" s="42" t="s">
        <v>117</v>
      </c>
    </row>
    <row r="18" spans="2:11" ht="21.75" customHeight="1" x14ac:dyDescent="0.25">
      <c r="B18" s="31">
        <v>7</v>
      </c>
      <c r="C18" s="32" t="s">
        <v>114</v>
      </c>
      <c r="D18" s="21" t="s">
        <v>118</v>
      </c>
      <c r="E18" s="21" t="s">
        <v>119</v>
      </c>
      <c r="F18" s="33">
        <v>46223</v>
      </c>
      <c r="G18" s="33">
        <v>46249</v>
      </c>
      <c r="H18" s="34">
        <f t="shared" ca="1" si="0"/>
        <v>25</v>
      </c>
      <c r="I18" s="35" t="s">
        <v>113</v>
      </c>
      <c r="J18" s="35" t="s">
        <v>92</v>
      </c>
      <c r="K18" s="36" t="s">
        <v>120</v>
      </c>
    </row>
    <row r="19" spans="2:11" ht="21.75" customHeight="1" x14ac:dyDescent="0.25">
      <c r="B19" s="37">
        <v>8</v>
      </c>
      <c r="C19" s="38" t="s">
        <v>114</v>
      </c>
      <c r="D19" s="25" t="s">
        <v>121</v>
      </c>
      <c r="E19" s="25" t="s">
        <v>112</v>
      </c>
      <c r="F19" s="39">
        <v>46225</v>
      </c>
      <c r="G19" s="39">
        <v>46254</v>
      </c>
      <c r="H19" s="40">
        <f t="shared" ca="1" si="0"/>
        <v>30</v>
      </c>
      <c r="I19" s="41" t="s">
        <v>105</v>
      </c>
      <c r="J19" s="41" t="s">
        <v>92</v>
      </c>
      <c r="K19" s="42" t="s">
        <v>122</v>
      </c>
    </row>
    <row r="20" spans="2:11" ht="21.75" customHeight="1" x14ac:dyDescent="0.25">
      <c r="B20" s="31">
        <v>9</v>
      </c>
      <c r="C20" s="32" t="s">
        <v>114</v>
      </c>
      <c r="D20" s="21" t="s">
        <v>123</v>
      </c>
      <c r="E20" s="21" t="s">
        <v>112</v>
      </c>
      <c r="F20" s="33">
        <v>46235</v>
      </c>
      <c r="G20" s="33">
        <v>46254</v>
      </c>
      <c r="H20" s="34">
        <f t="shared" ca="1" si="0"/>
        <v>30</v>
      </c>
      <c r="I20" s="35" t="s">
        <v>105</v>
      </c>
      <c r="J20" s="35" t="s">
        <v>93</v>
      </c>
      <c r="K20" s="36"/>
    </row>
    <row r="21" spans="2:11" ht="21.75" customHeight="1" x14ac:dyDescent="0.25">
      <c r="B21" s="37">
        <v>10</v>
      </c>
      <c r="C21" s="38" t="s">
        <v>114</v>
      </c>
      <c r="D21" s="25" t="s">
        <v>124</v>
      </c>
      <c r="E21" s="25" t="s">
        <v>112</v>
      </c>
      <c r="F21" s="39">
        <v>46254</v>
      </c>
      <c r="G21" s="39">
        <v>46295</v>
      </c>
      <c r="H21" s="40">
        <f t="shared" ca="1" si="0"/>
        <v>71</v>
      </c>
      <c r="I21" s="41" t="s">
        <v>113</v>
      </c>
      <c r="J21" s="41" t="s">
        <v>92</v>
      </c>
      <c r="K21" s="42" t="s">
        <v>125</v>
      </c>
    </row>
    <row r="22" spans="2:11" ht="21.75" customHeight="1" x14ac:dyDescent="0.25">
      <c r="B22" s="31">
        <v>11</v>
      </c>
      <c r="C22" s="32" t="s">
        <v>114</v>
      </c>
      <c r="D22" s="21" t="s">
        <v>126</v>
      </c>
      <c r="E22" s="21" t="s">
        <v>5</v>
      </c>
      <c r="F22" s="33">
        <v>46266</v>
      </c>
      <c r="G22" s="33">
        <v>46285</v>
      </c>
      <c r="H22" s="34">
        <f t="shared" ca="1" si="0"/>
        <v>61</v>
      </c>
      <c r="I22" s="35" t="s">
        <v>105</v>
      </c>
      <c r="J22" s="35" t="s">
        <v>93</v>
      </c>
      <c r="K22" s="36"/>
    </row>
    <row r="23" spans="2:11" ht="21.75" customHeight="1" x14ac:dyDescent="0.25">
      <c r="B23" s="37">
        <v>12</v>
      </c>
      <c r="C23" s="38" t="s">
        <v>114</v>
      </c>
      <c r="D23" s="25" t="s">
        <v>127</v>
      </c>
      <c r="E23" s="25" t="s">
        <v>112</v>
      </c>
      <c r="F23" s="39">
        <v>46280</v>
      </c>
      <c r="G23" s="39">
        <v>46295</v>
      </c>
      <c r="H23" s="40">
        <f t="shared" ca="1" si="0"/>
        <v>71</v>
      </c>
      <c r="I23" s="41" t="s">
        <v>128</v>
      </c>
      <c r="J23" s="41" t="s">
        <v>93</v>
      </c>
      <c r="K23" s="42"/>
    </row>
    <row r="24" spans="2:11" ht="21.75" customHeight="1" x14ac:dyDescent="0.25">
      <c r="B24" s="31">
        <v>13</v>
      </c>
      <c r="C24" s="32" t="s">
        <v>114</v>
      </c>
      <c r="D24" s="21" t="s">
        <v>129</v>
      </c>
      <c r="E24" s="21" t="s">
        <v>108</v>
      </c>
      <c r="F24" s="33">
        <v>46285</v>
      </c>
      <c r="G24" s="33">
        <v>46300</v>
      </c>
      <c r="H24" s="34">
        <f t="shared" ca="1" si="0"/>
        <v>76</v>
      </c>
      <c r="I24" s="35" t="s">
        <v>128</v>
      </c>
      <c r="J24" s="35" t="s">
        <v>93</v>
      </c>
      <c r="K24" s="36"/>
    </row>
    <row r="25" spans="2:11" ht="21.75" customHeight="1" x14ac:dyDescent="0.25">
      <c r="B25" s="37">
        <v>14</v>
      </c>
      <c r="C25" s="38" t="s">
        <v>114</v>
      </c>
      <c r="D25" s="25" t="s">
        <v>130</v>
      </c>
      <c r="E25" s="25" t="s">
        <v>119</v>
      </c>
      <c r="F25" s="39">
        <v>46290</v>
      </c>
      <c r="G25" s="39">
        <v>46305</v>
      </c>
      <c r="H25" s="40">
        <f t="shared" ca="1" si="0"/>
        <v>81</v>
      </c>
      <c r="I25" s="41" t="s">
        <v>113</v>
      </c>
      <c r="J25" s="41" t="s">
        <v>93</v>
      </c>
      <c r="K25" s="42"/>
    </row>
    <row r="26" spans="2:11" ht="21.75" customHeight="1" x14ac:dyDescent="0.25">
      <c r="B26" s="31">
        <v>15</v>
      </c>
      <c r="C26" s="32" t="s">
        <v>114</v>
      </c>
      <c r="D26" s="21" t="s">
        <v>131</v>
      </c>
      <c r="E26" s="21" t="s">
        <v>5</v>
      </c>
      <c r="F26" s="33">
        <v>46296</v>
      </c>
      <c r="G26" s="33">
        <v>46307</v>
      </c>
      <c r="H26" s="34">
        <f t="shared" ca="1" si="0"/>
        <v>83</v>
      </c>
      <c r="I26" s="35" t="s">
        <v>105</v>
      </c>
      <c r="J26" s="35" t="s">
        <v>93</v>
      </c>
      <c r="K26" s="36"/>
    </row>
    <row r="27" spans="2:11" ht="21.75" customHeight="1" x14ac:dyDescent="0.25">
      <c r="B27" s="37">
        <v>16</v>
      </c>
      <c r="C27" s="38" t="s">
        <v>132</v>
      </c>
      <c r="D27" s="25" t="s">
        <v>133</v>
      </c>
      <c r="E27" s="25" t="s">
        <v>119</v>
      </c>
      <c r="F27" s="39">
        <v>46310</v>
      </c>
      <c r="G27" s="39">
        <v>46310</v>
      </c>
      <c r="H27" s="40">
        <f t="shared" ca="1" si="0"/>
        <v>86</v>
      </c>
      <c r="I27" s="41" t="s">
        <v>105</v>
      </c>
      <c r="J27" s="41" t="s">
        <v>93</v>
      </c>
      <c r="K27" s="42" t="s">
        <v>134</v>
      </c>
    </row>
    <row r="28" spans="2:11" ht="21.75" customHeight="1" x14ac:dyDescent="0.25">
      <c r="B28" s="31">
        <v>17</v>
      </c>
      <c r="C28" s="32" t="s">
        <v>132</v>
      </c>
      <c r="D28" s="21" t="s">
        <v>135</v>
      </c>
      <c r="E28" s="21" t="s">
        <v>112</v>
      </c>
      <c r="F28" s="33">
        <v>46310</v>
      </c>
      <c r="G28" s="33">
        <v>46310</v>
      </c>
      <c r="H28" s="34">
        <f t="shared" ca="1" si="0"/>
        <v>86</v>
      </c>
      <c r="I28" s="35" t="s">
        <v>105</v>
      </c>
      <c r="J28" s="35" t="s">
        <v>93</v>
      </c>
      <c r="K28" s="36"/>
    </row>
    <row r="29" spans="2:11" ht="21.75" customHeight="1" x14ac:dyDescent="0.25">
      <c r="B29" s="37">
        <v>18</v>
      </c>
      <c r="C29" s="38" t="s">
        <v>132</v>
      </c>
      <c r="D29" s="25" t="s">
        <v>136</v>
      </c>
      <c r="E29" s="25" t="s">
        <v>5</v>
      </c>
      <c r="F29" s="39">
        <v>46310</v>
      </c>
      <c r="G29" s="39">
        <v>46310</v>
      </c>
      <c r="H29" s="40">
        <f t="shared" ca="1" si="0"/>
        <v>86</v>
      </c>
      <c r="I29" s="41" t="s">
        <v>105</v>
      </c>
      <c r="J29" s="41" t="s">
        <v>93</v>
      </c>
      <c r="K29" s="42"/>
    </row>
    <row r="30" spans="2:11" ht="21.75" customHeight="1" x14ac:dyDescent="0.25">
      <c r="B30" s="31">
        <v>19</v>
      </c>
      <c r="C30" s="32" t="s">
        <v>137</v>
      </c>
      <c r="D30" s="21" t="s">
        <v>138</v>
      </c>
      <c r="E30" s="21" t="s">
        <v>112</v>
      </c>
      <c r="F30" s="33">
        <v>46311</v>
      </c>
      <c r="G30" s="33">
        <v>46325</v>
      </c>
      <c r="H30" s="34">
        <f t="shared" ca="1" si="0"/>
        <v>101</v>
      </c>
      <c r="I30" s="35" t="s">
        <v>113</v>
      </c>
      <c r="J30" s="35" t="s">
        <v>93</v>
      </c>
      <c r="K30" s="36" t="s">
        <v>139</v>
      </c>
    </row>
    <row r="31" spans="2:11" ht="21.75" customHeight="1" x14ac:dyDescent="0.25">
      <c r="B31" s="37">
        <v>20</v>
      </c>
      <c r="C31" s="38" t="s">
        <v>137</v>
      </c>
      <c r="D31" s="25" t="s">
        <v>140</v>
      </c>
      <c r="E31" s="25" t="s">
        <v>108</v>
      </c>
      <c r="F31" s="39">
        <v>46312</v>
      </c>
      <c r="G31" s="39">
        <v>46332</v>
      </c>
      <c r="H31" s="40">
        <f t="shared" ca="1" si="0"/>
        <v>108</v>
      </c>
      <c r="I31" s="41" t="s">
        <v>105</v>
      </c>
      <c r="J31" s="41" t="s">
        <v>93</v>
      </c>
      <c r="K31" s="42"/>
    </row>
    <row r="32" spans="2:11" ht="9.75" customHeight="1" x14ac:dyDescent="0.25"/>
    <row r="33" spans="2:11" ht="21.75" customHeight="1" x14ac:dyDescent="0.25">
      <c r="B33" s="3" t="s">
        <v>83</v>
      </c>
      <c r="C33" s="3"/>
      <c r="D33" s="3"/>
      <c r="E33" s="3"/>
      <c r="F33" s="3"/>
      <c r="G33" s="3"/>
      <c r="H33" s="3"/>
      <c r="I33" s="3"/>
      <c r="J33" s="3"/>
      <c r="K33" s="3"/>
    </row>
    <row r="34" spans="2:11" ht="18" customHeight="1" x14ac:dyDescent="0.25">
      <c r="B34" s="2" t="s">
        <v>141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 ht="18" customHeight="1" x14ac:dyDescent="0.25">
      <c r="B35" s="2" t="s">
        <v>142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 ht="18" customHeight="1" x14ac:dyDescent="0.25">
      <c r="B36" s="2" t="s">
        <v>143</v>
      </c>
      <c r="C36" s="2"/>
      <c r="D36" s="2"/>
      <c r="E36" s="2"/>
      <c r="F36" s="2"/>
      <c r="G36" s="2"/>
      <c r="H36" s="2"/>
      <c r="I36" s="2"/>
      <c r="J36" s="2"/>
      <c r="K36" s="2"/>
    </row>
  </sheetData>
  <mergeCells count="23">
    <mergeCell ref="B10:K10"/>
    <mergeCell ref="B33:K33"/>
    <mergeCell ref="B34:K34"/>
    <mergeCell ref="B35:K35"/>
    <mergeCell ref="B36:K36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2:K2"/>
    <mergeCell ref="B3:K3"/>
    <mergeCell ref="B5:K5"/>
    <mergeCell ref="B6:C6"/>
    <mergeCell ref="D6:E6"/>
    <mergeCell ref="F6:G6"/>
    <mergeCell ref="H6:I6"/>
    <mergeCell ref="J6:K6"/>
  </mergeCells>
  <conditionalFormatting sqref="H12:H31">
    <cfRule type="expression" dxfId="6" priority="8">
      <formula>AND(ISNUMBER($H12),$H12&lt;0,$J12&lt;&gt;"Erledigt")</formula>
    </cfRule>
  </conditionalFormatting>
  <conditionalFormatting sqref="I12:I31">
    <cfRule type="expression" dxfId="5" priority="5">
      <formula>$I12="Hoch"</formula>
    </cfRule>
    <cfRule type="expression" dxfId="4" priority="6">
      <formula>$I12="Mittel"</formula>
    </cfRule>
    <cfRule type="expression" dxfId="3" priority="7">
      <formula>$I12="Niedrig"</formula>
    </cfRule>
  </conditionalFormatting>
  <conditionalFormatting sqref="J12:J31">
    <cfRule type="expression" dxfId="2" priority="2">
      <formula>$J12="Erledigt"</formula>
    </cfRule>
    <cfRule type="expression" dxfId="1" priority="3">
      <formula>$J12="In Arbeit"</formula>
    </cfRule>
    <cfRule type="expression" dxfId="0" priority="4">
      <formula>$J12="Offen"</formula>
    </cfRule>
  </conditionalFormatting>
  <dataValidations count="3">
    <dataValidation type="list" allowBlank="1" sqref="C12:C31" xr:uid="{00000000-0002-0000-0100-000000000000}">
      <formula1>"Planung,Vorbereitung,Durchführung,Nachbereitung"</formula1>
      <formula2>0</formula2>
    </dataValidation>
    <dataValidation type="list" allowBlank="1" sqref="I12:I31" xr:uid="{00000000-0002-0000-0100-000001000000}">
      <formula1>"Hoch,Mittel,Niedrig"</formula1>
      <formula2>0</formula2>
    </dataValidation>
    <dataValidation type="list" allowBlank="1" sqref="J12:J31" xr:uid="{00000000-0002-0000-0100-000002000000}">
      <formula1>"Offen,In Arbeit,Erledigt,Verschoben"</formula1>
      <formula2>0</formula2>
    </dataValidation>
  </dataValidations>
  <printOptions horizontalCentered="1"/>
  <pageMargins left="0.5" right="0.5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 &amp; Budget</vt:lpstr>
      <vt:lpstr>Aufgabenplanung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2026-07-21T08:26:37Z</dcterms:created>
  <dcterms:modified xsi:type="dcterms:W3CDTF">2026-07-21T08:56:37Z</dcterms:modified>
  <dc:language>en-US</dc:language>
</cp:coreProperties>
</file>