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2C0334FB-A8D6-41BA-B4D7-B85C21F6465D}" xr6:coauthVersionLast="47" xr6:coauthVersionMax="47" xr10:uidLastSave="{00000000-0000-0000-0000-000000000000}"/>
  <bookViews>
    <workbookView xWindow="1725" yWindow="1725" windowWidth="25500" windowHeight="13500" tabRatio="500" xr2:uid="{00000000-000D-0000-FFFF-FFFF00000000}"/>
  </bookViews>
  <sheets>
    <sheet name="Übersicht" sheetId="1" r:id="rId1"/>
    <sheet name="Vermögenswerte" sheetId="2" r:id="rId2"/>
    <sheet name="Verbindlichkeiten" sheetId="3" r:id="rId3"/>
  </sheets>
  <definedNames>
    <definedName name="_xlnm.Print_Titles" localSheetId="2">Verbindlichkeiten!$5:$5</definedName>
    <definedName name="_xlnm.Print_Titles" localSheetId="1">Vermögenswerte!$5:$5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3" l="1"/>
  <c r="E14" i="3"/>
  <c r="E9" i="3"/>
  <c r="E22" i="3" s="1"/>
  <c r="E41" i="2"/>
  <c r="C16" i="1" s="1"/>
  <c r="E35" i="2"/>
  <c r="E29" i="2"/>
  <c r="C14" i="1" s="1"/>
  <c r="E24" i="2"/>
  <c r="C13" i="1" s="1"/>
  <c r="E18" i="2"/>
  <c r="E43" i="2" s="1"/>
  <c r="E11" i="2"/>
  <c r="F11" i="2" s="1"/>
  <c r="C23" i="1"/>
  <c r="C22" i="1"/>
  <c r="C21" i="1"/>
  <c r="C24" i="1" s="1"/>
  <c r="C11" i="1"/>
  <c r="F35" i="2" l="1"/>
  <c r="F39" i="2"/>
  <c r="F15" i="2"/>
  <c r="F38" i="2"/>
  <c r="F14" i="2"/>
  <c r="F34" i="2"/>
  <c r="F33" i="2"/>
  <c r="F9" i="2"/>
  <c r="F32" i="2"/>
  <c r="F43" i="2"/>
  <c r="F10" i="2"/>
  <c r="F8" i="2"/>
  <c r="F7" i="2"/>
  <c r="F22" i="2"/>
  <c r="F40" i="2"/>
  <c r="F28" i="2"/>
  <c r="F27" i="2"/>
  <c r="F23" i="2"/>
  <c r="B6" i="1"/>
  <c r="F21" i="2"/>
  <c r="F17" i="2"/>
  <c r="F16" i="2"/>
  <c r="F22" i="3"/>
  <c r="F19" i="3"/>
  <c r="F8" i="3"/>
  <c r="F18" i="3"/>
  <c r="E6" i="1"/>
  <c r="D21" i="1" s="1"/>
  <c r="F17" i="3"/>
  <c r="F7" i="3"/>
  <c r="F13" i="3"/>
  <c r="F12" i="3"/>
  <c r="D22" i="1"/>
  <c r="F14" i="3"/>
  <c r="D23" i="1"/>
  <c r="F20" i="3"/>
  <c r="F18" i="2"/>
  <c r="F24" i="2"/>
  <c r="F9" i="3"/>
  <c r="F29" i="2"/>
  <c r="C15" i="1"/>
  <c r="C12" i="1"/>
  <c r="F41" i="2"/>
  <c r="C17" i="1" l="1"/>
  <c r="D24" i="1"/>
  <c r="D15" i="1"/>
  <c r="C25" i="1"/>
  <c r="H6" i="1"/>
  <c r="D17" i="1" l="1"/>
  <c r="D16" i="1"/>
  <c r="D13" i="1"/>
  <c r="D14" i="1"/>
  <c r="D11" i="1"/>
  <c r="D12" i="1"/>
</calcChain>
</file>

<file path=xl/sharedStrings.xml><?xml version="1.0" encoding="utf-8"?>
<sst xmlns="http://schemas.openxmlformats.org/spreadsheetml/2006/main" count="141" uniqueCount="87">
  <si>
    <t>Vermögensaufstellung</t>
  </si>
  <si>
    <t>Private Finanzübersicht  ·  Aktiva, Passiva &amp; Nettovermögen  ·  Stichtag: 31.12.2026</t>
  </si>
  <si>
    <t>Vermögenswerte (Aktiva)</t>
  </si>
  <si>
    <t>Verbindlichkeiten (Passiva)</t>
  </si>
  <si>
    <t>Nettovermögen</t>
  </si>
  <si>
    <t>Vermögensstruktur nach Anlageklasse</t>
  </si>
  <si>
    <t>Anlageklasse</t>
  </si>
  <si>
    <t>Wert</t>
  </si>
  <si>
    <t>Anteil</t>
  </si>
  <si>
    <t>Liquide Mittel</t>
  </si>
  <si>
    <t>Wertpapiere</t>
  </si>
  <si>
    <t>Altersvorsorge</t>
  </si>
  <si>
    <t>Immobilien</t>
  </si>
  <si>
    <t>Sachwerte</t>
  </si>
  <si>
    <t>Sonstige Vermögenswerte</t>
  </si>
  <si>
    <t>Summe Aktiva</t>
  </si>
  <si>
    <t>Verbindlichkeiten &amp; Nettovermögen</t>
  </si>
  <si>
    <t>Position</t>
  </si>
  <si>
    <t>Immobilienfinanzierung</t>
  </si>
  <si>
    <t>Konsumkredite</t>
  </si>
  <si>
    <t>Kurzfristige Verbindlichkeiten</t>
  </si>
  <si>
    <t>Summe Passiva</t>
  </si>
  <si>
    <t>Nettovermögen (Aktiva − Passiva)</t>
  </si>
  <si>
    <t>So funktioniert die Vorlage:  Trage deine Positionen und Beträge in den Blättern „Vermögenswerte“ und „Verbindlichkeiten“ ein. Diese Übersicht, alle Summen, Anteile und das Diagramm aktualisieren sich automatisch. Sämtliche Beträge sind Beispielwerte.</t>
  </si>
  <si>
    <t>Vermögensaufstellung · Vorlage · Geschäftsjahr 2026</t>
  </si>
  <si>
    <t>Stichtag: 31.12.2026  ·  Alle Werte in Euro</t>
  </si>
  <si>
    <t>Kategorie / Position</t>
  </si>
  <si>
    <t>Anbieter / Institut</t>
  </si>
  <si>
    <t>Bewertung zum</t>
  </si>
  <si>
    <t>Wert (EUR)</t>
  </si>
  <si>
    <t>Girokonto</t>
  </si>
  <si>
    <t>Hausbank</t>
  </si>
  <si>
    <t>31.12.2026</t>
  </si>
  <si>
    <t>Tagesgeldkonto</t>
  </si>
  <si>
    <t>Direktbank</t>
  </si>
  <si>
    <t>Festgeld (12 Monate)</t>
  </si>
  <si>
    <t>Bargeldbestand</t>
  </si>
  <si>
    <t>–</t>
  </si>
  <si>
    <t>Zwischensumme Liquide Mittel</t>
  </si>
  <si>
    <t>Welt-ETF (thesaurierend)</t>
  </si>
  <si>
    <t>Online-Broker</t>
  </si>
  <si>
    <t>Dividenden-ETF</t>
  </si>
  <si>
    <t>Aktiendepot (Einzelwerte)</t>
  </si>
  <si>
    <t>Unternehmensanleihen</t>
  </si>
  <si>
    <t>Zwischensumme Wertpapiere</t>
  </si>
  <si>
    <t>Private Rentenversicherung</t>
  </si>
  <si>
    <t>Versicherer</t>
  </si>
  <si>
    <t>Bausparvertrag</t>
  </si>
  <si>
    <t>Bausparkasse</t>
  </si>
  <si>
    <t>Betriebliche Altersvorsorge</t>
  </si>
  <si>
    <t>Versorgungswerk</t>
  </si>
  <si>
    <t>Zwischensumme Altersvorsorge</t>
  </si>
  <si>
    <t>Eigentumswohnung (Zeitwert)</t>
  </si>
  <si>
    <t>Wertgutachten</t>
  </si>
  <si>
    <t>Stellplatz / Garage</t>
  </si>
  <si>
    <t>Zwischensumme Immobilien</t>
  </si>
  <si>
    <t>Gold (Barren &amp; Münzen)</t>
  </si>
  <si>
    <t>Edelmetallhändler</t>
  </si>
  <si>
    <t>Silber</t>
  </si>
  <si>
    <t>Fahrzeug (Zeitwert)</t>
  </si>
  <si>
    <t>Schätzung</t>
  </si>
  <si>
    <t>Zwischensumme Sachwerte</t>
  </si>
  <si>
    <t>Kryptowährungen</t>
  </si>
  <si>
    <t>Krypto-Börse</t>
  </si>
  <si>
    <t>Beteiligung (GmbH-Anteil)</t>
  </si>
  <si>
    <t>Beteiligung</t>
  </si>
  <si>
    <t>Privatdarlehen (Forderung)</t>
  </si>
  <si>
    <t>Zwischensumme Sonstige Vermögenswerte</t>
  </si>
  <si>
    <t>Vermögenswerte gesamt</t>
  </si>
  <si>
    <t>Hinweis: Nur die Werte in der Spalte „Wert (EUR)“ eintragen bzw. überschreiben – Zwischensummen, Gesamtsumme und Anteile berechnen sich automatisch. Die o. g. Beträge sind Beispielwerte.</t>
  </si>
  <si>
    <t>Gläubiger / Institut</t>
  </si>
  <si>
    <t>Restschuld (EUR)</t>
  </si>
  <si>
    <t>Immobiliendarlehen (Annuität)</t>
  </si>
  <si>
    <t>Baufinanzierer</t>
  </si>
  <si>
    <t>Modernisierungskredit</t>
  </si>
  <si>
    <t>Zwischensumme Immobilienfinanzierung</t>
  </si>
  <si>
    <t>Autokredit</t>
  </si>
  <si>
    <t>Autobank</t>
  </si>
  <si>
    <t>Ratenkredit (Einrichtung)</t>
  </si>
  <si>
    <t>Zwischensumme Konsumkredite</t>
  </si>
  <si>
    <t>Kreditkartensaldo</t>
  </si>
  <si>
    <t>Kreditkartenkonto</t>
  </si>
  <si>
    <t>Dispositionskredit</t>
  </si>
  <si>
    <t>Offene Rechnungen</t>
  </si>
  <si>
    <t>Zwischensumme Kurzfristige Verbindlichkeiten</t>
  </si>
  <si>
    <t>Verbindlichkeiten gesamt</t>
  </si>
  <si>
    <t>Hinweis: Nur die Werte in der Spalte „Restschuld (EUR)“ eintragen bzw. überschreiben – Zwischensummen, Gesamtsumme und Anteile berechnen sich automatisch. Die o. g. Beträge sind Beispielwerte.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</si>
</sst>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%"/>
  </numFmts>
  <fonts count="20" x14ac:knownFonts="1">
    <font>
      <sz val="11"/>
      <color theme="1"/>
      <name val="Calibri"/>
      <family val="2"/>
      <charset val="1"/>
    </font>
    <font>
      <sz val="11"/>
      <color rgb="FF1E2A2E"/>
      <name val="Calibri"/>
      <charset val="1"/>
    </font>
    <font>
      <b/>
      <sz val="22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FFFFFF"/>
      <name val="Calibri"/>
      <charset val="1"/>
    </font>
    <font>
      <b/>
      <sz val="20"/>
      <color rgb="FF12414F"/>
      <name val="Calibri"/>
      <charset val="1"/>
    </font>
    <font>
      <b/>
      <sz val="20"/>
      <color rgb="FFA83B4B"/>
      <name val="Calibri"/>
      <charset val="1"/>
    </font>
    <font>
      <b/>
      <sz val="20"/>
      <color rgb="FF2E7D5B"/>
      <name val="Calibri"/>
      <charset val="1"/>
    </font>
    <font>
      <b/>
      <sz val="12"/>
      <color rgb="FF12414F"/>
      <name val="Calibri"/>
      <charset val="1"/>
    </font>
    <font>
      <b/>
      <sz val="10"/>
      <color rgb="FFFFFFFF"/>
      <name val="Calibri"/>
      <charset val="1"/>
    </font>
    <font>
      <sz val="10"/>
      <color rgb="FF1E2A2E"/>
      <name val="Calibri"/>
      <charset val="1"/>
    </font>
    <font>
      <sz val="10"/>
      <color rgb="FF5A6B70"/>
      <name val="Calibri"/>
      <charset val="1"/>
    </font>
    <font>
      <i/>
      <sz val="9.5"/>
      <color rgb="FF5A6B70"/>
      <name val="Calibri"/>
      <charset val="1"/>
    </font>
    <font>
      <sz val="9"/>
      <color rgb="FFFFFFFF"/>
      <name val="Calibri"/>
      <charset val="1"/>
    </font>
    <font>
      <b/>
      <sz val="17"/>
      <color rgb="FFFFFFFF"/>
      <name val="Calibri"/>
      <charset val="1"/>
    </font>
    <font>
      <sz val="10"/>
      <color rgb="FFFFFFFF"/>
      <name val="Calibri"/>
      <charset val="1"/>
    </font>
    <font>
      <b/>
      <sz val="11"/>
      <color rgb="FF12414F"/>
      <name val="Calibri"/>
      <charset val="1"/>
    </font>
    <font>
      <b/>
      <sz val="10"/>
      <color rgb="FF12414F"/>
      <name val="Calibri"/>
      <charset val="1"/>
    </font>
    <font>
      <b/>
      <sz val="12"/>
      <color rgb="FFFFFFFF"/>
      <name val="Calibri"/>
      <charset val="1"/>
    </font>
    <font>
      <i/>
      <sz val="9"/>
      <color rgb="FF5A6B7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B06A2C"/>
        <bgColor rgb="FFA83B4B"/>
      </patternFill>
    </fill>
    <fill>
      <patternFill patternType="solid">
        <fgColor rgb="FF12414F"/>
        <bgColor rgb="FF1E2A2E"/>
      </patternFill>
    </fill>
    <fill>
      <patternFill patternType="solid">
        <fgColor rgb="FF1D5A6B"/>
        <bgColor rgb="FF12414F"/>
      </patternFill>
    </fill>
    <fill>
      <patternFill patternType="solid">
        <fgColor rgb="FFFFFFFF"/>
        <bgColor rgb="FFEEF3F4"/>
      </patternFill>
    </fill>
    <fill>
      <patternFill patternType="solid">
        <fgColor rgb="FF2E7488"/>
        <bgColor rgb="FF2E7D5B"/>
      </patternFill>
    </fill>
    <fill>
      <patternFill patternType="solid">
        <fgColor rgb="FFEEF3F4"/>
        <bgColor rgb="FFE3ECEE"/>
      </patternFill>
    </fill>
    <fill>
      <patternFill patternType="solid">
        <fgColor rgb="FFA83B4B"/>
        <bgColor rgb="FF993366"/>
      </patternFill>
    </fill>
    <fill>
      <patternFill patternType="solid">
        <fgColor rgb="FF2E7D5B"/>
        <bgColor rgb="FF2E7488"/>
      </patternFill>
    </fill>
    <fill>
      <patternFill patternType="solid">
        <fgColor rgb="FFE3ECEE"/>
        <bgColor rgb="FFEEF3F4"/>
      </patternFill>
    </fill>
    <fill>
      <patternFill patternType="solid">
        <fgColor rgb="FFF4E8D9"/>
        <bgColor rgb="FFE3ECEE"/>
      </patternFill>
    </fill>
  </fills>
  <borders count="11">
    <border>
      <left/>
      <right/>
      <top/>
      <bottom/>
      <diagonal/>
    </border>
    <border>
      <left style="thin">
        <color rgb="FF1D5A6B"/>
      </left>
      <right/>
      <top style="thin">
        <color rgb="FF1D5A6B"/>
      </top>
      <bottom style="thin">
        <color rgb="FF1D5A6B"/>
      </bottom>
      <diagonal/>
    </border>
    <border>
      <left style="thin">
        <color rgb="FFB06A2C"/>
      </left>
      <right/>
      <top style="thin">
        <color rgb="FFB06A2C"/>
      </top>
      <bottom style="thin">
        <color rgb="FFB06A2C"/>
      </bottom>
      <diagonal/>
    </border>
    <border>
      <left style="thin">
        <color rgb="FFC9D4D7"/>
      </left>
      <right style="thin">
        <color rgb="FFC9D4D7"/>
      </right>
      <top style="thin">
        <color rgb="FFC9D4D7"/>
      </top>
      <bottom style="thin">
        <color rgb="FFC9D4D7"/>
      </bottom>
      <diagonal/>
    </border>
    <border>
      <left style="thin">
        <color rgb="FF2E7488"/>
      </left>
      <right style="thin">
        <color rgb="FF2E7488"/>
      </right>
      <top style="thin">
        <color rgb="FF2E7488"/>
      </top>
      <bottom style="thin">
        <color rgb="FF2E7488"/>
      </bottom>
      <diagonal/>
    </border>
    <border>
      <left style="thin">
        <color rgb="FF12414F"/>
      </left>
      <right style="thin">
        <color rgb="FF12414F"/>
      </right>
      <top style="thin">
        <color rgb="FF12414F"/>
      </top>
      <bottom style="thin">
        <color rgb="FF12414F"/>
      </bottom>
      <diagonal/>
    </border>
    <border>
      <left style="thin">
        <color rgb="FFA83B4B"/>
      </left>
      <right style="thin">
        <color rgb="FFA83B4B"/>
      </right>
      <top style="thin">
        <color rgb="FFA83B4B"/>
      </top>
      <bottom style="thin">
        <color rgb="FFA83B4B"/>
      </bottom>
      <diagonal/>
    </border>
    <border>
      <left style="thin">
        <color rgb="FF2E7D5B"/>
      </left>
      <right style="thin">
        <color rgb="FF2E7D5B"/>
      </right>
      <top style="thin">
        <color rgb="FF2E7D5B"/>
      </top>
      <bottom style="thin">
        <color rgb="FF2E7D5B"/>
      </bottom>
      <diagonal/>
    </border>
    <border>
      <left style="thin">
        <color rgb="FFC9D4D7"/>
      </left>
      <right/>
      <top style="thin">
        <color rgb="FFC9D4D7"/>
      </top>
      <bottom style="thin">
        <color rgb="FFC9D4D7"/>
      </bottom>
      <diagonal/>
    </border>
    <border>
      <left style="thin">
        <color rgb="FFB06A2C"/>
      </left>
      <right style="thin">
        <color rgb="FFB06A2C"/>
      </right>
      <top style="thin">
        <color rgb="FFB06A2C"/>
      </top>
      <bottom style="thin">
        <color rgb="FFB06A2C"/>
      </bottom>
      <diagonal/>
    </border>
    <border>
      <left style="thin">
        <color rgb="FF12414F"/>
      </left>
      <right/>
      <top style="thin">
        <color rgb="FF12414F"/>
      </top>
      <bottom style="thin">
        <color rgb="FF12414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6" fillId="10" borderId="8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4" fontId="7" fillId="5" borderId="3" xfId="0" applyNumberFormat="1" applyFont="1" applyFill="1" applyBorder="1" applyAlignment="1">
      <alignment horizontal="right" vertical="center" indent="1"/>
    </xf>
    <xf numFmtId="164" fontId="6" fillId="5" borderId="3" xfId="0" applyNumberFormat="1" applyFont="1" applyFill="1" applyBorder="1" applyAlignment="1">
      <alignment horizontal="right" vertical="center" indent="1"/>
    </xf>
    <xf numFmtId="164" fontId="5" fillId="5" borderId="3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/>
    <xf numFmtId="0" fontId="1" fillId="2" borderId="0" xfId="0" applyFont="1" applyFill="1"/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/>
    </xf>
    <xf numFmtId="164" fontId="10" fillId="7" borderId="3" xfId="0" applyNumberFormat="1" applyFont="1" applyFill="1" applyBorder="1" applyAlignment="1">
      <alignment horizontal="right" vertical="center"/>
    </xf>
    <xf numFmtId="165" fontId="11" fillId="7" borderId="3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right" vertical="center"/>
    </xf>
    <xf numFmtId="165" fontId="9" fillId="3" borderId="5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left" vertical="center"/>
    </xf>
    <xf numFmtId="164" fontId="9" fillId="8" borderId="6" xfId="0" applyNumberFormat="1" applyFont="1" applyFill="1" applyBorder="1" applyAlignment="1">
      <alignment horizontal="right" vertical="center"/>
    </xf>
    <xf numFmtId="165" fontId="9" fillId="8" borderId="6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left" vertical="center"/>
    </xf>
    <xf numFmtId="164" fontId="4" fillId="9" borderId="7" xfId="0" applyNumberFormat="1" applyFont="1" applyFill="1" applyBorder="1" applyAlignment="1">
      <alignment horizontal="right" vertical="center"/>
    </xf>
    <xf numFmtId="0" fontId="1" fillId="9" borderId="7" xfId="0" applyFont="1" applyFill="1" applyBorder="1"/>
    <xf numFmtId="0" fontId="1" fillId="10" borderId="3" xfId="0" applyFont="1" applyFill="1" applyBorder="1"/>
    <xf numFmtId="0" fontId="1" fillId="5" borderId="0" xfId="0" applyFont="1" applyFill="1"/>
    <xf numFmtId="0" fontId="10" fillId="5" borderId="3" xfId="0" applyFont="1" applyFill="1" applyBorder="1" applyAlignment="1">
      <alignment horizontal="left" vertical="center" inden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indent="1"/>
    </xf>
    <xf numFmtId="0" fontId="11" fillId="7" borderId="3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center" vertical="center" wrapText="1"/>
    </xf>
    <xf numFmtId="0" fontId="1" fillId="11" borderId="9" xfId="0" applyFont="1" applyFill="1" applyBorder="1"/>
    <xf numFmtId="164" fontId="17" fillId="11" borderId="9" xfId="0" applyNumberFormat="1" applyFont="1" applyFill="1" applyBorder="1" applyAlignment="1">
      <alignment horizontal="right" vertical="center"/>
    </xf>
    <xf numFmtId="165" fontId="17" fillId="11" borderId="9" xfId="0" applyNumberFormat="1" applyFont="1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right" vertical="center"/>
    </xf>
    <xf numFmtId="165" fontId="4" fillId="3" borderId="5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right" vertical="center"/>
    </xf>
    <xf numFmtId="0" fontId="18" fillId="3" borderId="10" xfId="0" applyFont="1" applyFill="1" applyBorder="1" applyAlignment="1">
      <alignment horizontal="left" vertical="center" indent="1"/>
    </xf>
    <xf numFmtId="0" fontId="19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6A2C"/>
      <rgbColor rgb="FF800080"/>
      <rgbColor rgb="FF2E7488"/>
      <rgbColor rgb="FFD9D9D9"/>
      <rgbColor rgb="FF4F81BD"/>
      <rgbColor rgb="FF9999FF"/>
      <rgbColor rgb="FFA83B4B"/>
      <rgbColor rgb="FFEEF3F4"/>
      <rgbColor rgb="FFE3ECEE"/>
      <rgbColor rgb="FF660066"/>
      <rgbColor rgb="FFC8A06A"/>
      <rgbColor rgb="FF0066CC"/>
      <rgbColor rgb="FFC9D4D7"/>
      <rgbColor rgb="FF000080"/>
      <rgbColor rgb="FFFF00FF"/>
      <rgbColor rgb="FFFFFF00"/>
      <rgbColor rgb="FF00FFFF"/>
      <rgbColor rgb="FF800080"/>
      <rgbColor rgb="FF800000"/>
      <rgbColor rgb="FF1D5A6B"/>
      <rgbColor rgb="FF0000FF"/>
      <rgbColor rgb="FF00CCFF"/>
      <rgbColor rgb="FFCCFFFF"/>
      <rgbColor rgb="FFCCFFCC"/>
      <rgbColor rgb="FFF4E8D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0"/>
      <rgbColor rgb="FF8FB0B8"/>
      <rgbColor rgb="FF12414F"/>
      <rgbColor rgb="FF2E7D5B"/>
      <rgbColor rgb="FF003300"/>
      <rgbColor rgb="FF333300"/>
      <rgbColor rgb="FF993300"/>
      <rgbColor rgb="FF993366"/>
      <rgbColor rgb="FF333399"/>
      <rgbColor rgb="FF1E2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Vermögensstruktur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85900552753478E-2"/>
          <c:y val="0.14872707067010904"/>
          <c:w val="0.57525527051054104"/>
          <c:h val="0.80570937773169893"/>
        </c:manualLayout>
      </c:layout>
      <c:doughnutChart>
        <c:varyColors val="1"/>
        <c:ser>
          <c:idx val="0"/>
          <c:order val="0"/>
          <c:tx>
            <c:strRef>
              <c:f>Übersicht!$C$10</c:f>
              <c:strCache>
                <c:ptCount val="1"/>
                <c:pt idx="0">
                  <c:v>Wert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12414F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269-44B0-AA49-919CA903CC5E}"/>
              </c:ext>
            </c:extLst>
          </c:dPt>
          <c:dPt>
            <c:idx val="1"/>
            <c:bubble3D val="0"/>
            <c:spPr>
              <a:solidFill>
                <a:srgbClr val="1D5A6B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269-44B0-AA49-919CA903CC5E}"/>
              </c:ext>
            </c:extLst>
          </c:dPt>
          <c:dPt>
            <c:idx val="2"/>
            <c:bubble3D val="0"/>
            <c:spPr>
              <a:solidFill>
                <a:srgbClr val="2E7488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269-44B0-AA49-919CA903CC5E}"/>
              </c:ext>
            </c:extLst>
          </c:dPt>
          <c:dPt>
            <c:idx val="3"/>
            <c:bubble3D val="0"/>
            <c:spPr>
              <a:solidFill>
                <a:srgbClr val="B06A2C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269-44B0-AA49-919CA903CC5E}"/>
              </c:ext>
            </c:extLst>
          </c:dPt>
          <c:dPt>
            <c:idx val="4"/>
            <c:bubble3D val="0"/>
            <c:spPr>
              <a:solidFill>
                <a:srgbClr val="8FB0B8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269-44B0-AA49-919CA903CC5E}"/>
              </c:ext>
            </c:extLst>
          </c:dPt>
          <c:dPt>
            <c:idx val="5"/>
            <c:bubble3D val="0"/>
            <c:spPr>
              <a:solidFill>
                <a:srgbClr val="C8A06A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269-44B0-AA49-919CA903CC5E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6269-44B0-AA49-919CA903CC5E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6269-44B0-AA49-919CA903CC5E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6269-44B0-AA49-919CA903CC5E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6269-44B0-AA49-919CA903CC5E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6269-44B0-AA49-919CA903CC5E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6269-44B0-AA49-919CA903C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Übersicht!$B$11:$B$16</c:f>
              <c:strCache>
                <c:ptCount val="6"/>
                <c:pt idx="0">
                  <c:v>Liquide Mittel</c:v>
                </c:pt>
                <c:pt idx="1">
                  <c:v>Wertpapiere</c:v>
                </c:pt>
                <c:pt idx="2">
                  <c:v>Altersvorsorge</c:v>
                </c:pt>
                <c:pt idx="3">
                  <c:v>Immobilien</c:v>
                </c:pt>
                <c:pt idx="4">
                  <c:v>Sachwerte</c:v>
                </c:pt>
                <c:pt idx="5">
                  <c:v>Sonstige Vermögenswerte</c:v>
                </c:pt>
              </c:strCache>
            </c:strRef>
          </c:cat>
          <c:val>
            <c:numRef>
              <c:f>Übersicht!$C$11:$C$16</c:f>
              <c:numCache>
                <c:formatCode>#,##0" €"</c:formatCode>
                <c:ptCount val="6"/>
                <c:pt idx="0">
                  <c:v>48950</c:v>
                </c:pt>
                <c:pt idx="1">
                  <c:v>102700</c:v>
                </c:pt>
                <c:pt idx="2">
                  <c:v>56900</c:v>
                </c:pt>
                <c:pt idx="3">
                  <c:v>358000</c:v>
                </c:pt>
                <c:pt idx="4">
                  <c:v>39300</c:v>
                </c:pt>
                <c:pt idx="5">
                  <c:v>23300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269-44B0-AA49-919CA903C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5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7</xdr:row>
      <xdr:rowOff>142875</xdr:rowOff>
    </xdr:from>
    <xdr:to>
      <xdr:col>10</xdr:col>
      <xdr:colOff>28575</xdr:colOff>
      <xdr:row>20</xdr:row>
      <xdr:rowOff>65385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414F"/>
    <pageSetUpPr fitToPage="1"/>
  </sheetPr>
  <dimension ref="A1:J28"/>
  <sheetViews>
    <sheetView showGridLines="0" tabSelected="1" zoomScaleNormal="100" workbookViewId="0">
      <selection activeCell="O13" sqref="O13"/>
    </sheetView>
  </sheetViews>
  <sheetFormatPr baseColWidth="10" defaultColWidth="8.7109375" defaultRowHeight="15" x14ac:dyDescent="0.25"/>
  <cols>
    <col min="1" max="1" width="2.42578125" customWidth="1"/>
    <col min="2" max="2" width="31.28515625" bestFit="1" customWidth="1"/>
    <col min="3" max="3" width="9" bestFit="1" customWidth="1"/>
    <col min="4" max="4" width="6.7109375" bestFit="1" customWidth="1"/>
    <col min="5" max="5" width="19" customWidth="1"/>
    <col min="6" max="6" width="10" customWidth="1"/>
    <col min="7" max="7" width="2" customWidth="1"/>
    <col min="8" max="8" width="19" customWidth="1"/>
    <col min="9" max="9" width="10" customWidth="1"/>
    <col min="10" max="10" width="2.42578125" customWidth="1"/>
  </cols>
  <sheetData>
    <row r="1" spans="1:10" ht="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39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9.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2" customHeight="1" x14ac:dyDescent="0.25"/>
    <row r="5" spans="1:10" ht="21.75" customHeight="1" x14ac:dyDescent="0.25">
      <c r="B5" s="11" t="s">
        <v>2</v>
      </c>
      <c r="C5" s="11"/>
      <c r="E5" s="11" t="s">
        <v>3</v>
      </c>
      <c r="F5" s="11"/>
      <c r="H5" s="10" t="s">
        <v>4</v>
      </c>
      <c r="I5" s="10"/>
    </row>
    <row r="6" spans="1:10" ht="30" customHeight="1" x14ac:dyDescent="0.25">
      <c r="B6" s="9">
        <f>Vermögenswerte!E43</f>
        <v>629150</v>
      </c>
      <c r="C6" s="9"/>
      <c r="E6" s="8">
        <f>Verbindlichkeiten!E22</f>
        <v>260930</v>
      </c>
      <c r="F6" s="8"/>
      <c r="H6" s="7">
        <f>B6-E6</f>
        <v>368220</v>
      </c>
      <c r="I6" s="7"/>
    </row>
    <row r="7" spans="1:10" ht="13.5" customHeight="1" x14ac:dyDescent="0.25">
      <c r="B7" s="9"/>
      <c r="C7" s="9"/>
      <c r="E7" s="8"/>
      <c r="F7" s="8"/>
      <c r="H7" s="7"/>
      <c r="I7" s="7"/>
    </row>
    <row r="8" spans="1:10" ht="13.5" customHeight="1" x14ac:dyDescent="0.25"/>
    <row r="9" spans="1:10" ht="21.75" customHeight="1" x14ac:dyDescent="0.25">
      <c r="B9" s="6" t="s">
        <v>5</v>
      </c>
      <c r="C9" s="6"/>
      <c r="D9" s="6"/>
    </row>
    <row r="10" spans="1:10" ht="19.5" customHeight="1" x14ac:dyDescent="0.25">
      <c r="B10" s="16" t="s">
        <v>6</v>
      </c>
      <c r="C10" s="17" t="s">
        <v>7</v>
      </c>
      <c r="D10" s="18" t="s">
        <v>8</v>
      </c>
    </row>
    <row r="11" spans="1:10" ht="18" customHeight="1" x14ac:dyDescent="0.25">
      <c r="B11" s="19" t="s">
        <v>9</v>
      </c>
      <c r="C11" s="20">
        <f>Vermögenswerte!E11</f>
        <v>48950</v>
      </c>
      <c r="D11" s="21">
        <f t="shared" ref="D11:D16" si="0">IFERROR(C11/$C$17,0)</f>
        <v>7.7803385520146234E-2</v>
      </c>
    </row>
    <row r="12" spans="1:10" ht="18" customHeight="1" x14ac:dyDescent="0.25">
      <c r="B12" s="22" t="s">
        <v>10</v>
      </c>
      <c r="C12" s="23">
        <f>Vermögenswerte!E18</f>
        <v>102700</v>
      </c>
      <c r="D12" s="24">
        <f t="shared" si="0"/>
        <v>0.16323611221489312</v>
      </c>
    </row>
    <row r="13" spans="1:10" ht="18" customHeight="1" x14ac:dyDescent="0.25">
      <c r="B13" s="19" t="s">
        <v>11</v>
      </c>
      <c r="C13" s="20">
        <f>Vermögenswerte!E24</f>
        <v>56900</v>
      </c>
      <c r="D13" s="21">
        <f t="shared" si="0"/>
        <v>9.0439481840578553E-2</v>
      </c>
    </row>
    <row r="14" spans="1:10" ht="18" customHeight="1" x14ac:dyDescent="0.25">
      <c r="B14" s="22" t="s">
        <v>12</v>
      </c>
      <c r="C14" s="23">
        <f>Vermögenswerte!E29</f>
        <v>358000</v>
      </c>
      <c r="D14" s="24">
        <f t="shared" si="0"/>
        <v>0.56902169593896523</v>
      </c>
    </row>
    <row r="15" spans="1:10" ht="18" customHeight="1" x14ac:dyDescent="0.25">
      <c r="B15" s="19" t="s">
        <v>13</v>
      </c>
      <c r="C15" s="20">
        <f>Vermögenswerte!E35</f>
        <v>39300</v>
      </c>
      <c r="D15" s="21">
        <f t="shared" si="0"/>
        <v>6.2465230867042837E-2</v>
      </c>
    </row>
    <row r="16" spans="1:10" ht="18" customHeight="1" x14ac:dyDescent="0.25">
      <c r="B16" s="22" t="s">
        <v>14</v>
      </c>
      <c r="C16" s="23">
        <f>Vermögenswerte!E41</f>
        <v>23300</v>
      </c>
      <c r="D16" s="24">
        <f t="shared" si="0"/>
        <v>3.7034093618373995E-2</v>
      </c>
    </row>
    <row r="17" spans="1:10" ht="19.5" customHeight="1" x14ac:dyDescent="0.25">
      <c r="B17" s="25" t="s">
        <v>15</v>
      </c>
      <c r="C17" s="26">
        <f>SUM(C11:C16)</f>
        <v>629150</v>
      </c>
      <c r="D17" s="27">
        <f>IFERROR(C17/C17,0)</f>
        <v>1</v>
      </c>
    </row>
    <row r="19" spans="1:10" ht="21.75" customHeight="1" x14ac:dyDescent="0.25">
      <c r="B19" s="6" t="s">
        <v>16</v>
      </c>
      <c r="C19" s="6"/>
      <c r="D19" s="6"/>
    </row>
    <row r="20" spans="1:10" ht="19.5" customHeight="1" x14ac:dyDescent="0.25">
      <c r="B20" s="16" t="s">
        <v>17</v>
      </c>
      <c r="C20" s="17" t="s">
        <v>7</v>
      </c>
      <c r="D20" s="18" t="s">
        <v>8</v>
      </c>
    </row>
    <row r="21" spans="1:10" ht="18" customHeight="1" x14ac:dyDescent="0.25">
      <c r="B21" s="19" t="s">
        <v>18</v>
      </c>
      <c r="C21" s="20">
        <f>Verbindlichkeiten!E9</f>
        <v>246500</v>
      </c>
      <c r="D21" s="21">
        <f>IFERROR(C21/$E$6,0)</f>
        <v>0.94469781167362898</v>
      </c>
    </row>
    <row r="22" spans="1:10" ht="18" customHeight="1" x14ac:dyDescent="0.25">
      <c r="B22" s="22" t="s">
        <v>19</v>
      </c>
      <c r="C22" s="23">
        <f>Verbindlichkeiten!E14</f>
        <v>12200</v>
      </c>
      <c r="D22" s="24">
        <f>IFERROR(C22/$E$6,0)</f>
        <v>4.6755834898248576E-2</v>
      </c>
    </row>
    <row r="23" spans="1:10" ht="18" customHeight="1" x14ac:dyDescent="0.25">
      <c r="B23" s="19" t="s">
        <v>20</v>
      </c>
      <c r="C23" s="20">
        <f>Verbindlichkeiten!E20</f>
        <v>2230</v>
      </c>
      <c r="D23" s="21">
        <f>IFERROR(C23/$E$6,0)</f>
        <v>8.546353428122485E-3</v>
      </c>
    </row>
    <row r="24" spans="1:10" ht="19.5" customHeight="1" x14ac:dyDescent="0.25">
      <c r="B24" s="28" t="s">
        <v>21</v>
      </c>
      <c r="C24" s="29">
        <f>SUM(C21:C23)</f>
        <v>260930</v>
      </c>
      <c r="D24" s="30">
        <f>IFERROR(C24/$E$6,0)</f>
        <v>1</v>
      </c>
    </row>
    <row r="25" spans="1:10" ht="24" customHeight="1" x14ac:dyDescent="0.25">
      <c r="B25" s="31" t="s">
        <v>22</v>
      </c>
      <c r="C25" s="32">
        <f>B6-E6</f>
        <v>368220</v>
      </c>
      <c r="D25" s="33"/>
    </row>
    <row r="27" spans="1:10" ht="33.75" customHeight="1" x14ac:dyDescent="0.25">
      <c r="B27" s="5" t="s">
        <v>23</v>
      </c>
      <c r="C27" s="5"/>
      <c r="D27" s="5"/>
      <c r="E27" s="5"/>
      <c r="F27" s="5"/>
      <c r="G27" s="5"/>
      <c r="H27" s="5"/>
      <c r="I27" s="5"/>
    </row>
    <row r="28" spans="1:10" ht="18" customHeight="1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</row>
  </sheetData>
  <mergeCells count="13">
    <mergeCell ref="B27:I27"/>
    <mergeCell ref="A28:J28"/>
    <mergeCell ref="B6:C7"/>
    <mergeCell ref="E6:F7"/>
    <mergeCell ref="H6:I7"/>
    <mergeCell ref="B9:D9"/>
    <mergeCell ref="B19:D19"/>
    <mergeCell ref="A1:J1"/>
    <mergeCell ref="A2:J2"/>
    <mergeCell ref="A3:J3"/>
    <mergeCell ref="B5:C5"/>
    <mergeCell ref="E5:F5"/>
    <mergeCell ref="H5:I5"/>
  </mergeCells>
  <pageMargins left="0.3" right="0.3" top="0.4" bottom="0.4" header="0.511811023622047" footer="0.511811023622047"/>
  <pageSetup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488"/>
    <pageSetUpPr fitToPage="1"/>
  </sheetPr>
  <dimension ref="A1:G4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2.42578125" customWidth="1"/>
    <col min="2" max="2" width="26" customWidth="1"/>
    <col min="3" max="3" width="30" customWidth="1"/>
    <col min="4" max="4" width="15" customWidth="1"/>
    <col min="5" max="5" width="16" customWidth="1"/>
    <col min="6" max="6" width="11" customWidth="1"/>
    <col min="7" max="7" width="2.42578125" customWidth="1"/>
  </cols>
  <sheetData>
    <row r="1" spans="1:7" ht="6" customHeight="1" x14ac:dyDescent="0.25">
      <c r="A1" s="14"/>
      <c r="B1" s="14"/>
      <c r="C1" s="14"/>
      <c r="D1" s="14"/>
      <c r="E1" s="14"/>
      <c r="F1" s="14"/>
      <c r="G1" s="14"/>
    </row>
    <row r="2" spans="1:7" ht="30" customHeight="1" x14ac:dyDescent="0.25">
      <c r="A2" s="3" t="s">
        <v>2</v>
      </c>
      <c r="B2" s="3"/>
      <c r="C2" s="3"/>
      <c r="D2" s="3"/>
      <c r="E2" s="3"/>
      <c r="F2" s="3"/>
      <c r="G2" s="3"/>
    </row>
    <row r="3" spans="1:7" ht="18" customHeight="1" x14ac:dyDescent="0.25">
      <c r="A3" s="2" t="s">
        <v>25</v>
      </c>
      <c r="B3" s="2"/>
      <c r="C3" s="2"/>
      <c r="D3" s="2"/>
      <c r="E3" s="2"/>
      <c r="F3" s="2"/>
      <c r="G3" s="2"/>
    </row>
    <row r="4" spans="1:7" ht="7.5" customHeight="1" x14ac:dyDescent="0.25"/>
    <row r="5" spans="1:7" ht="25.5" customHeight="1" x14ac:dyDescent="0.25">
      <c r="A5" s="18"/>
      <c r="B5" s="18" t="s">
        <v>26</v>
      </c>
      <c r="C5" s="18" t="s">
        <v>27</v>
      </c>
      <c r="D5" s="18" t="s">
        <v>28</v>
      </c>
      <c r="E5" s="18" t="s">
        <v>29</v>
      </c>
      <c r="F5" s="18" t="s">
        <v>8</v>
      </c>
    </row>
    <row r="6" spans="1:7" ht="19.5" customHeight="1" x14ac:dyDescent="0.25">
      <c r="A6" s="15"/>
      <c r="B6" s="1" t="s">
        <v>9</v>
      </c>
      <c r="C6" s="1"/>
      <c r="D6" s="1"/>
      <c r="E6" s="34"/>
      <c r="F6" s="34"/>
    </row>
    <row r="7" spans="1:7" x14ac:dyDescent="0.25">
      <c r="A7" s="35"/>
      <c r="B7" s="36" t="s">
        <v>30</v>
      </c>
      <c r="C7" s="37" t="s">
        <v>31</v>
      </c>
      <c r="D7" s="38" t="s">
        <v>32</v>
      </c>
      <c r="E7" s="20">
        <v>8450</v>
      </c>
      <c r="F7" s="21">
        <f>IFERROR(E7/$E$43,0)</f>
        <v>1.3430819359453231E-2</v>
      </c>
    </row>
    <row r="8" spans="1:7" x14ac:dyDescent="0.25">
      <c r="A8" s="35"/>
      <c r="B8" s="39" t="s">
        <v>33</v>
      </c>
      <c r="C8" s="40" t="s">
        <v>34</v>
      </c>
      <c r="D8" s="41" t="s">
        <v>32</v>
      </c>
      <c r="E8" s="23">
        <v>24300</v>
      </c>
      <c r="F8" s="24">
        <f>IFERROR(E8/$E$43,0)</f>
        <v>3.8623539696415798E-2</v>
      </c>
    </row>
    <row r="9" spans="1:7" x14ac:dyDescent="0.25">
      <c r="A9" s="35"/>
      <c r="B9" s="36" t="s">
        <v>35</v>
      </c>
      <c r="C9" s="37" t="s">
        <v>34</v>
      </c>
      <c r="D9" s="38" t="s">
        <v>32</v>
      </c>
      <c r="E9" s="20">
        <v>15000</v>
      </c>
      <c r="F9" s="21">
        <f>IFERROR(E9/$E$43,0)</f>
        <v>2.3841691170627035E-2</v>
      </c>
    </row>
    <row r="10" spans="1:7" x14ac:dyDescent="0.25">
      <c r="A10" s="35"/>
      <c r="B10" s="39" t="s">
        <v>36</v>
      </c>
      <c r="C10" s="40" t="s">
        <v>37</v>
      </c>
      <c r="D10" s="41" t="s">
        <v>32</v>
      </c>
      <c r="E10" s="23">
        <v>1200</v>
      </c>
      <c r="F10" s="24">
        <f>IFERROR(E10/$E$43,0)</f>
        <v>1.907335293650163E-3</v>
      </c>
    </row>
    <row r="11" spans="1:7" ht="18" customHeight="1" x14ac:dyDescent="0.25">
      <c r="A11" s="35"/>
      <c r="B11" s="47" t="s">
        <v>38</v>
      </c>
      <c r="C11" s="47"/>
      <c r="D11" s="42"/>
      <c r="E11" s="43">
        <f>SUM(E7:E10)</f>
        <v>48950</v>
      </c>
      <c r="F11" s="44">
        <f>IFERROR(E11/$E$43,0)</f>
        <v>7.7803385520146234E-2</v>
      </c>
    </row>
    <row r="12" spans="1:7" ht="3.75" customHeight="1" x14ac:dyDescent="0.25"/>
    <row r="13" spans="1:7" ht="19.5" customHeight="1" x14ac:dyDescent="0.25">
      <c r="A13" s="15"/>
      <c r="B13" s="1" t="s">
        <v>10</v>
      </c>
      <c r="C13" s="1"/>
      <c r="D13" s="1"/>
      <c r="E13" s="34"/>
      <c r="F13" s="34"/>
    </row>
    <row r="14" spans="1:7" x14ac:dyDescent="0.25">
      <c r="A14" s="35"/>
      <c r="B14" s="36" t="s">
        <v>39</v>
      </c>
      <c r="C14" s="37" t="s">
        <v>40</v>
      </c>
      <c r="D14" s="38" t="s">
        <v>32</v>
      </c>
      <c r="E14" s="20">
        <v>62800</v>
      </c>
      <c r="F14" s="21">
        <f>IFERROR(E14/$E$43,0)</f>
        <v>9.9817213701025198E-2</v>
      </c>
    </row>
    <row r="15" spans="1:7" x14ac:dyDescent="0.25">
      <c r="A15" s="35"/>
      <c r="B15" s="39" t="s">
        <v>41</v>
      </c>
      <c r="C15" s="40" t="s">
        <v>40</v>
      </c>
      <c r="D15" s="41" t="s">
        <v>32</v>
      </c>
      <c r="E15" s="23">
        <v>18500</v>
      </c>
      <c r="F15" s="24">
        <f>IFERROR(E15/$E$43,0)</f>
        <v>2.9404752443773344E-2</v>
      </c>
    </row>
    <row r="16" spans="1:7" x14ac:dyDescent="0.25">
      <c r="A16" s="35"/>
      <c r="B16" s="36" t="s">
        <v>42</v>
      </c>
      <c r="C16" s="37" t="s">
        <v>40</v>
      </c>
      <c r="D16" s="38" t="s">
        <v>32</v>
      </c>
      <c r="E16" s="20">
        <v>12400</v>
      </c>
      <c r="F16" s="21">
        <f>IFERROR(E16/$E$43,0)</f>
        <v>1.970913136771835E-2</v>
      </c>
    </row>
    <row r="17" spans="1:6" x14ac:dyDescent="0.25">
      <c r="A17" s="35"/>
      <c r="B17" s="39" t="s">
        <v>43</v>
      </c>
      <c r="C17" s="40" t="s">
        <v>40</v>
      </c>
      <c r="D17" s="41" t="s">
        <v>32</v>
      </c>
      <c r="E17" s="23">
        <v>9000</v>
      </c>
      <c r="F17" s="24">
        <f>IFERROR(E17/$E$43,0)</f>
        <v>1.4305014702376223E-2</v>
      </c>
    </row>
    <row r="18" spans="1:6" ht="18" customHeight="1" x14ac:dyDescent="0.25">
      <c r="A18" s="35"/>
      <c r="B18" s="47" t="s">
        <v>44</v>
      </c>
      <c r="C18" s="47"/>
      <c r="D18" s="42"/>
      <c r="E18" s="43">
        <f>SUM(E14:E17)</f>
        <v>102700</v>
      </c>
      <c r="F18" s="44">
        <f>IFERROR(E18/$E$43,0)</f>
        <v>0.16323611221489312</v>
      </c>
    </row>
    <row r="19" spans="1:6" ht="3.75" customHeight="1" x14ac:dyDescent="0.25"/>
    <row r="20" spans="1:6" ht="19.5" customHeight="1" x14ac:dyDescent="0.25">
      <c r="A20" s="15"/>
      <c r="B20" s="1" t="s">
        <v>11</v>
      </c>
      <c r="C20" s="1"/>
      <c r="D20" s="1"/>
      <c r="E20" s="34"/>
      <c r="F20" s="34"/>
    </row>
    <row r="21" spans="1:6" x14ac:dyDescent="0.25">
      <c r="A21" s="35"/>
      <c r="B21" s="36" t="s">
        <v>45</v>
      </c>
      <c r="C21" s="37" t="s">
        <v>46</v>
      </c>
      <c r="D21" s="38" t="s">
        <v>32</v>
      </c>
      <c r="E21" s="20">
        <v>28700</v>
      </c>
      <c r="F21" s="21">
        <f>IFERROR(E21/$E$43,0)</f>
        <v>4.5617102439799731E-2</v>
      </c>
    </row>
    <row r="22" spans="1:6" x14ac:dyDescent="0.25">
      <c r="A22" s="35"/>
      <c r="B22" s="39" t="s">
        <v>47</v>
      </c>
      <c r="C22" s="40" t="s">
        <v>48</v>
      </c>
      <c r="D22" s="41" t="s">
        <v>32</v>
      </c>
      <c r="E22" s="23">
        <v>11900</v>
      </c>
      <c r="F22" s="24">
        <f>IFERROR(E22/$E$43,0)</f>
        <v>1.8914408328697448E-2</v>
      </c>
    </row>
    <row r="23" spans="1:6" x14ac:dyDescent="0.25">
      <c r="A23" s="35"/>
      <c r="B23" s="36" t="s">
        <v>49</v>
      </c>
      <c r="C23" s="37" t="s">
        <v>50</v>
      </c>
      <c r="D23" s="38" t="s">
        <v>32</v>
      </c>
      <c r="E23" s="20">
        <v>16300</v>
      </c>
      <c r="F23" s="21">
        <f>IFERROR(E23/$E$43,0)</f>
        <v>2.5907971072081381E-2</v>
      </c>
    </row>
    <row r="24" spans="1:6" ht="18" customHeight="1" x14ac:dyDescent="0.25">
      <c r="A24" s="35"/>
      <c r="B24" s="47" t="s">
        <v>51</v>
      </c>
      <c r="C24" s="47"/>
      <c r="D24" s="42"/>
      <c r="E24" s="43">
        <f>SUM(E21:E23)</f>
        <v>56900</v>
      </c>
      <c r="F24" s="44">
        <f>IFERROR(E24/$E$43,0)</f>
        <v>9.0439481840578553E-2</v>
      </c>
    </row>
    <row r="25" spans="1:6" ht="3.75" customHeight="1" x14ac:dyDescent="0.25"/>
    <row r="26" spans="1:6" ht="19.5" customHeight="1" x14ac:dyDescent="0.25">
      <c r="A26" s="15"/>
      <c r="B26" s="1" t="s">
        <v>12</v>
      </c>
      <c r="C26" s="1"/>
      <c r="D26" s="1"/>
      <c r="E26" s="34"/>
      <c r="F26" s="34"/>
    </row>
    <row r="27" spans="1:6" x14ac:dyDescent="0.25">
      <c r="A27" s="35"/>
      <c r="B27" s="36" t="s">
        <v>52</v>
      </c>
      <c r="C27" s="37" t="s">
        <v>53</v>
      </c>
      <c r="D27" s="38" t="s">
        <v>32</v>
      </c>
      <c r="E27" s="20">
        <v>340000</v>
      </c>
      <c r="F27" s="21">
        <f>IFERROR(E27/$E$43,0)</f>
        <v>0.5404116665342128</v>
      </c>
    </row>
    <row r="28" spans="1:6" x14ac:dyDescent="0.25">
      <c r="A28" s="35"/>
      <c r="B28" s="39" t="s">
        <v>54</v>
      </c>
      <c r="C28" s="40" t="s">
        <v>53</v>
      </c>
      <c r="D28" s="41" t="s">
        <v>32</v>
      </c>
      <c r="E28" s="23">
        <v>18000</v>
      </c>
      <c r="F28" s="24">
        <f>IFERROR(E28/$E$43,0)</f>
        <v>2.8610029404752445E-2</v>
      </c>
    </row>
    <row r="29" spans="1:6" ht="18" customHeight="1" x14ac:dyDescent="0.25">
      <c r="A29" s="35"/>
      <c r="B29" s="47" t="s">
        <v>55</v>
      </c>
      <c r="C29" s="47"/>
      <c r="D29" s="42"/>
      <c r="E29" s="43">
        <f>SUM(E27:E28)</f>
        <v>358000</v>
      </c>
      <c r="F29" s="44">
        <f>IFERROR(E29/$E$43,0)</f>
        <v>0.56902169593896523</v>
      </c>
    </row>
    <row r="30" spans="1:6" ht="3.75" customHeight="1" x14ac:dyDescent="0.25"/>
    <row r="31" spans="1:6" ht="19.5" customHeight="1" x14ac:dyDescent="0.25">
      <c r="A31" s="15"/>
      <c r="B31" s="1" t="s">
        <v>13</v>
      </c>
      <c r="C31" s="1"/>
      <c r="D31" s="1"/>
      <c r="E31" s="34"/>
      <c r="F31" s="34"/>
    </row>
    <row r="32" spans="1:6" x14ac:dyDescent="0.25">
      <c r="A32" s="35"/>
      <c r="B32" s="36" t="s">
        <v>56</v>
      </c>
      <c r="C32" s="37" t="s">
        <v>57</v>
      </c>
      <c r="D32" s="38" t="s">
        <v>32</v>
      </c>
      <c r="E32" s="20">
        <v>14600</v>
      </c>
      <c r="F32" s="21">
        <f>IFERROR(E32/$E$43,0)</f>
        <v>2.3205912739410316E-2</v>
      </c>
    </row>
    <row r="33" spans="1:6" x14ac:dyDescent="0.25">
      <c r="A33" s="35"/>
      <c r="B33" s="39" t="s">
        <v>58</v>
      </c>
      <c r="C33" s="40" t="s">
        <v>57</v>
      </c>
      <c r="D33" s="41" t="s">
        <v>32</v>
      </c>
      <c r="E33" s="23">
        <v>3200</v>
      </c>
      <c r="F33" s="24">
        <f>IFERROR(E33/$E$43,0)</f>
        <v>5.086227449733768E-3</v>
      </c>
    </row>
    <row r="34" spans="1:6" x14ac:dyDescent="0.25">
      <c r="A34" s="35"/>
      <c r="B34" s="36" t="s">
        <v>59</v>
      </c>
      <c r="C34" s="37" t="s">
        <v>60</v>
      </c>
      <c r="D34" s="38" t="s">
        <v>32</v>
      </c>
      <c r="E34" s="20">
        <v>21500</v>
      </c>
      <c r="F34" s="21">
        <f>IFERROR(E34/$E$43,0)</f>
        <v>3.4173090677898754E-2</v>
      </c>
    </row>
    <row r="35" spans="1:6" ht="18" customHeight="1" x14ac:dyDescent="0.25">
      <c r="A35" s="35"/>
      <c r="B35" s="47" t="s">
        <v>61</v>
      </c>
      <c r="C35" s="47"/>
      <c r="D35" s="42"/>
      <c r="E35" s="43">
        <f>SUM(E32:E34)</f>
        <v>39300</v>
      </c>
      <c r="F35" s="44">
        <f>IFERROR(E35/$E$43,0)</f>
        <v>6.2465230867042837E-2</v>
      </c>
    </row>
    <row r="36" spans="1:6" ht="3.75" customHeight="1" x14ac:dyDescent="0.25"/>
    <row r="37" spans="1:6" ht="19.5" customHeight="1" x14ac:dyDescent="0.25">
      <c r="A37" s="15"/>
      <c r="B37" s="1" t="s">
        <v>14</v>
      </c>
      <c r="C37" s="1"/>
      <c r="D37" s="1"/>
      <c r="E37" s="34"/>
      <c r="F37" s="34"/>
    </row>
    <row r="38" spans="1:6" x14ac:dyDescent="0.25">
      <c r="A38" s="35"/>
      <c r="B38" s="36" t="s">
        <v>62</v>
      </c>
      <c r="C38" s="37" t="s">
        <v>63</v>
      </c>
      <c r="D38" s="38" t="s">
        <v>32</v>
      </c>
      <c r="E38" s="20">
        <v>6800</v>
      </c>
      <c r="F38" s="21">
        <f>IFERROR(E38/$E$43,0)</f>
        <v>1.0808233330684256E-2</v>
      </c>
    </row>
    <row r="39" spans="1:6" x14ac:dyDescent="0.25">
      <c r="A39" s="35"/>
      <c r="B39" s="39" t="s">
        <v>64</v>
      </c>
      <c r="C39" s="40" t="s">
        <v>65</v>
      </c>
      <c r="D39" s="41" t="s">
        <v>32</v>
      </c>
      <c r="E39" s="23">
        <v>12000</v>
      </c>
      <c r="F39" s="24">
        <f>IFERROR(E39/$E$43,0)</f>
        <v>1.9073352936501628E-2</v>
      </c>
    </row>
    <row r="40" spans="1:6" x14ac:dyDescent="0.25">
      <c r="A40" s="35"/>
      <c r="B40" s="36" t="s">
        <v>66</v>
      </c>
      <c r="C40" s="37" t="s">
        <v>37</v>
      </c>
      <c r="D40" s="38" t="s">
        <v>32</v>
      </c>
      <c r="E40" s="20">
        <v>4500</v>
      </c>
      <c r="F40" s="21">
        <f>IFERROR(E40/$E$43,0)</f>
        <v>7.1525073511881114E-3</v>
      </c>
    </row>
    <row r="41" spans="1:6" ht="18" customHeight="1" x14ac:dyDescent="0.25">
      <c r="A41" s="35"/>
      <c r="B41" s="47" t="s">
        <v>67</v>
      </c>
      <c r="C41" s="47"/>
      <c r="D41" s="42"/>
      <c r="E41" s="43">
        <f>SUM(E38:E40)</f>
        <v>23300</v>
      </c>
      <c r="F41" s="44">
        <f>IFERROR(E41/$E$43,0)</f>
        <v>3.7034093618373995E-2</v>
      </c>
    </row>
    <row r="42" spans="1:6" ht="3.75" customHeight="1" x14ac:dyDescent="0.25"/>
    <row r="43" spans="1:6" ht="27.75" customHeight="1" x14ac:dyDescent="0.25">
      <c r="A43" s="15"/>
      <c r="B43" s="48" t="s">
        <v>68</v>
      </c>
      <c r="C43" s="48"/>
      <c r="D43" s="48"/>
      <c r="E43" s="45">
        <f>E11+E18+E24+E29+E35+E41</f>
        <v>629150</v>
      </c>
      <c r="F43" s="46">
        <f>IFERROR(E43/E43,0)</f>
        <v>1</v>
      </c>
    </row>
    <row r="45" spans="1:6" ht="30" customHeight="1" x14ac:dyDescent="0.25">
      <c r="B45" s="49" t="s">
        <v>69</v>
      </c>
      <c r="C45" s="49"/>
      <c r="D45" s="49"/>
      <c r="E45" s="49"/>
      <c r="F45" s="49"/>
    </row>
  </sheetData>
  <mergeCells count="17">
    <mergeCell ref="B43:D43"/>
    <mergeCell ref="B45:F45"/>
    <mergeCell ref="B29:C29"/>
    <mergeCell ref="B31:D31"/>
    <mergeCell ref="B35:C35"/>
    <mergeCell ref="B37:D37"/>
    <mergeCell ref="B41:C41"/>
    <mergeCell ref="B13:D13"/>
    <mergeCell ref="B18:C18"/>
    <mergeCell ref="B20:D20"/>
    <mergeCell ref="B24:C24"/>
    <mergeCell ref="B26:D26"/>
    <mergeCell ref="A1:G1"/>
    <mergeCell ref="A2:G2"/>
    <mergeCell ref="A3:G3"/>
    <mergeCell ref="B6:D6"/>
    <mergeCell ref="B11:C11"/>
  </mergeCells>
  <pageMargins left="0.3" right="0.3" top="0.4" bottom="0.4" header="0.511811023622047" footer="0.511811023622047"/>
  <pageSetup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06A2C"/>
    <pageSetUpPr fitToPage="1"/>
  </sheetPr>
  <dimension ref="A1:G2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2.42578125" customWidth="1"/>
    <col min="2" max="2" width="26" customWidth="1"/>
    <col min="3" max="3" width="30" customWidth="1"/>
    <col min="4" max="4" width="15" customWidth="1"/>
    <col min="5" max="5" width="16" customWidth="1"/>
    <col min="6" max="6" width="11" customWidth="1"/>
    <col min="7" max="7" width="2.42578125" customWidth="1"/>
  </cols>
  <sheetData>
    <row r="1" spans="1:7" ht="6" customHeight="1" x14ac:dyDescent="0.25">
      <c r="A1" s="14"/>
      <c r="B1" s="14"/>
      <c r="C1" s="14"/>
      <c r="D1" s="14"/>
      <c r="E1" s="14"/>
      <c r="F1" s="14"/>
      <c r="G1" s="14"/>
    </row>
    <row r="2" spans="1:7" ht="30" customHeight="1" x14ac:dyDescent="0.25">
      <c r="A2" s="3" t="s">
        <v>3</v>
      </c>
      <c r="B2" s="3"/>
      <c r="C2" s="3"/>
      <c r="D2" s="3"/>
      <c r="E2" s="3"/>
      <c r="F2" s="3"/>
      <c r="G2" s="3"/>
    </row>
    <row r="3" spans="1:7" ht="18" customHeight="1" x14ac:dyDescent="0.25">
      <c r="A3" s="2" t="s">
        <v>25</v>
      </c>
      <c r="B3" s="2"/>
      <c r="C3" s="2"/>
      <c r="D3" s="2"/>
      <c r="E3" s="2"/>
      <c r="F3" s="2"/>
      <c r="G3" s="2"/>
    </row>
    <row r="4" spans="1:7" ht="7.5" customHeight="1" x14ac:dyDescent="0.25"/>
    <row r="5" spans="1:7" ht="25.5" customHeight="1" x14ac:dyDescent="0.25">
      <c r="A5" s="18"/>
      <c r="B5" s="18" t="s">
        <v>26</v>
      </c>
      <c r="C5" s="18" t="s">
        <v>70</v>
      </c>
      <c r="D5" s="18" t="s">
        <v>28</v>
      </c>
      <c r="E5" s="18" t="s">
        <v>71</v>
      </c>
      <c r="F5" s="18" t="s">
        <v>8</v>
      </c>
    </row>
    <row r="6" spans="1:7" ht="19.5" customHeight="1" x14ac:dyDescent="0.25">
      <c r="A6" s="15"/>
      <c r="B6" s="1" t="s">
        <v>18</v>
      </c>
      <c r="C6" s="1"/>
      <c r="D6" s="1"/>
      <c r="E6" s="34"/>
      <c r="F6" s="34"/>
    </row>
    <row r="7" spans="1:7" x14ac:dyDescent="0.25">
      <c r="A7" s="35"/>
      <c r="B7" s="36" t="s">
        <v>72</v>
      </c>
      <c r="C7" s="37" t="s">
        <v>73</v>
      </c>
      <c r="D7" s="38" t="s">
        <v>32</v>
      </c>
      <c r="E7" s="20">
        <v>232000</v>
      </c>
      <c r="F7" s="21">
        <f>IFERROR(E7/$E$22,0)</f>
        <v>0.88912735216341543</v>
      </c>
    </row>
    <row r="8" spans="1:7" x14ac:dyDescent="0.25">
      <c r="A8" s="35"/>
      <c r="B8" s="39" t="s">
        <v>74</v>
      </c>
      <c r="C8" s="40" t="s">
        <v>73</v>
      </c>
      <c r="D8" s="41" t="s">
        <v>32</v>
      </c>
      <c r="E8" s="23">
        <v>14500</v>
      </c>
      <c r="F8" s="24">
        <f>IFERROR(E8/$E$22,0)</f>
        <v>5.5570459510213464E-2</v>
      </c>
    </row>
    <row r="9" spans="1:7" ht="18" customHeight="1" x14ac:dyDescent="0.25">
      <c r="A9" s="35"/>
      <c r="B9" s="47" t="s">
        <v>75</v>
      </c>
      <c r="C9" s="47"/>
      <c r="D9" s="42"/>
      <c r="E9" s="43">
        <f>SUM(E7:E8)</f>
        <v>246500</v>
      </c>
      <c r="F9" s="44">
        <f>IFERROR(E9/$E$22,0)</f>
        <v>0.94469781167362898</v>
      </c>
    </row>
    <row r="10" spans="1:7" ht="3.75" customHeight="1" x14ac:dyDescent="0.25"/>
    <row r="11" spans="1:7" ht="19.5" customHeight="1" x14ac:dyDescent="0.25">
      <c r="A11" s="15"/>
      <c r="B11" s="1" t="s">
        <v>19</v>
      </c>
      <c r="C11" s="1"/>
      <c r="D11" s="1"/>
      <c r="E11" s="34"/>
      <c r="F11" s="34"/>
    </row>
    <row r="12" spans="1:7" x14ac:dyDescent="0.25">
      <c r="A12" s="35"/>
      <c r="B12" s="36" t="s">
        <v>76</v>
      </c>
      <c r="C12" s="37" t="s">
        <v>77</v>
      </c>
      <c r="D12" s="38" t="s">
        <v>32</v>
      </c>
      <c r="E12" s="20">
        <v>9800</v>
      </c>
      <c r="F12" s="21">
        <f>IFERROR(E12/$E$22,0)</f>
        <v>3.7557965737937377E-2</v>
      </c>
    </row>
    <row r="13" spans="1:7" x14ac:dyDescent="0.25">
      <c r="A13" s="35"/>
      <c r="B13" s="39" t="s">
        <v>78</v>
      </c>
      <c r="C13" s="40" t="s">
        <v>34</v>
      </c>
      <c r="D13" s="41" t="s">
        <v>32</v>
      </c>
      <c r="E13" s="23">
        <v>2400</v>
      </c>
      <c r="F13" s="24">
        <f>IFERROR(E13/$E$22,0)</f>
        <v>9.197869160311194E-3</v>
      </c>
    </row>
    <row r="14" spans="1:7" ht="18" customHeight="1" x14ac:dyDescent="0.25">
      <c r="A14" s="35"/>
      <c r="B14" s="47" t="s">
        <v>79</v>
      </c>
      <c r="C14" s="47"/>
      <c r="D14" s="42"/>
      <c r="E14" s="43">
        <f>SUM(E12:E13)</f>
        <v>12200</v>
      </c>
      <c r="F14" s="44">
        <f>IFERROR(E14/$E$22,0)</f>
        <v>4.6755834898248576E-2</v>
      </c>
    </row>
    <row r="15" spans="1:7" ht="3.75" customHeight="1" x14ac:dyDescent="0.25"/>
    <row r="16" spans="1:7" ht="19.5" customHeight="1" x14ac:dyDescent="0.25">
      <c r="A16" s="15"/>
      <c r="B16" s="1" t="s">
        <v>20</v>
      </c>
      <c r="C16" s="1"/>
      <c r="D16" s="1"/>
      <c r="E16" s="34"/>
      <c r="F16" s="34"/>
    </row>
    <row r="17" spans="1:6" x14ac:dyDescent="0.25">
      <c r="A17" s="35"/>
      <c r="B17" s="36" t="s">
        <v>80</v>
      </c>
      <c r="C17" s="37" t="s">
        <v>81</v>
      </c>
      <c r="D17" s="38" t="s">
        <v>32</v>
      </c>
      <c r="E17" s="20">
        <v>1150</v>
      </c>
      <c r="F17" s="21">
        <f>IFERROR(E17/$E$22,0)</f>
        <v>4.4073123059824477E-3</v>
      </c>
    </row>
    <row r="18" spans="1:6" x14ac:dyDescent="0.25">
      <c r="A18" s="35"/>
      <c r="B18" s="39" t="s">
        <v>82</v>
      </c>
      <c r="C18" s="40" t="s">
        <v>31</v>
      </c>
      <c r="D18" s="41" t="s">
        <v>32</v>
      </c>
      <c r="E18" s="23">
        <v>600</v>
      </c>
      <c r="F18" s="24">
        <f>IFERROR(E18/$E$22,0)</f>
        <v>2.2994672900777985E-3</v>
      </c>
    </row>
    <row r="19" spans="1:6" x14ac:dyDescent="0.25">
      <c r="A19" s="35"/>
      <c r="B19" s="36" t="s">
        <v>83</v>
      </c>
      <c r="C19" s="37" t="s">
        <v>37</v>
      </c>
      <c r="D19" s="38" t="s">
        <v>32</v>
      </c>
      <c r="E19" s="20">
        <v>480</v>
      </c>
      <c r="F19" s="21">
        <f>IFERROR(E19/$E$22,0)</f>
        <v>1.8395738320622389E-3</v>
      </c>
    </row>
    <row r="20" spans="1:6" ht="18" customHeight="1" x14ac:dyDescent="0.25">
      <c r="A20" s="35"/>
      <c r="B20" s="47" t="s">
        <v>84</v>
      </c>
      <c r="C20" s="47"/>
      <c r="D20" s="42"/>
      <c r="E20" s="43">
        <f>SUM(E17:E19)</f>
        <v>2230</v>
      </c>
      <c r="F20" s="44">
        <f>IFERROR(E20/$E$22,0)</f>
        <v>8.546353428122485E-3</v>
      </c>
    </row>
    <row r="21" spans="1:6" ht="3.75" customHeight="1" x14ac:dyDescent="0.25"/>
    <row r="22" spans="1:6" ht="27.75" customHeight="1" x14ac:dyDescent="0.25">
      <c r="A22" s="15"/>
      <c r="B22" s="48" t="s">
        <v>85</v>
      </c>
      <c r="C22" s="48"/>
      <c r="D22" s="48"/>
      <c r="E22" s="45">
        <f>E9+E14+E20</f>
        <v>260930</v>
      </c>
      <c r="F22" s="46">
        <f>IFERROR(E22/E22,0)</f>
        <v>1</v>
      </c>
    </row>
    <row r="24" spans="1:6" ht="30" customHeight="1" x14ac:dyDescent="0.25">
      <c r="B24" s="49" t="s">
        <v>86</v>
      </c>
      <c r="C24" s="49"/>
      <c r="D24" s="49"/>
      <c r="E24" s="49"/>
      <c r="F24" s="49"/>
    </row>
  </sheetData>
  <mergeCells count="11">
    <mergeCell ref="B24:F24"/>
    <mergeCell ref="B11:D11"/>
    <mergeCell ref="B14:C14"/>
    <mergeCell ref="B16:D16"/>
    <mergeCell ref="B20:C20"/>
    <mergeCell ref="B22:D22"/>
    <mergeCell ref="A1:G1"/>
    <mergeCell ref="A2:G2"/>
    <mergeCell ref="A3:G3"/>
    <mergeCell ref="B6:D6"/>
    <mergeCell ref="B9:C9"/>
  </mergeCells>
  <pageMargins left="0.3" right="0.3" top="0.4" bottom="0.4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Übersicht</vt:lpstr>
      <vt:lpstr>Vermögenswerte</vt:lpstr>
      <vt:lpstr>Verbindlichkeiten</vt:lpstr>
      <vt:lpstr>Verbindlichkeiten!Drucktitel</vt:lpstr>
      <vt:lpstr>Vermögenswerte!Drucktitel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2026-07-17T08:30:55Z</dcterms:created>
  <dcterms:modified xsi:type="dcterms:W3CDTF">2026-07-17T09:44:18Z</dcterms:modified>
  <dc:language>en-US</dc:language>
</cp:coreProperties>
</file>