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Übersicht" sheetId="1" state="visible" r:id="rId3"/>
    <sheet name="Fahrtenbuch" sheetId="2" state="visible" r:id="rId4"/>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<sst xmlns="http://schemas.openxmlformats.org/spreadsheetml/2006/main" count="106" uniqueCount="76">
  <si>
    <t xml:space="preserve">FAHRTKOSTENABRECHNUNG</t>
  </si>
  <si>
    <t xml:space="preserve">Dienstfahrten mit privatem Pkw</t>
  </si>
  <si>
    <t xml:space="preserve">STAMMDATEN</t>
  </si>
  <si>
    <t xml:space="preserve">FAHRZEUG &amp; ZEITRAUM</t>
  </si>
  <si>
    <t xml:space="preserve">Mitarbeiter/in</t>
  </si>
  <si>
    <t xml:space="preserve">Jonas Herbrich</t>
  </si>
  <si>
    <t xml:space="preserve">Fahrzeug</t>
  </si>
  <si>
    <t xml:space="preserve">VW Passat Variant</t>
  </si>
  <si>
    <t xml:space="preserve">Personalnummer</t>
  </si>
  <si>
    <t xml:space="preserve">PN-20418</t>
  </si>
  <si>
    <t xml:space="preserve">Amtl. Kennzeichen</t>
  </si>
  <si>
    <t xml:space="preserve">M-JH 4021</t>
  </si>
  <si>
    <t xml:space="preserve">Abteilung</t>
  </si>
  <si>
    <t xml:space="preserve">Vertrieb Außendienst</t>
  </si>
  <si>
    <t xml:space="preserve">Abrechnungsmonat</t>
  </si>
  <si>
    <t xml:space="preserve">März 2026</t>
  </si>
  <si>
    <t xml:space="preserve">Kostenstelle</t>
  </si>
  <si>
    <t xml:space="preserve">KST 4300</t>
  </si>
  <si>
    <t xml:space="preserve">Abrechnungsdatum</t>
  </si>
  <si>
    <t xml:space="preserve">EINSTELLUNGEN</t>
  </si>
  <si>
    <t xml:space="preserve">ABRECHNUNG (automatisch)</t>
  </si>
  <si>
    <t xml:space="preserve">Kilometersatz (€/km)</t>
  </si>
  <si>
    <t xml:space="preserve">Anzahl Fahrten</t>
  </si>
  <si>
    <t xml:space="preserve">Gesetzliche Pauschale für Pkw: 0,30 €/km (Dienstreise). Motorrad/Moped 0,20 €/km, je Mitfahrer +0,02 €/km. Dieser Wert wird im Fahrtenbuch automatisch verwendet.</t>
  </si>
  <si>
    <t xml:space="preserve">Gefahrene Kilometer</t>
  </si>
  <si>
    <t xml:space="preserve">Kilometergeld</t>
  </si>
  <si>
    <t xml:space="preserve">Parkgebühren</t>
  </si>
  <si>
    <t xml:space="preserve">Maut / Sonstiges</t>
  </si>
  <si>
    <t xml:space="preserve">Erstattungsbetrag gesamt</t>
  </si>
  <si>
    <t xml:space="preserve">BESTÄTIGUNG &amp; FREIGABE</t>
  </si>
  <si>
    <t xml:space="preserve">Die Richtigkeit der vorstehenden Angaben wird bestätigt. Die aufgeführten Fahrten wurden ausschließlich aus dienstlichem Anlass mit dem privaten Pkw durchgeführt.</t>
  </si>
  <si>
    <t xml:space="preserve">Ort, Datum – Mitarbeiter/in</t>
  </si>
  <si>
    <t xml:space="preserve">Datum, Unterschrift – Freigabe / Vorgesetzte(r)</t>
  </si>
  <si>
    <t xml:space="preserve">Legende:  cremefarbene Felder = manuell ausfüllen   ·   petrolfarbene Felder = automatisch berechnet</t>
  </si>
  <si>
    <t xml:space="preserve">FAHRTENBUCH  ·  Dienstfahrten mit privatem Pkw</t>
  </si>
  <si>
    <t xml:space="preserve">März 2026   ·   Mitarbeiter/in und Fahrzeug siehe Blatt „Übersicht“   ·   Kilometergeld = gefahrene km × Kilometersatz</t>
  </si>
  <si>
    <t xml:space="preserve">Nr.</t>
  </si>
  <si>
    <t xml:space="preserve">Datum</t>
  </si>
  <si>
    <t xml:space="preserve">Tag</t>
  </si>
  <si>
    <t xml:space="preserve">Startort</t>
  </si>
  <si>
    <t xml:space="preserve">Zielort</t>
  </si>
  <si>
    <t xml:space="preserve">Anlass der Fahrt</t>
  </si>
  <si>
    <t xml:space="preserve">Km-Stand
Beginn</t>
  </si>
  <si>
    <t xml:space="preserve">Km-Stand
Ende</t>
  </si>
  <si>
    <t xml:space="preserve">Gefahrene
km</t>
  </si>
  <si>
    <t xml:space="preserve">Satz
€/km</t>
  </si>
  <si>
    <t xml:space="preserve">Kilometer-
geld</t>
  </si>
  <si>
    <t xml:space="preserve">Park-
gebühren</t>
  </si>
  <si>
    <t xml:space="preserve">Maut /
Sonstiges</t>
  </si>
  <si>
    <t xml:space="preserve">Gesamt</t>
  </si>
  <si>
    <t xml:space="preserve">München</t>
  </si>
  <si>
    <t xml:space="preserve">Augsburg</t>
  </si>
  <si>
    <t xml:space="preserve">Kundenbesuch</t>
  </si>
  <si>
    <t xml:space="preserve">Ingolstadt</t>
  </si>
  <si>
    <t xml:space="preserve">Lieferantentermin</t>
  </si>
  <si>
    <t xml:space="preserve">Nürnberg</t>
  </si>
  <si>
    <t xml:space="preserve">Messebesuch</t>
  </si>
  <si>
    <t xml:space="preserve">Landshut</t>
  </si>
  <si>
    <t xml:space="preserve">Filialbesuch</t>
  </si>
  <si>
    <t xml:space="preserve">Rosenheim</t>
  </si>
  <si>
    <t xml:space="preserve">Kundentermin</t>
  </si>
  <si>
    <t xml:space="preserve">Stuttgart</t>
  </si>
  <si>
    <t xml:space="preserve">Projektmeeting</t>
  </si>
  <si>
    <t xml:space="preserve">Regensburg</t>
  </si>
  <si>
    <t xml:space="preserve">Schulung/Weiterbildung</t>
  </si>
  <si>
    <t xml:space="preserve">Freising</t>
  </si>
  <si>
    <t xml:space="preserve">Dienstbesprechung</t>
  </si>
  <si>
    <t xml:space="preserve">Ulm</t>
  </si>
  <si>
    <t xml:space="preserve">Passau</t>
  </si>
  <si>
    <t xml:space="preserve">Baustellenbegehung</t>
  </si>
  <si>
    <t xml:space="preserve">Garmisch-Partenkirchen</t>
  </si>
  <si>
    <t xml:space="preserve">Kempten</t>
  </si>
  <si>
    <t xml:space="preserve">Erlangen</t>
  </si>
  <si>
    <t xml:space="preserve">Würzburg</t>
  </si>
  <si>
    <t xml:space="preserve">GESAMTSUMME</t>
  </si>
  <si>
    <t xml:space="preserve">Hinweis:  „Gefahrene km“, „Kilometergeld“, „Tag“ und die Summen berechnen sich automatisch. Der Kilometersatz stammt aus dem Blatt „Übersicht“ und kann dort zentral geändert werden. Für abweichende Fahrzeuge (z. B. Motorrad) den Satz in Spalte J der betreffenden Zeile überschreiben. Parkgebühren und Maut werden zusätzlich zum Kilometergeld erstattet.</t>
  </si>
</sst>
</file>

<file path=xl/styles.xml><?xml version="1.0" encoding="utf-8"?>
<styleSheet xmlns="http://schemas.openxmlformats.org/spreadsheetml/2006/main">
  <numFmts count="6">
    <numFmt numFmtId="164" formatCode="General"/>
    <numFmt numFmtId="165" formatCode="&quot;TT.&quot;mm&quot;.JJJJ&quot;"/>
    <numFmt numFmtId="166" formatCode="0.00&quot; €&quot;"/>
    <numFmt numFmtId="167" formatCode="#,##0"/>
    <numFmt numFmtId="168" formatCode="#,##0&quot; km&quot;"/>
    <numFmt numFmtId="169" formatCode="#,##0.00&quot; €&quot;"/>
  </numFmts>
  <fonts count="22">
    <font>
      <sz val="11"/>
      <color theme="1"/>
      <name val="Calibri"/>
      <family val="2"/>
      <charset val="1"/>
    </font>
    <font>
      <sz val="10"/>
      <name val="Arial"/>
      <family val="0"/>
    </font>
    <font>
      <sz val="10"/>
      <name val="Arial"/>
      <family val="0"/>
    </font>
    <font>
      <sz val="10"/>
      <name val="Arial"/>
      <family val="0"/>
    </font>
    <font>
      <b val="true"/>
      <sz val="20"/>
      <color rgb="FFFFFFFF"/>
      <name val="Calibri"/>
      <family val="0"/>
      <charset val="1"/>
    </font>
    <font>
      <sz val="11.5"/>
      <color rgb="FFD8E7EC"/>
      <name val="Calibri"/>
      <family val="0"/>
      <charset val="1"/>
    </font>
    <font>
      <b val="true"/>
      <sz val="11"/>
      <color rgb="FF13566A"/>
      <name val="Calibri"/>
      <family val="0"/>
      <charset val="1"/>
    </font>
    <font>
      <sz val="9.5"/>
      <color rgb="FF6E858C"/>
      <name val="Calibri"/>
      <family val="0"/>
      <charset val="1"/>
    </font>
    <font>
      <b val="true"/>
      <sz val="11"/>
      <color rgb="FF0E333D"/>
      <name val="Calibri"/>
      <family val="0"/>
      <charset val="1"/>
    </font>
    <font>
      <b val="true"/>
      <sz val="13"/>
      <color rgb="FFB67C22"/>
      <name val="Calibri"/>
      <family val="0"/>
      <charset val="1"/>
    </font>
    <font>
      <sz val="10"/>
      <color rgb="FF0E333D"/>
      <name val="Calibri"/>
      <family val="0"/>
      <charset val="1"/>
    </font>
    <font>
      <sz val="11"/>
      <color rgb="FF0E333D"/>
      <name val="Calibri"/>
      <family val="0"/>
      <charset val="1"/>
    </font>
    <font>
      <i val="true"/>
      <sz val="8.5"/>
      <color rgb="FF6E858C"/>
      <name val="Calibri"/>
      <family val="0"/>
      <charset val="1"/>
    </font>
    <font>
      <b val="true"/>
      <sz val="11.5"/>
      <color rgb="FFFFFFFF"/>
      <name val="Calibri"/>
      <family val="0"/>
      <charset val="1"/>
    </font>
    <font>
      <b val="true"/>
      <sz val="15"/>
      <color rgb="FFFFFFFF"/>
      <name val="Calibri"/>
      <family val="0"/>
      <charset val="1"/>
    </font>
    <font>
      <sz val="8.5"/>
      <color rgb="FF6E858C"/>
      <name val="Calibri"/>
      <family val="0"/>
      <charset val="1"/>
    </font>
    <font>
      <i val="true"/>
      <sz val="8"/>
      <color rgb="FF6E858C"/>
      <name val="Calibri"/>
      <family val="0"/>
      <charset val="1"/>
    </font>
    <font>
      <sz val="9"/>
      <color rgb="FFD8E7EC"/>
      <name val="Calibri"/>
      <family val="0"/>
      <charset val="1"/>
    </font>
    <font>
      <b val="true"/>
      <sz val="9.5"/>
      <color rgb="FFFFFFFF"/>
      <name val="Calibri"/>
      <family val="0"/>
      <charset val="1"/>
    </font>
    <font>
      <b val="true"/>
      <sz val="10"/>
      <color rgb="FF0E333D"/>
      <name val="Calibri"/>
      <family val="0"/>
      <charset val="1"/>
    </font>
    <font>
      <b val="true"/>
      <sz val="11"/>
      <color rgb="FFFFFFFF"/>
      <name val="Calibri"/>
      <family val="0"/>
      <charset val="1"/>
    </font>
    <font>
      <b val="true"/>
      <sz val="12"/>
      <color rgb="FFE0A33E"/>
      <name val="Calibri"/>
      <family val="0"/>
      <charset val="1"/>
    </font>
  </fonts>
  <fills count="8">
    <fill>
      <patternFill patternType="none"/>
    </fill>
    <fill>
      <patternFill patternType="gray125"/>
    </fill>
    <fill>
      <patternFill patternType="solid">
        <fgColor rgb="FF13566A"/>
        <bgColor rgb="FF0E333D"/>
      </patternFill>
    </fill>
    <fill>
      <patternFill patternType="solid">
        <fgColor rgb="FF0E333D"/>
        <bgColor rgb="FF333333"/>
      </patternFill>
    </fill>
    <fill>
      <patternFill patternType="solid">
        <fgColor rgb="FFE0A33E"/>
        <bgColor rgb="FFFF8080"/>
      </patternFill>
    </fill>
    <fill>
      <patternFill patternType="solid">
        <fgColor rgb="FFFCF6E9"/>
        <bgColor rgb="FFF6F9FA"/>
      </patternFill>
    </fill>
    <fill>
      <patternFill patternType="solid">
        <fgColor rgb="FF1C7A93"/>
        <bgColor rgb="FF0066CC"/>
      </patternFill>
    </fill>
    <fill>
      <patternFill patternType="solid">
        <fgColor rgb="FFF6F9FA"/>
        <bgColor rgb="FFFCF6E9"/>
      </patternFill>
    </fill>
  </fills>
  <borders count="7">
    <border diagonalUp="false" diagonalDown="false">
      <left/>
      <right/>
      <top/>
      <bottom/>
      <diagonal/>
    </border>
    <border diagonalUp="false" diagonalDown="false">
      <left/>
      <right/>
      <top/>
      <bottom style="medium">
        <color rgb="FFE0A33E"/>
      </bottom>
      <diagonal/>
    </border>
    <border diagonalUp="false" diagonalDown="false">
      <left/>
      <right/>
      <top/>
      <bottom style="thin">
        <color rgb="FFCFDBDF"/>
      </bottom>
      <diagonal/>
    </border>
    <border diagonalUp="false" diagonalDown="false">
      <left/>
      <right/>
      <top style="medium">
        <color rgb="FF0E333D"/>
      </top>
      <bottom/>
      <diagonal/>
    </border>
    <border diagonalUp="false" diagonalDown="false">
      <left/>
      <right/>
      <top/>
      <bottom style="medium">
        <color rgb="FFB67C22"/>
      </bottom>
      <diagonal/>
    </border>
    <border diagonalUp="false" diagonalDown="false">
      <left style="thin">
        <color rgb="FFCFDBDF"/>
      </left>
      <right style="thin">
        <color rgb="FFCFDBDF"/>
      </right>
      <top style="thin">
        <color rgb="FFCFDBDF"/>
      </top>
      <bottom style="thin">
        <color rgb="FFCFDBDF"/>
      </bottom>
      <diagonal/>
    </border>
    <border diagonalUp="false" diagonalDown="false">
      <left/>
      <right/>
      <top style="medium">
        <color rgb="FFE0A33E"/>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0" fillId="4" borderId="0" xfId="0" applyFont="fals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8" fillId="5" borderId="2" xfId="0" applyFont="true" applyBorder="true" applyAlignment="true" applyProtection="false">
      <alignment horizontal="left" vertical="center" textRotation="0" wrapText="false" indent="1" shrinkToFit="false"/>
      <protection locked="true" hidden="false"/>
    </xf>
    <xf numFmtId="165" fontId="8" fillId="5" borderId="2" xfId="0" applyFont="true" applyBorder="true" applyAlignment="true" applyProtection="false">
      <alignment horizontal="left" vertical="center" textRotation="0" wrapText="false" indent="1" shrinkToFit="false"/>
      <protection locked="true" hidden="false"/>
    </xf>
    <xf numFmtId="166" fontId="9" fillId="5" borderId="2"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false" applyAlignment="true" applyProtection="false">
      <alignment horizontal="left" vertical="center" textRotation="0" wrapText="false" indent="0" shrinkToFit="false"/>
      <protection locked="true" hidden="false"/>
    </xf>
    <xf numFmtId="167" fontId="11" fillId="0" borderId="2" xfId="0" applyFont="true" applyBorder="true" applyAlignment="true" applyProtection="false">
      <alignment horizontal="right" vertical="center" textRotation="0" wrapText="false" indent="1" shrinkToFit="false"/>
      <protection locked="true" hidden="false"/>
    </xf>
    <xf numFmtId="164" fontId="12" fillId="0" borderId="0" xfId="0" applyFont="true" applyBorder="true" applyAlignment="true" applyProtection="false">
      <alignment horizontal="left" vertical="top" textRotation="0" wrapText="true" indent="0" shrinkToFit="false"/>
      <protection locked="true" hidden="false"/>
    </xf>
    <xf numFmtId="168" fontId="11" fillId="0" borderId="2" xfId="0" applyFont="true" applyBorder="true" applyAlignment="true" applyProtection="false">
      <alignment horizontal="right" vertical="center" textRotation="0" wrapText="false" indent="1" shrinkToFit="false"/>
      <protection locked="true" hidden="false"/>
    </xf>
    <xf numFmtId="169" fontId="11" fillId="0" borderId="2" xfId="0" applyFont="true" applyBorder="true" applyAlignment="true" applyProtection="false">
      <alignment horizontal="right" vertical="center" textRotation="0" wrapText="false" indent="1" shrinkToFit="false"/>
      <protection locked="true" hidden="false"/>
    </xf>
    <xf numFmtId="164" fontId="13" fillId="2" borderId="0" xfId="0" applyFont="true" applyBorder="false" applyAlignment="true" applyProtection="false">
      <alignment horizontal="left" vertical="center" textRotation="0" wrapText="false" indent="0" shrinkToFit="false"/>
      <protection locked="true" hidden="false"/>
    </xf>
    <xf numFmtId="169" fontId="14" fillId="2" borderId="0" xfId="0" applyFont="true" applyBorder="false" applyAlignment="true" applyProtection="false">
      <alignment horizontal="right" vertical="center" textRotation="0" wrapText="false" indent="1" shrinkToFit="false"/>
      <protection locked="true" hidden="false"/>
    </xf>
    <xf numFmtId="164" fontId="0" fillId="0" borderId="3" xfId="0" applyFont="false" applyBorder="true" applyAlignment="false" applyProtection="false">
      <alignment horizontal="general" vertical="bottom" textRotation="0" wrapText="false" indent="0" shrinkToFit="false"/>
      <protection locked="true" hidden="false"/>
    </xf>
    <xf numFmtId="164" fontId="15" fillId="0" borderId="0" xfId="0" applyFont="true" applyBorder="true" applyAlignment="true" applyProtection="false">
      <alignment horizontal="left" vertical="top" textRotation="0" wrapText="false" indent="0" shrinkToFit="false"/>
      <protection locked="true" hidden="false"/>
    </xf>
    <xf numFmtId="164" fontId="16" fillId="0" borderId="0" xfId="0" applyFont="true" applyBorder="true" applyAlignment="true" applyProtection="false">
      <alignment horizontal="left" vertical="center" textRotation="0" wrapText="true" indent="0" shrinkToFit="false"/>
      <protection locked="true" hidden="false"/>
    </xf>
    <xf numFmtId="164" fontId="14" fillId="2" borderId="0" xfId="0" applyFont="true" applyBorder="true" applyAlignment="true" applyProtection="false">
      <alignment horizontal="left" vertical="center" textRotation="0" wrapText="false" indent="1" shrinkToFit="false"/>
      <protection locked="true" hidden="false"/>
    </xf>
    <xf numFmtId="164" fontId="17" fillId="3" borderId="0" xfId="0" applyFont="true" applyBorder="true" applyAlignment="true" applyProtection="false">
      <alignment horizontal="left" vertical="center" textRotation="0" wrapText="false" indent="1"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18" fillId="6" borderId="4" xfId="0" applyFont="true" applyBorder="true" applyAlignment="true" applyProtection="false">
      <alignment horizontal="center" vertical="center" textRotation="0" wrapText="true" indent="0" shrinkToFit="false"/>
      <protection locked="true" hidden="false"/>
    </xf>
    <xf numFmtId="164" fontId="10" fillId="0" borderId="5" xfId="0" applyFont="true" applyBorder="true" applyAlignment="true" applyProtection="false">
      <alignment horizontal="center" vertical="center" textRotation="0" wrapText="true" indent="0" shrinkToFit="false"/>
      <protection locked="true" hidden="false"/>
    </xf>
    <xf numFmtId="165" fontId="10" fillId="0" borderId="5" xfId="0" applyFont="true" applyBorder="true" applyAlignment="true" applyProtection="false">
      <alignment horizontal="center" vertical="center" textRotation="0" wrapText="true" indent="0" shrinkToFit="false"/>
      <protection locked="true" hidden="false"/>
    </xf>
    <xf numFmtId="164" fontId="10" fillId="0" borderId="5" xfId="0" applyFont="true" applyBorder="true" applyAlignment="true" applyProtection="false">
      <alignment horizontal="left" vertical="center" textRotation="0" wrapText="true" indent="0" shrinkToFit="false"/>
      <protection locked="true" hidden="false"/>
    </xf>
    <xf numFmtId="167" fontId="10" fillId="0" borderId="5" xfId="0" applyFont="true" applyBorder="true" applyAlignment="true" applyProtection="false">
      <alignment horizontal="right" vertical="center" textRotation="0" wrapText="false" indent="0" shrinkToFit="false"/>
      <protection locked="true" hidden="false"/>
    </xf>
    <xf numFmtId="166" fontId="10" fillId="0" borderId="5" xfId="0" applyFont="true" applyBorder="true" applyAlignment="true" applyProtection="false">
      <alignment horizontal="right" vertical="center" textRotation="0" wrapText="false" indent="0" shrinkToFit="false"/>
      <protection locked="true" hidden="false"/>
    </xf>
    <xf numFmtId="169" fontId="10" fillId="0" borderId="5" xfId="0" applyFont="true" applyBorder="true" applyAlignment="true" applyProtection="false">
      <alignment horizontal="right" vertical="center" textRotation="0" wrapText="false" indent="0" shrinkToFit="false"/>
      <protection locked="true" hidden="false"/>
    </xf>
    <xf numFmtId="169" fontId="19" fillId="0" borderId="5" xfId="0" applyFont="true" applyBorder="true" applyAlignment="true" applyProtection="false">
      <alignment horizontal="right" vertical="center" textRotation="0" wrapText="false" indent="0" shrinkToFit="false"/>
      <protection locked="true" hidden="false"/>
    </xf>
    <xf numFmtId="164" fontId="10" fillId="7" borderId="5" xfId="0" applyFont="true" applyBorder="true" applyAlignment="true" applyProtection="false">
      <alignment horizontal="center" vertical="center" textRotation="0" wrapText="true" indent="0" shrinkToFit="false"/>
      <protection locked="true" hidden="false"/>
    </xf>
    <xf numFmtId="165" fontId="10" fillId="7" borderId="5" xfId="0" applyFont="true" applyBorder="true" applyAlignment="true" applyProtection="false">
      <alignment horizontal="center" vertical="center" textRotation="0" wrapText="true" indent="0" shrinkToFit="false"/>
      <protection locked="true" hidden="false"/>
    </xf>
    <xf numFmtId="164" fontId="10" fillId="7" borderId="5" xfId="0" applyFont="true" applyBorder="true" applyAlignment="true" applyProtection="false">
      <alignment horizontal="left" vertical="center" textRotation="0" wrapText="true" indent="0" shrinkToFit="false"/>
      <protection locked="true" hidden="false"/>
    </xf>
    <xf numFmtId="167" fontId="10" fillId="7" borderId="5" xfId="0" applyFont="true" applyBorder="true" applyAlignment="true" applyProtection="false">
      <alignment horizontal="right" vertical="center" textRotation="0" wrapText="false" indent="0" shrinkToFit="false"/>
      <protection locked="true" hidden="false"/>
    </xf>
    <xf numFmtId="166" fontId="10" fillId="7" borderId="5" xfId="0" applyFont="true" applyBorder="true" applyAlignment="true" applyProtection="false">
      <alignment horizontal="right" vertical="center" textRotation="0" wrapText="false" indent="0" shrinkToFit="false"/>
      <protection locked="true" hidden="false"/>
    </xf>
    <xf numFmtId="169" fontId="10" fillId="7" borderId="5" xfId="0" applyFont="true" applyBorder="true" applyAlignment="true" applyProtection="false">
      <alignment horizontal="right" vertical="center" textRotation="0" wrapText="false" indent="0" shrinkToFit="false"/>
      <protection locked="true" hidden="false"/>
    </xf>
    <xf numFmtId="169" fontId="19" fillId="7" borderId="5" xfId="0" applyFont="true" applyBorder="true" applyAlignment="true" applyProtection="false">
      <alignment horizontal="right" vertical="center" textRotation="0" wrapText="false" indent="0" shrinkToFit="false"/>
      <protection locked="true" hidden="false"/>
    </xf>
    <xf numFmtId="164" fontId="10" fillId="5" borderId="5" xfId="0" applyFont="true" applyBorder="true" applyAlignment="true" applyProtection="false">
      <alignment horizontal="center" vertical="center" textRotation="0" wrapText="true" indent="0" shrinkToFit="false"/>
      <protection locked="true" hidden="false"/>
    </xf>
    <xf numFmtId="164" fontId="10" fillId="5" borderId="5" xfId="0" applyFont="true" applyBorder="true" applyAlignment="true" applyProtection="false">
      <alignment horizontal="left" vertical="center" textRotation="0" wrapText="true" indent="0" shrinkToFit="false"/>
      <protection locked="true" hidden="false"/>
    </xf>
    <xf numFmtId="167" fontId="10" fillId="5" borderId="5" xfId="0" applyFont="true" applyBorder="true" applyAlignment="true" applyProtection="false">
      <alignment horizontal="right" vertical="center" textRotation="0" wrapText="false" indent="0" shrinkToFit="false"/>
      <protection locked="true" hidden="false"/>
    </xf>
    <xf numFmtId="169" fontId="10" fillId="5" borderId="5" xfId="0" applyFont="true" applyBorder="true" applyAlignment="true" applyProtection="false">
      <alignment horizontal="right" vertical="center" textRotation="0" wrapText="false" indent="0" shrinkToFit="false"/>
      <protection locked="true" hidden="false"/>
    </xf>
    <xf numFmtId="164" fontId="20" fillId="3" borderId="6" xfId="0" applyFont="true" applyBorder="true" applyAlignment="true" applyProtection="false">
      <alignment horizontal="right" vertical="center" textRotation="0" wrapText="false" indent="1" shrinkToFit="false"/>
      <protection locked="true" hidden="false"/>
    </xf>
    <xf numFmtId="168" fontId="20" fillId="3" borderId="6" xfId="0" applyFont="true" applyBorder="true" applyAlignment="true" applyProtection="false">
      <alignment horizontal="right" vertical="center" textRotation="0" wrapText="false" indent="0" shrinkToFit="false"/>
      <protection locked="true" hidden="false"/>
    </xf>
    <xf numFmtId="164" fontId="20" fillId="3" borderId="6" xfId="0" applyFont="true" applyBorder="true" applyAlignment="false" applyProtection="false">
      <alignment horizontal="general" vertical="bottom" textRotation="0" wrapText="false" indent="0" shrinkToFit="false"/>
      <protection locked="true" hidden="false"/>
    </xf>
    <xf numFmtId="169" fontId="20" fillId="3" borderId="6" xfId="0" applyFont="true" applyBorder="true" applyAlignment="true" applyProtection="false">
      <alignment horizontal="right" vertical="center" textRotation="0" wrapText="false" indent="0" shrinkToFit="false"/>
      <protection locked="true" hidden="false"/>
    </xf>
    <xf numFmtId="169" fontId="21" fillId="3" borderId="6" xfId="0" applyFont="true" applyBorder="tru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Calibri"/>
        <charset val="1"/>
        <family val="0"/>
        <b val="1"/>
        <color rgb="FFB23A3A"/>
        <sz val="10"/>
      </font>
      <fill>
        <patternFill>
          <bgColor rgb="FFF6E2E2"/>
        </patternFill>
      </fill>
    </dxf>
    <dxf>
      <font>
        <name val="Calibri"/>
        <charset val="1"/>
        <family val="0"/>
        <b val="1"/>
        <color rgb="FF13566A"/>
        <sz val="1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B67C22"/>
      <rgbColor rgb="FF800080"/>
      <rgbColor rgb="FF1C7A93"/>
      <rgbColor rgb="FFC0C0C0"/>
      <rgbColor rgb="FF6E858C"/>
      <rgbColor rgb="FF9999FF"/>
      <rgbColor rgb="FFB23A3A"/>
      <rgbColor rgb="FFFCF6E9"/>
      <rgbColor rgb="FFD8E7EC"/>
      <rgbColor rgb="FF660066"/>
      <rgbColor rgb="FFFF8080"/>
      <rgbColor rgb="FF0066CC"/>
      <rgbColor rgb="FFCFDBDF"/>
      <rgbColor rgb="FF000080"/>
      <rgbColor rgb="FFFF00FF"/>
      <rgbColor rgb="FFFFFF00"/>
      <rgbColor rgb="FF00FFFF"/>
      <rgbColor rgb="FF800080"/>
      <rgbColor rgb="FF800000"/>
      <rgbColor rgb="FF13566A"/>
      <rgbColor rgb="FF0000FF"/>
      <rgbColor rgb="FF00CCFF"/>
      <rgbColor rgb="FFF6F9FA"/>
      <rgbColor rgb="FFCCFFCC"/>
      <rgbColor rgb="FFFFFF99"/>
      <rgbColor rgb="FF99CCFF"/>
      <rgbColor rgb="FFFF99CC"/>
      <rgbColor rgb="FFCC99FF"/>
      <rgbColor rgb="FFF6E2E2"/>
      <rgbColor rgb="FF3366FF"/>
      <rgbColor rgb="FF33CCCC"/>
      <rgbColor rgb="FF99CC00"/>
      <rgbColor rgb="FFFFCC00"/>
      <rgbColor rgb="FFE0A33E"/>
      <rgbColor rgb="FFFF6600"/>
      <rgbColor rgb="FF666699"/>
      <rgbColor rgb="FF969696"/>
      <rgbColor rgb="FF0E333D"/>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3566A"/>
    <pageSetUpPr fitToPage="false"/>
  </sheetPr>
  <dimension ref="B2:F31"/>
  <sheetViews>
    <sheetView showFormulas="false" showGridLines="false" showRowColHeaders="true" showZeros="true" rightToLeft="false" tabSelected="true" showOutlineSymbols="true" defaultGridColor="true" view="normal" topLeftCell="A1" colorId="64" zoomScale="110" zoomScaleNormal="11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2"/>
    <col collapsed="false" customWidth="true" hidden="false" outlineLevel="0" max="3" min="3" style="0" width="20"/>
    <col collapsed="false" customWidth="true" hidden="false" outlineLevel="0" max="4" min="4" style="0" width="3"/>
    <col collapsed="false" customWidth="true" hidden="false" outlineLevel="0" max="5" min="5" style="0" width="22"/>
    <col collapsed="false" customWidth="true" hidden="false" outlineLevel="0" max="6" min="6" style="0" width="20"/>
    <col collapsed="false" customWidth="true" hidden="false" outlineLevel="0" max="7" min="7" style="0" width="2.2"/>
  </cols>
  <sheetData>
    <row r="2" customFormat="false" ht="33.75" hidden="false" customHeight="true" outlineLevel="0" collapsed="false">
      <c r="B2" s="1" t="s">
        <v>0</v>
      </c>
      <c r="C2" s="1"/>
      <c r="D2" s="1"/>
      <c r="E2" s="1"/>
      <c r="F2" s="1"/>
    </row>
    <row r="3" customFormat="false" ht="19.5" hidden="false" customHeight="true" outlineLevel="0" collapsed="false">
      <c r="B3" s="2" t="s">
        <v>1</v>
      </c>
      <c r="C3" s="2"/>
      <c r="D3" s="2"/>
      <c r="E3" s="2"/>
      <c r="F3" s="2"/>
    </row>
    <row r="4" customFormat="false" ht="3.75" hidden="false" customHeight="true" outlineLevel="0" collapsed="false">
      <c r="B4" s="3"/>
      <c r="C4" s="3"/>
      <c r="D4" s="3"/>
      <c r="E4" s="3"/>
      <c r="F4" s="3"/>
    </row>
    <row r="6" customFormat="false" ht="15" hidden="false" customHeight="false" outlineLevel="0" collapsed="false">
      <c r="B6" s="4" t="s">
        <v>2</v>
      </c>
      <c r="C6" s="4"/>
      <c r="E6" s="4" t="s">
        <v>3</v>
      </c>
      <c r="F6" s="4"/>
    </row>
    <row r="7" customFormat="false" ht="19.5" hidden="false" customHeight="true" outlineLevel="0" collapsed="false">
      <c r="B7" s="5" t="s">
        <v>4</v>
      </c>
      <c r="C7" s="6" t="s">
        <v>5</v>
      </c>
      <c r="E7" s="5" t="s">
        <v>6</v>
      </c>
      <c r="F7" s="6" t="s">
        <v>7</v>
      </c>
    </row>
    <row r="8" customFormat="false" ht="19.5" hidden="false" customHeight="true" outlineLevel="0" collapsed="false">
      <c r="B8" s="5" t="s">
        <v>8</v>
      </c>
      <c r="C8" s="6" t="s">
        <v>9</v>
      </c>
      <c r="E8" s="5" t="s">
        <v>10</v>
      </c>
      <c r="F8" s="6" t="s">
        <v>11</v>
      </c>
    </row>
    <row r="9" customFormat="false" ht="19.5" hidden="false" customHeight="true" outlineLevel="0" collapsed="false">
      <c r="B9" s="5" t="s">
        <v>12</v>
      </c>
      <c r="C9" s="6" t="s">
        <v>13</v>
      </c>
      <c r="E9" s="5" t="s">
        <v>14</v>
      </c>
      <c r="F9" s="6" t="s">
        <v>15</v>
      </c>
    </row>
    <row r="10" customFormat="false" ht="19.5" hidden="false" customHeight="true" outlineLevel="0" collapsed="false">
      <c r="B10" s="5" t="s">
        <v>16</v>
      </c>
      <c r="C10" s="6" t="s">
        <v>17</v>
      </c>
      <c r="E10" s="5" t="s">
        <v>18</v>
      </c>
      <c r="F10" s="7" t="n">
        <v>46113</v>
      </c>
    </row>
    <row r="12" customFormat="false" ht="15" hidden="false" customHeight="false" outlineLevel="0" collapsed="false">
      <c r="B12" s="4" t="s">
        <v>19</v>
      </c>
      <c r="C12" s="4"/>
      <c r="E12" s="4" t="s">
        <v>20</v>
      </c>
      <c r="F12" s="4"/>
    </row>
    <row r="13" customFormat="false" ht="19.5" hidden="false" customHeight="true" outlineLevel="0" collapsed="false">
      <c r="B13" s="5" t="s">
        <v>21</v>
      </c>
      <c r="C13" s="8" t="n">
        <v>0.3</v>
      </c>
      <c r="E13" s="9" t="s">
        <v>22</v>
      </c>
      <c r="F13" s="10" t="n">
        <f aca="false">COUNT(Fahrtenbuch!$B$5:$B$28)</f>
        <v>18</v>
      </c>
    </row>
    <row r="14" customFormat="false" ht="19.5" hidden="false" customHeight="true" outlineLevel="0" collapsed="false">
      <c r="B14" s="11" t="s">
        <v>23</v>
      </c>
      <c r="C14" s="11"/>
      <c r="E14" s="9" t="s">
        <v>24</v>
      </c>
      <c r="F14" s="12" t="n">
        <f aca="false">SUM(Fahrtenbuch!$I$5:$I$28)</f>
        <v>4510</v>
      </c>
    </row>
    <row r="15" customFormat="false" ht="19.5" hidden="false" customHeight="true" outlineLevel="0" collapsed="false">
      <c r="B15" s="11"/>
      <c r="C15" s="11"/>
      <c r="E15" s="9" t="s">
        <v>25</v>
      </c>
      <c r="F15" s="13" t="n">
        <f aca="false">SUM(Fahrtenbuch!$K$5:$K$28)</f>
        <v>1353</v>
      </c>
    </row>
    <row r="16" customFormat="false" ht="19.5" hidden="false" customHeight="true" outlineLevel="0" collapsed="false">
      <c r="E16" s="9" t="s">
        <v>26</v>
      </c>
      <c r="F16" s="13" t="n">
        <f aca="false">SUM(Fahrtenbuch!$L$5:$L$28)</f>
        <v>80</v>
      </c>
    </row>
    <row r="17" customFormat="false" ht="19.5" hidden="false" customHeight="true" outlineLevel="0" collapsed="false">
      <c r="E17" s="9" t="s">
        <v>27</v>
      </c>
      <c r="F17" s="13" t="n">
        <f aca="false">SUM(Fahrtenbuch!$M$5:$M$28)</f>
        <v>19.2</v>
      </c>
    </row>
    <row r="19" customFormat="false" ht="30" hidden="false" customHeight="true" outlineLevel="0" collapsed="false">
      <c r="E19" s="14" t="s">
        <v>28</v>
      </c>
      <c r="F19" s="15" t="n">
        <f aca="false">SUM(Fahrtenbuch!$N$5:$N$28)</f>
        <v>1452.2</v>
      </c>
    </row>
    <row r="21" customFormat="false" ht="7.5" hidden="false" customHeight="true" outlineLevel="0" collapsed="false"/>
    <row r="22" customFormat="false" ht="15" hidden="false" customHeight="false" outlineLevel="0" collapsed="false">
      <c r="B22" s="4" t="s">
        <v>29</v>
      </c>
      <c r="C22" s="4"/>
      <c r="D22" s="4"/>
      <c r="E22" s="4"/>
      <c r="F22" s="4"/>
    </row>
    <row r="23" customFormat="false" ht="25.5" hidden="false" customHeight="true" outlineLevel="0" collapsed="false">
      <c r="B23" s="11" t="s">
        <v>30</v>
      </c>
      <c r="C23" s="11"/>
      <c r="D23" s="11"/>
      <c r="E23" s="11"/>
      <c r="F23" s="11"/>
    </row>
    <row r="27" customFormat="false" ht="15" hidden="false" customHeight="false" outlineLevel="0" collapsed="false">
      <c r="B27" s="16"/>
      <c r="C27" s="16"/>
      <c r="E27" s="16"/>
      <c r="F27" s="16"/>
    </row>
    <row r="28" customFormat="false" ht="15" hidden="false" customHeight="false" outlineLevel="0" collapsed="false">
      <c r="B28" s="17" t="s">
        <v>31</v>
      </c>
      <c r="C28" s="17"/>
      <c r="E28" s="17" t="s">
        <v>32</v>
      </c>
      <c r="F28" s="17"/>
    </row>
    <row r="31" customFormat="false" ht="15" hidden="false" customHeight="true" outlineLevel="0" collapsed="false">
      <c r="B31" s="18" t="s">
        <v>33</v>
      </c>
      <c r="C31" s="18"/>
      <c r="D31" s="18"/>
      <c r="E31" s="18"/>
      <c r="F31" s="18"/>
    </row>
  </sheetData>
  <mergeCells count="15">
    <mergeCell ref="B2:F2"/>
    <mergeCell ref="B3:F3"/>
    <mergeCell ref="B4:F4"/>
    <mergeCell ref="B6:C6"/>
    <mergeCell ref="E6:F6"/>
    <mergeCell ref="B12:C12"/>
    <mergeCell ref="E12:F12"/>
    <mergeCell ref="B14:C15"/>
    <mergeCell ref="B22:F22"/>
    <mergeCell ref="B23:F23"/>
    <mergeCell ref="B27:C27"/>
    <mergeCell ref="E27:F27"/>
    <mergeCell ref="B28:C28"/>
    <mergeCell ref="E28:F28"/>
    <mergeCell ref="B31:F3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B67C22"/>
    <pageSetUpPr fitToPage="true"/>
  </sheetPr>
  <dimension ref="A1:N31"/>
  <sheetViews>
    <sheetView showFormulas="false" showGridLines="false" showRowColHeaders="true" showZeros="true" rightToLeft="false" tabSelected="false" showOutlineSymbols="true" defaultGridColor="true" view="normal" topLeftCell="A1" colorId="64" zoomScale="110" zoomScaleNormal="11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1.5"/>
    <col collapsed="false" customWidth="true" hidden="false" outlineLevel="0" max="3" min="3" style="0" width="6.51"/>
    <col collapsed="false" customWidth="true" hidden="false" outlineLevel="0" max="5" min="4" style="0" width="18"/>
    <col collapsed="false" customWidth="true" hidden="false" outlineLevel="0" max="6" min="6" style="0" width="21"/>
    <col collapsed="false" customWidth="true" hidden="false" outlineLevel="0" max="8" min="7" style="0" width="12"/>
    <col collapsed="false" customWidth="true" hidden="false" outlineLevel="0" max="9" min="9" style="0" width="11"/>
    <col collapsed="false" customWidth="true" hidden="false" outlineLevel="0" max="10" min="10" style="0" width="9"/>
    <col collapsed="false" customWidth="true" hidden="false" outlineLevel="0" max="11" min="11" style="0" width="13"/>
    <col collapsed="false" customWidth="true" hidden="false" outlineLevel="0" max="12" min="12" style="0" width="12.5"/>
    <col collapsed="false" customWidth="true" hidden="false" outlineLevel="0" max="14" min="13" style="0" width="13.5"/>
  </cols>
  <sheetData>
    <row r="1" customFormat="false" ht="30" hidden="false" customHeight="true" outlineLevel="0" collapsed="false">
      <c r="A1" s="19" t="s">
        <v>34</v>
      </c>
      <c r="B1" s="19"/>
      <c r="C1" s="19"/>
      <c r="D1" s="19"/>
      <c r="E1" s="19"/>
      <c r="F1" s="19"/>
      <c r="G1" s="19"/>
      <c r="H1" s="19"/>
      <c r="I1" s="19"/>
      <c r="J1" s="19"/>
      <c r="K1" s="19"/>
      <c r="L1" s="19"/>
      <c r="M1" s="19"/>
      <c r="N1" s="19"/>
    </row>
    <row r="2" customFormat="false" ht="15.75" hidden="false" customHeight="true" outlineLevel="0" collapsed="false">
      <c r="A2" s="20" t="s">
        <v>35</v>
      </c>
      <c r="B2" s="20"/>
      <c r="C2" s="20"/>
      <c r="D2" s="20"/>
      <c r="E2" s="20"/>
      <c r="F2" s="20"/>
      <c r="G2" s="20"/>
      <c r="H2" s="20"/>
      <c r="I2" s="20"/>
      <c r="J2" s="20"/>
      <c r="K2" s="20"/>
      <c r="L2" s="20"/>
      <c r="M2" s="20"/>
      <c r="N2" s="20"/>
    </row>
    <row r="3" customFormat="false" ht="3" hidden="false" customHeight="true" outlineLevel="0" collapsed="false">
      <c r="A3" s="21"/>
      <c r="B3" s="21"/>
      <c r="C3" s="21"/>
      <c r="D3" s="21"/>
      <c r="E3" s="21"/>
      <c r="F3" s="21"/>
      <c r="G3" s="21"/>
      <c r="H3" s="21"/>
      <c r="I3" s="21"/>
      <c r="J3" s="21"/>
      <c r="K3" s="21"/>
      <c r="L3" s="21"/>
      <c r="M3" s="21"/>
      <c r="N3" s="21"/>
    </row>
    <row r="4" customFormat="false" ht="30" hidden="false" customHeight="true" outlineLevel="0" collapsed="false">
      <c r="A4" s="22" t="s">
        <v>36</v>
      </c>
      <c r="B4" s="22" t="s">
        <v>37</v>
      </c>
      <c r="C4" s="22" t="s">
        <v>38</v>
      </c>
      <c r="D4" s="22" t="s">
        <v>39</v>
      </c>
      <c r="E4" s="22" t="s">
        <v>40</v>
      </c>
      <c r="F4" s="22" t="s">
        <v>41</v>
      </c>
      <c r="G4" s="22" t="s">
        <v>42</v>
      </c>
      <c r="H4" s="22" t="s">
        <v>43</v>
      </c>
      <c r="I4" s="22" t="s">
        <v>44</v>
      </c>
      <c r="J4" s="22" t="s">
        <v>45</v>
      </c>
      <c r="K4" s="22" t="s">
        <v>46</v>
      </c>
      <c r="L4" s="22" t="s">
        <v>47</v>
      </c>
      <c r="M4" s="22" t="s">
        <v>48</v>
      </c>
      <c r="N4" s="22" t="s">
        <v>49</v>
      </c>
    </row>
    <row r="5" customFormat="false" ht="18" hidden="false" customHeight="true" outlineLevel="0" collapsed="false">
      <c r="A5" s="23" t="n">
        <v>1</v>
      </c>
      <c r="B5" s="24" t="n">
        <v>46083</v>
      </c>
      <c r="C5" s="23" t="str">
        <f aca="false">IF(B5="","",CHOOSE(WEEKDAY(B5,2),"Mo","Di","Mi","Do","Fr","Sa","So"))</f>
        <v>Mo</v>
      </c>
      <c r="D5" s="25" t="s">
        <v>50</v>
      </c>
      <c r="E5" s="25" t="s">
        <v>51</v>
      </c>
      <c r="F5" s="25" t="s">
        <v>52</v>
      </c>
      <c r="G5" s="26" t="n">
        <v>42850</v>
      </c>
      <c r="H5" s="26" t="n">
        <v>42990</v>
      </c>
      <c r="I5" s="26" t="n">
        <f aca="false">IF(OR(G5="",H5=""),"",H5-G5)</f>
        <v>140</v>
      </c>
      <c r="J5" s="27" t="n">
        <f aca="false">Übersicht!$C$13</f>
        <v>0.3</v>
      </c>
      <c r="K5" s="28" t="n">
        <f aca="false">IF(I5="","",I5*J5)</f>
        <v>42</v>
      </c>
      <c r="L5" s="28"/>
      <c r="M5" s="28"/>
      <c r="N5" s="29" t="n">
        <f aca="false">IF(I5="","",K5+SUM(L5:M5))</f>
        <v>42</v>
      </c>
    </row>
    <row r="6" customFormat="false" ht="18" hidden="false" customHeight="true" outlineLevel="0" collapsed="false">
      <c r="A6" s="30" t="n">
        <v>2</v>
      </c>
      <c r="B6" s="31" t="n">
        <v>46084</v>
      </c>
      <c r="C6" s="30" t="str">
        <f aca="false">IF(B6="","",CHOOSE(WEEKDAY(B6,2),"Mo","Di","Mi","Do","Fr","Sa","So"))</f>
        <v>Di</v>
      </c>
      <c r="D6" s="32" t="s">
        <v>50</v>
      </c>
      <c r="E6" s="32" t="s">
        <v>53</v>
      </c>
      <c r="F6" s="32" t="s">
        <v>54</v>
      </c>
      <c r="G6" s="33" t="n">
        <v>42990</v>
      </c>
      <c r="H6" s="33" t="n">
        <v>43160</v>
      </c>
      <c r="I6" s="33" t="n">
        <f aca="false">IF(OR(G6="",H6=""),"",H6-G6)</f>
        <v>170</v>
      </c>
      <c r="J6" s="34" t="n">
        <f aca="false">Übersicht!$C$13</f>
        <v>0.3</v>
      </c>
      <c r="K6" s="35" t="n">
        <f aca="false">IF(I6="","",I6*J6)</f>
        <v>51</v>
      </c>
      <c r="L6" s="35" t="n">
        <v>4.5</v>
      </c>
      <c r="M6" s="35"/>
      <c r="N6" s="36" t="n">
        <f aca="false">IF(I6="","",K6+SUM(L6:M6))</f>
        <v>55.5</v>
      </c>
    </row>
    <row r="7" customFormat="false" ht="18" hidden="false" customHeight="true" outlineLevel="0" collapsed="false">
      <c r="A7" s="23" t="n">
        <v>3</v>
      </c>
      <c r="B7" s="24" t="n">
        <v>46086</v>
      </c>
      <c r="C7" s="23" t="str">
        <f aca="false">IF(B7="","",CHOOSE(WEEKDAY(B7,2),"Mo","Di","Mi","Do","Fr","Sa","So"))</f>
        <v>Do</v>
      </c>
      <c r="D7" s="25" t="s">
        <v>50</v>
      </c>
      <c r="E7" s="25" t="s">
        <v>55</v>
      </c>
      <c r="F7" s="25" t="s">
        <v>56</v>
      </c>
      <c r="G7" s="26" t="n">
        <v>43160</v>
      </c>
      <c r="H7" s="26" t="n">
        <v>43500</v>
      </c>
      <c r="I7" s="26" t="n">
        <f aca="false">IF(OR(G7="",H7=""),"",H7-G7)</f>
        <v>340</v>
      </c>
      <c r="J7" s="27" t="n">
        <f aca="false">Übersicht!$C$13</f>
        <v>0.3</v>
      </c>
      <c r="K7" s="28" t="n">
        <f aca="false">IF(I7="","",I7*J7)</f>
        <v>102</v>
      </c>
      <c r="L7" s="28" t="n">
        <v>18</v>
      </c>
      <c r="M7" s="28"/>
      <c r="N7" s="29" t="n">
        <f aca="false">IF(I7="","",K7+SUM(L7:M7))</f>
        <v>120</v>
      </c>
    </row>
    <row r="8" customFormat="false" ht="18" hidden="false" customHeight="true" outlineLevel="0" collapsed="false">
      <c r="A8" s="30" t="n">
        <v>4</v>
      </c>
      <c r="B8" s="31" t="n">
        <v>46087</v>
      </c>
      <c r="C8" s="30" t="str">
        <f aca="false">IF(B8="","",CHOOSE(WEEKDAY(B8,2),"Mo","Di","Mi","Do","Fr","Sa","So"))</f>
        <v>Fr</v>
      </c>
      <c r="D8" s="32" t="s">
        <v>50</v>
      </c>
      <c r="E8" s="32" t="s">
        <v>57</v>
      </c>
      <c r="F8" s="32" t="s">
        <v>58</v>
      </c>
      <c r="G8" s="33" t="n">
        <v>43500</v>
      </c>
      <c r="H8" s="33" t="n">
        <v>43650</v>
      </c>
      <c r="I8" s="33" t="n">
        <f aca="false">IF(OR(G8="",H8=""),"",H8-G8)</f>
        <v>150</v>
      </c>
      <c r="J8" s="34" t="n">
        <f aca="false">Übersicht!$C$13</f>
        <v>0.3</v>
      </c>
      <c r="K8" s="35" t="n">
        <f aca="false">IF(I8="","",I8*J8)</f>
        <v>45</v>
      </c>
      <c r="L8" s="35"/>
      <c r="M8" s="35"/>
      <c r="N8" s="36" t="n">
        <f aca="false">IF(I8="","",K8+SUM(L8:M8))</f>
        <v>45</v>
      </c>
    </row>
    <row r="9" customFormat="false" ht="18" hidden="false" customHeight="true" outlineLevel="0" collapsed="false">
      <c r="A9" s="23" t="n">
        <v>5</v>
      </c>
      <c r="B9" s="24" t="n">
        <v>46090</v>
      </c>
      <c r="C9" s="23" t="str">
        <f aca="false">IF(B9="","",CHOOSE(WEEKDAY(B9,2),"Mo","Di","Mi","Do","Fr","Sa","So"))</f>
        <v>Mo</v>
      </c>
      <c r="D9" s="25" t="s">
        <v>50</v>
      </c>
      <c r="E9" s="25" t="s">
        <v>59</v>
      </c>
      <c r="F9" s="25" t="s">
        <v>60</v>
      </c>
      <c r="G9" s="26" t="n">
        <v>43650</v>
      </c>
      <c r="H9" s="26" t="n">
        <v>43780</v>
      </c>
      <c r="I9" s="26" t="n">
        <f aca="false">IF(OR(G9="",H9=""),"",H9-G9)</f>
        <v>130</v>
      </c>
      <c r="J9" s="27" t="n">
        <f aca="false">Übersicht!$C$13</f>
        <v>0.3</v>
      </c>
      <c r="K9" s="28" t="n">
        <f aca="false">IF(I9="","",I9*J9)</f>
        <v>39</v>
      </c>
      <c r="L9" s="28" t="n">
        <v>3</v>
      </c>
      <c r="M9" s="28"/>
      <c r="N9" s="29" t="n">
        <f aca="false">IF(I9="","",K9+SUM(L9:M9))</f>
        <v>42</v>
      </c>
    </row>
    <row r="10" customFormat="false" ht="18" hidden="false" customHeight="true" outlineLevel="0" collapsed="false">
      <c r="A10" s="30" t="n">
        <v>6</v>
      </c>
      <c r="B10" s="31" t="n">
        <v>46091</v>
      </c>
      <c r="C10" s="30" t="str">
        <f aca="false">IF(B10="","",CHOOSE(WEEKDAY(B10,2),"Mo","Di","Mi","Do","Fr","Sa","So"))</f>
        <v>Di</v>
      </c>
      <c r="D10" s="32" t="s">
        <v>50</v>
      </c>
      <c r="E10" s="32" t="s">
        <v>61</v>
      </c>
      <c r="F10" s="32" t="s">
        <v>62</v>
      </c>
      <c r="G10" s="33" t="n">
        <v>43780</v>
      </c>
      <c r="H10" s="33" t="n">
        <v>44220</v>
      </c>
      <c r="I10" s="33" t="n">
        <f aca="false">IF(OR(G10="",H10=""),"",H10-G10)</f>
        <v>440</v>
      </c>
      <c r="J10" s="34" t="n">
        <f aca="false">Übersicht!$C$13</f>
        <v>0.3</v>
      </c>
      <c r="K10" s="35" t="n">
        <f aca="false">IF(I10="","",I10*J10)</f>
        <v>132</v>
      </c>
      <c r="L10" s="35"/>
      <c r="M10" s="35" t="n">
        <v>9.6</v>
      </c>
      <c r="N10" s="36" t="n">
        <f aca="false">IF(I10="","",K10+SUM(L10:M10))</f>
        <v>141.6</v>
      </c>
    </row>
    <row r="11" customFormat="false" ht="18" hidden="false" customHeight="true" outlineLevel="0" collapsed="false">
      <c r="A11" s="23" t="n">
        <v>7</v>
      </c>
      <c r="B11" s="24" t="n">
        <v>46093</v>
      </c>
      <c r="C11" s="23" t="str">
        <f aca="false">IF(B11="","",CHOOSE(WEEKDAY(B11,2),"Mo","Di","Mi","Do","Fr","Sa","So"))</f>
        <v>Do</v>
      </c>
      <c r="D11" s="25" t="s">
        <v>50</v>
      </c>
      <c r="E11" s="25" t="s">
        <v>63</v>
      </c>
      <c r="F11" s="25" t="s">
        <v>64</v>
      </c>
      <c r="G11" s="26" t="n">
        <v>44220</v>
      </c>
      <c r="H11" s="26" t="n">
        <v>44470</v>
      </c>
      <c r="I11" s="26" t="n">
        <f aca="false">IF(OR(G11="",H11=""),"",H11-G11)</f>
        <v>250</v>
      </c>
      <c r="J11" s="27" t="n">
        <f aca="false">Übersicht!$C$13</f>
        <v>0.3</v>
      </c>
      <c r="K11" s="28" t="n">
        <f aca="false">IF(I11="","",I11*J11)</f>
        <v>75</v>
      </c>
      <c r="L11" s="28" t="n">
        <v>6</v>
      </c>
      <c r="M11" s="28"/>
      <c r="N11" s="29" t="n">
        <f aca="false">IF(I11="","",K11+SUM(L11:M11))</f>
        <v>81</v>
      </c>
    </row>
    <row r="12" customFormat="false" ht="18" hidden="false" customHeight="true" outlineLevel="0" collapsed="false">
      <c r="A12" s="30" t="n">
        <v>8</v>
      </c>
      <c r="B12" s="31" t="n">
        <v>46094</v>
      </c>
      <c r="C12" s="30" t="str">
        <f aca="false">IF(B12="","",CHOOSE(WEEKDAY(B12,2),"Mo","Di","Mi","Do","Fr","Sa","So"))</f>
        <v>Fr</v>
      </c>
      <c r="D12" s="32" t="s">
        <v>50</v>
      </c>
      <c r="E12" s="32" t="s">
        <v>65</v>
      </c>
      <c r="F12" s="32" t="s">
        <v>66</v>
      </c>
      <c r="G12" s="33" t="n">
        <v>44470</v>
      </c>
      <c r="H12" s="33" t="n">
        <v>44540</v>
      </c>
      <c r="I12" s="33" t="n">
        <f aca="false">IF(OR(G12="",H12=""),"",H12-G12)</f>
        <v>70</v>
      </c>
      <c r="J12" s="34" t="n">
        <f aca="false">Übersicht!$C$13</f>
        <v>0.3</v>
      </c>
      <c r="K12" s="35" t="n">
        <f aca="false">IF(I12="","",I12*J12)</f>
        <v>21</v>
      </c>
      <c r="L12" s="35"/>
      <c r="M12" s="35"/>
      <c r="N12" s="36" t="n">
        <f aca="false">IF(I12="","",K12+SUM(L12:M12))</f>
        <v>21</v>
      </c>
    </row>
    <row r="13" customFormat="false" ht="18" hidden="false" customHeight="true" outlineLevel="0" collapsed="false">
      <c r="A13" s="23" t="n">
        <v>9</v>
      </c>
      <c r="B13" s="24" t="n">
        <v>46097</v>
      </c>
      <c r="C13" s="23" t="str">
        <f aca="false">IF(B13="","",CHOOSE(WEEKDAY(B13,2),"Mo","Di","Mi","Do","Fr","Sa","So"))</f>
        <v>Mo</v>
      </c>
      <c r="D13" s="25" t="s">
        <v>50</v>
      </c>
      <c r="E13" s="25" t="s">
        <v>67</v>
      </c>
      <c r="F13" s="25" t="s">
        <v>52</v>
      </c>
      <c r="G13" s="26" t="n">
        <v>44540</v>
      </c>
      <c r="H13" s="26" t="n">
        <v>44840</v>
      </c>
      <c r="I13" s="26" t="n">
        <f aca="false">IF(OR(G13="",H13=""),"",H13-G13)</f>
        <v>300</v>
      </c>
      <c r="J13" s="27" t="n">
        <f aca="false">Übersicht!$C$13</f>
        <v>0.3</v>
      </c>
      <c r="K13" s="28" t="n">
        <f aca="false">IF(I13="","",I13*J13)</f>
        <v>90</v>
      </c>
      <c r="L13" s="28" t="n">
        <v>5.5</v>
      </c>
      <c r="M13" s="28"/>
      <c r="N13" s="29" t="n">
        <f aca="false">IF(I13="","",K13+SUM(L13:M13))</f>
        <v>95.5</v>
      </c>
    </row>
    <row r="14" customFormat="false" ht="18" hidden="false" customHeight="true" outlineLevel="0" collapsed="false">
      <c r="A14" s="30" t="n">
        <v>10</v>
      </c>
      <c r="B14" s="31" t="n">
        <v>46098</v>
      </c>
      <c r="C14" s="30" t="str">
        <f aca="false">IF(B14="","",CHOOSE(WEEKDAY(B14,2),"Mo","Di","Mi","Do","Fr","Sa","So"))</f>
        <v>Di</v>
      </c>
      <c r="D14" s="32" t="s">
        <v>50</v>
      </c>
      <c r="E14" s="32" t="s">
        <v>68</v>
      </c>
      <c r="F14" s="32" t="s">
        <v>69</v>
      </c>
      <c r="G14" s="33" t="n">
        <v>44840</v>
      </c>
      <c r="H14" s="33" t="n">
        <v>45220</v>
      </c>
      <c r="I14" s="33" t="n">
        <f aca="false">IF(OR(G14="",H14=""),"",H14-G14)</f>
        <v>380</v>
      </c>
      <c r="J14" s="34" t="n">
        <f aca="false">Übersicht!$C$13</f>
        <v>0.3</v>
      </c>
      <c r="K14" s="35" t="n">
        <f aca="false">IF(I14="","",I14*J14)</f>
        <v>114</v>
      </c>
      <c r="L14" s="35"/>
      <c r="M14" s="35"/>
      <c r="N14" s="36" t="n">
        <f aca="false">IF(I14="","",K14+SUM(L14:M14))</f>
        <v>114</v>
      </c>
    </row>
    <row r="15" customFormat="false" ht="18" hidden="false" customHeight="true" outlineLevel="0" collapsed="false">
      <c r="A15" s="23" t="n">
        <v>11</v>
      </c>
      <c r="B15" s="24" t="n">
        <v>46100</v>
      </c>
      <c r="C15" s="23" t="str">
        <f aca="false">IF(B15="","",CHOOSE(WEEKDAY(B15,2),"Mo","Di","Mi","Do","Fr","Sa","So"))</f>
        <v>Do</v>
      </c>
      <c r="D15" s="25" t="s">
        <v>50</v>
      </c>
      <c r="E15" s="25" t="s">
        <v>51</v>
      </c>
      <c r="F15" s="25" t="s">
        <v>60</v>
      </c>
      <c r="G15" s="26" t="n">
        <v>45220</v>
      </c>
      <c r="H15" s="26" t="n">
        <v>45360</v>
      </c>
      <c r="I15" s="26" t="n">
        <f aca="false">IF(OR(G15="",H15=""),"",H15-G15)</f>
        <v>140</v>
      </c>
      <c r="J15" s="27" t="n">
        <f aca="false">Übersicht!$C$13</f>
        <v>0.3</v>
      </c>
      <c r="K15" s="28" t="n">
        <f aca="false">IF(I15="","",I15*J15)</f>
        <v>42</v>
      </c>
      <c r="L15" s="28" t="n">
        <v>4.5</v>
      </c>
      <c r="M15" s="28"/>
      <c r="N15" s="29" t="n">
        <f aca="false">IF(I15="","",K15+SUM(L15:M15))</f>
        <v>46.5</v>
      </c>
    </row>
    <row r="16" customFormat="false" ht="18" hidden="false" customHeight="true" outlineLevel="0" collapsed="false">
      <c r="A16" s="30" t="n">
        <v>12</v>
      </c>
      <c r="B16" s="31" t="n">
        <v>46101</v>
      </c>
      <c r="C16" s="30" t="str">
        <f aca="false">IF(B16="","",CHOOSE(WEEKDAY(B16,2),"Mo","Di","Mi","Do","Fr","Sa","So"))</f>
        <v>Fr</v>
      </c>
      <c r="D16" s="32" t="s">
        <v>50</v>
      </c>
      <c r="E16" s="32" t="s">
        <v>70</v>
      </c>
      <c r="F16" s="32" t="s">
        <v>62</v>
      </c>
      <c r="G16" s="33" t="n">
        <v>45360</v>
      </c>
      <c r="H16" s="33" t="n">
        <v>45540</v>
      </c>
      <c r="I16" s="33" t="n">
        <f aca="false">IF(OR(G16="",H16=""),"",H16-G16)</f>
        <v>180</v>
      </c>
      <c r="J16" s="34" t="n">
        <f aca="false">Übersicht!$C$13</f>
        <v>0.3</v>
      </c>
      <c r="K16" s="35" t="n">
        <f aca="false">IF(I16="","",I16*J16)</f>
        <v>54</v>
      </c>
      <c r="L16" s="35" t="n">
        <v>8</v>
      </c>
      <c r="M16" s="35"/>
      <c r="N16" s="36" t="n">
        <f aca="false">IF(I16="","",K16+SUM(L16:M16))</f>
        <v>62</v>
      </c>
    </row>
    <row r="17" customFormat="false" ht="18" hidden="false" customHeight="true" outlineLevel="0" collapsed="false">
      <c r="A17" s="23" t="n">
        <v>13</v>
      </c>
      <c r="B17" s="24" t="n">
        <v>46104</v>
      </c>
      <c r="C17" s="23" t="str">
        <f aca="false">IF(B17="","",CHOOSE(WEEKDAY(B17,2),"Mo","Di","Mi","Do","Fr","Sa","So"))</f>
        <v>Mo</v>
      </c>
      <c r="D17" s="25" t="s">
        <v>50</v>
      </c>
      <c r="E17" s="25" t="s">
        <v>55</v>
      </c>
      <c r="F17" s="25" t="s">
        <v>52</v>
      </c>
      <c r="G17" s="26" t="n">
        <v>45540</v>
      </c>
      <c r="H17" s="26" t="n">
        <v>45880</v>
      </c>
      <c r="I17" s="26" t="n">
        <f aca="false">IF(OR(G17="",H17=""),"",H17-G17)</f>
        <v>340</v>
      </c>
      <c r="J17" s="27" t="n">
        <f aca="false">Übersicht!$C$13</f>
        <v>0.3</v>
      </c>
      <c r="K17" s="28" t="n">
        <f aca="false">IF(I17="","",I17*J17)</f>
        <v>102</v>
      </c>
      <c r="L17" s="28" t="n">
        <v>12</v>
      </c>
      <c r="M17" s="28"/>
      <c r="N17" s="29" t="n">
        <f aca="false">IF(I17="","",K17+SUM(L17:M17))</f>
        <v>114</v>
      </c>
    </row>
    <row r="18" customFormat="false" ht="18" hidden="false" customHeight="true" outlineLevel="0" collapsed="false">
      <c r="A18" s="30" t="n">
        <v>14</v>
      </c>
      <c r="B18" s="31" t="n">
        <v>46105</v>
      </c>
      <c r="C18" s="30" t="str">
        <f aca="false">IF(B18="","",CHOOSE(WEEKDAY(B18,2),"Mo","Di","Mi","Do","Fr","Sa","So"))</f>
        <v>Di</v>
      </c>
      <c r="D18" s="32" t="s">
        <v>50</v>
      </c>
      <c r="E18" s="32" t="s">
        <v>71</v>
      </c>
      <c r="F18" s="32" t="s">
        <v>58</v>
      </c>
      <c r="G18" s="33" t="n">
        <v>45880</v>
      </c>
      <c r="H18" s="33" t="n">
        <v>46140</v>
      </c>
      <c r="I18" s="33" t="n">
        <f aca="false">IF(OR(G18="",H18=""),"",H18-G18)</f>
        <v>260</v>
      </c>
      <c r="J18" s="34" t="n">
        <f aca="false">Übersicht!$C$13</f>
        <v>0.3</v>
      </c>
      <c r="K18" s="35" t="n">
        <f aca="false">IF(I18="","",I18*J18)</f>
        <v>78</v>
      </c>
      <c r="L18" s="35"/>
      <c r="M18" s="35"/>
      <c r="N18" s="36" t="n">
        <f aca="false">IF(I18="","",K18+SUM(L18:M18))</f>
        <v>78</v>
      </c>
    </row>
    <row r="19" customFormat="false" ht="18" hidden="false" customHeight="true" outlineLevel="0" collapsed="false">
      <c r="A19" s="23" t="n">
        <v>15</v>
      </c>
      <c r="B19" s="24" t="n">
        <v>46107</v>
      </c>
      <c r="C19" s="23" t="str">
        <f aca="false">IF(B19="","",CHOOSE(WEEKDAY(B19,2),"Mo","Di","Mi","Do","Fr","Sa","So"))</f>
        <v>Do</v>
      </c>
      <c r="D19" s="25" t="s">
        <v>50</v>
      </c>
      <c r="E19" s="25" t="s">
        <v>72</v>
      </c>
      <c r="F19" s="25" t="s">
        <v>54</v>
      </c>
      <c r="G19" s="26" t="n">
        <v>46140</v>
      </c>
      <c r="H19" s="26" t="n">
        <v>46520</v>
      </c>
      <c r="I19" s="26" t="n">
        <f aca="false">IF(OR(G19="",H19=""),"",H19-G19)</f>
        <v>380</v>
      </c>
      <c r="J19" s="27" t="n">
        <f aca="false">Übersicht!$C$13</f>
        <v>0.3</v>
      </c>
      <c r="K19" s="28" t="n">
        <f aca="false">IF(I19="","",I19*J19)</f>
        <v>114</v>
      </c>
      <c r="L19" s="28"/>
      <c r="M19" s="28" t="n">
        <v>9.6</v>
      </c>
      <c r="N19" s="29" t="n">
        <f aca="false">IF(I19="","",K19+SUM(L19:M19))</f>
        <v>123.6</v>
      </c>
    </row>
    <row r="20" customFormat="false" ht="18" hidden="false" customHeight="true" outlineLevel="0" collapsed="false">
      <c r="A20" s="30" t="n">
        <v>16</v>
      </c>
      <c r="B20" s="31" t="n">
        <v>46108</v>
      </c>
      <c r="C20" s="30" t="str">
        <f aca="false">IF(B20="","",CHOOSE(WEEKDAY(B20,2),"Mo","Di","Mi","Do","Fr","Sa","So"))</f>
        <v>Fr</v>
      </c>
      <c r="D20" s="32" t="s">
        <v>50</v>
      </c>
      <c r="E20" s="32" t="s">
        <v>57</v>
      </c>
      <c r="F20" s="32" t="s">
        <v>64</v>
      </c>
      <c r="G20" s="33" t="n">
        <v>46520</v>
      </c>
      <c r="H20" s="33" t="n">
        <v>46670</v>
      </c>
      <c r="I20" s="33" t="n">
        <f aca="false">IF(OR(G20="",H20=""),"",H20-G20)</f>
        <v>150</v>
      </c>
      <c r="J20" s="34" t="n">
        <f aca="false">Übersicht!$C$13</f>
        <v>0.3</v>
      </c>
      <c r="K20" s="35" t="n">
        <f aca="false">IF(I20="","",I20*J20)</f>
        <v>45</v>
      </c>
      <c r="L20" s="35" t="n">
        <v>3.5</v>
      </c>
      <c r="M20" s="35"/>
      <c r="N20" s="36" t="n">
        <f aca="false">IF(I20="","",K20+SUM(L20:M20))</f>
        <v>48.5</v>
      </c>
    </row>
    <row r="21" customFormat="false" ht="18" hidden="false" customHeight="true" outlineLevel="0" collapsed="false">
      <c r="A21" s="23" t="n">
        <v>17</v>
      </c>
      <c r="B21" s="24" t="n">
        <v>46111</v>
      </c>
      <c r="C21" s="23" t="str">
        <f aca="false">IF(B21="","",CHOOSE(WEEKDAY(B21,2),"Mo","Di","Mi","Do","Fr","Sa","So"))</f>
        <v>Mo</v>
      </c>
      <c r="D21" s="25" t="s">
        <v>50</v>
      </c>
      <c r="E21" s="25" t="s">
        <v>73</v>
      </c>
      <c r="F21" s="25" t="s">
        <v>56</v>
      </c>
      <c r="G21" s="26" t="n">
        <v>46670</v>
      </c>
      <c r="H21" s="26" t="n">
        <v>47230</v>
      </c>
      <c r="I21" s="26" t="n">
        <f aca="false">IF(OR(G21="",H21=""),"",H21-G21)</f>
        <v>560</v>
      </c>
      <c r="J21" s="27" t="n">
        <f aca="false">Übersicht!$C$13</f>
        <v>0.3</v>
      </c>
      <c r="K21" s="28" t="n">
        <f aca="false">IF(I21="","",I21*J21)</f>
        <v>168</v>
      </c>
      <c r="L21" s="28" t="n">
        <v>15</v>
      </c>
      <c r="M21" s="28"/>
      <c r="N21" s="29" t="n">
        <f aca="false">IF(I21="","",K21+SUM(L21:M21))</f>
        <v>183</v>
      </c>
    </row>
    <row r="22" customFormat="false" ht="18" hidden="false" customHeight="true" outlineLevel="0" collapsed="false">
      <c r="A22" s="30" t="n">
        <v>18</v>
      </c>
      <c r="B22" s="31" t="n">
        <v>46112</v>
      </c>
      <c r="C22" s="30" t="str">
        <f aca="false">IF(B22="","",CHOOSE(WEEKDAY(B22,2),"Mo","Di","Mi","Do","Fr","Sa","So"))</f>
        <v>Di</v>
      </c>
      <c r="D22" s="32" t="s">
        <v>50</v>
      </c>
      <c r="E22" s="32" t="s">
        <v>59</v>
      </c>
      <c r="F22" s="32" t="s">
        <v>66</v>
      </c>
      <c r="G22" s="33" t="n">
        <v>47230</v>
      </c>
      <c r="H22" s="33" t="n">
        <v>47360</v>
      </c>
      <c r="I22" s="33" t="n">
        <f aca="false">IF(OR(G22="",H22=""),"",H22-G22)</f>
        <v>130</v>
      </c>
      <c r="J22" s="34" t="n">
        <f aca="false">Übersicht!$C$13</f>
        <v>0.3</v>
      </c>
      <c r="K22" s="35" t="n">
        <f aca="false">IF(I22="","",I22*J22)</f>
        <v>39</v>
      </c>
      <c r="L22" s="35"/>
      <c r="M22" s="35"/>
      <c r="N22" s="36" t="n">
        <f aca="false">IF(I22="","",K22+SUM(L22:M22))</f>
        <v>39</v>
      </c>
    </row>
    <row r="23" customFormat="false" ht="18" hidden="false" customHeight="true" outlineLevel="0" collapsed="false">
      <c r="A23" s="23"/>
      <c r="B23" s="37"/>
      <c r="C23" s="23" t="str">
        <f aca="false">IF(B23="","",CHOOSE(WEEKDAY(B23,2),"Mo","Di","Mi","Do","Fr","Sa","So"))</f>
        <v/>
      </c>
      <c r="D23" s="38"/>
      <c r="E23" s="38"/>
      <c r="F23" s="38"/>
      <c r="G23" s="39"/>
      <c r="H23" s="39"/>
      <c r="I23" s="26" t="str">
        <f aca="false">IF(OR(G23="",H23=""),"",H23-G23)</f>
        <v/>
      </c>
      <c r="J23" s="27" t="str">
        <f aca="false">IF(B23="","",Übersicht!$C$13)</f>
        <v/>
      </c>
      <c r="K23" s="28" t="str">
        <f aca="false">IF(I23="","",I23*J23)</f>
        <v/>
      </c>
      <c r="L23" s="40"/>
      <c r="M23" s="40"/>
      <c r="N23" s="29" t="str">
        <f aca="false">IF(I23="","",K23+SUM(L23:M23))</f>
        <v/>
      </c>
    </row>
    <row r="24" customFormat="false" ht="18" hidden="false" customHeight="true" outlineLevel="0" collapsed="false">
      <c r="A24" s="30"/>
      <c r="B24" s="37"/>
      <c r="C24" s="30" t="str">
        <f aca="false">IF(B24="","",CHOOSE(WEEKDAY(B24,2),"Mo","Di","Mi","Do","Fr","Sa","So"))</f>
        <v/>
      </c>
      <c r="D24" s="38"/>
      <c r="E24" s="38"/>
      <c r="F24" s="38"/>
      <c r="G24" s="39"/>
      <c r="H24" s="39"/>
      <c r="I24" s="33" t="str">
        <f aca="false">IF(OR(G24="",H24=""),"",H24-G24)</f>
        <v/>
      </c>
      <c r="J24" s="34" t="str">
        <f aca="false">IF(B24="","",Übersicht!$C$13)</f>
        <v/>
      </c>
      <c r="K24" s="35" t="str">
        <f aca="false">IF(I24="","",I24*J24)</f>
        <v/>
      </c>
      <c r="L24" s="40"/>
      <c r="M24" s="40"/>
      <c r="N24" s="36" t="str">
        <f aca="false">IF(I24="","",K24+SUM(L24:M24))</f>
        <v/>
      </c>
    </row>
    <row r="25" customFormat="false" ht="18" hidden="false" customHeight="true" outlineLevel="0" collapsed="false">
      <c r="A25" s="23"/>
      <c r="B25" s="37"/>
      <c r="C25" s="23" t="str">
        <f aca="false">IF(B25="","",CHOOSE(WEEKDAY(B25,2),"Mo","Di","Mi","Do","Fr","Sa","So"))</f>
        <v/>
      </c>
      <c r="D25" s="38"/>
      <c r="E25" s="38"/>
      <c r="F25" s="38"/>
      <c r="G25" s="39"/>
      <c r="H25" s="39"/>
      <c r="I25" s="26" t="str">
        <f aca="false">IF(OR(G25="",H25=""),"",H25-G25)</f>
        <v/>
      </c>
      <c r="J25" s="27" t="str">
        <f aca="false">IF(B25="","",Übersicht!$C$13)</f>
        <v/>
      </c>
      <c r="K25" s="28" t="str">
        <f aca="false">IF(I25="","",I25*J25)</f>
        <v/>
      </c>
      <c r="L25" s="40"/>
      <c r="M25" s="40"/>
      <c r="N25" s="29" t="str">
        <f aca="false">IF(I25="","",K25+SUM(L25:M25))</f>
        <v/>
      </c>
    </row>
    <row r="26" customFormat="false" ht="18" hidden="false" customHeight="true" outlineLevel="0" collapsed="false">
      <c r="A26" s="30"/>
      <c r="B26" s="37"/>
      <c r="C26" s="30" t="str">
        <f aca="false">IF(B26="","",CHOOSE(WEEKDAY(B26,2),"Mo","Di","Mi","Do","Fr","Sa","So"))</f>
        <v/>
      </c>
      <c r="D26" s="38"/>
      <c r="E26" s="38"/>
      <c r="F26" s="38"/>
      <c r="G26" s="39"/>
      <c r="H26" s="39"/>
      <c r="I26" s="33" t="str">
        <f aca="false">IF(OR(G26="",H26=""),"",H26-G26)</f>
        <v/>
      </c>
      <c r="J26" s="34" t="str">
        <f aca="false">IF(B26="","",Übersicht!$C$13)</f>
        <v/>
      </c>
      <c r="K26" s="35" t="str">
        <f aca="false">IF(I26="","",I26*J26)</f>
        <v/>
      </c>
      <c r="L26" s="40"/>
      <c r="M26" s="40"/>
      <c r="N26" s="36" t="str">
        <f aca="false">IF(I26="","",K26+SUM(L26:M26))</f>
        <v/>
      </c>
    </row>
    <row r="27" customFormat="false" ht="18" hidden="false" customHeight="true" outlineLevel="0" collapsed="false">
      <c r="A27" s="23"/>
      <c r="B27" s="37"/>
      <c r="C27" s="23" t="str">
        <f aca="false">IF(B27="","",CHOOSE(WEEKDAY(B27,2),"Mo","Di","Mi","Do","Fr","Sa","So"))</f>
        <v/>
      </c>
      <c r="D27" s="38"/>
      <c r="E27" s="38"/>
      <c r="F27" s="38"/>
      <c r="G27" s="39"/>
      <c r="H27" s="39"/>
      <c r="I27" s="26" t="str">
        <f aca="false">IF(OR(G27="",H27=""),"",H27-G27)</f>
        <v/>
      </c>
      <c r="J27" s="27" t="str">
        <f aca="false">IF(B27="","",Übersicht!$C$13)</f>
        <v/>
      </c>
      <c r="K27" s="28" t="str">
        <f aca="false">IF(I27="","",I27*J27)</f>
        <v/>
      </c>
      <c r="L27" s="40"/>
      <c r="M27" s="40"/>
      <c r="N27" s="29" t="str">
        <f aca="false">IF(I27="","",K27+SUM(L27:M27))</f>
        <v/>
      </c>
    </row>
    <row r="28" customFormat="false" ht="18" hidden="false" customHeight="true" outlineLevel="0" collapsed="false">
      <c r="A28" s="30"/>
      <c r="B28" s="37"/>
      <c r="C28" s="30" t="str">
        <f aca="false">IF(B28="","",CHOOSE(WEEKDAY(B28,2),"Mo","Di","Mi","Do","Fr","Sa","So"))</f>
        <v/>
      </c>
      <c r="D28" s="38"/>
      <c r="E28" s="38"/>
      <c r="F28" s="38"/>
      <c r="G28" s="39"/>
      <c r="H28" s="39"/>
      <c r="I28" s="33" t="str">
        <f aca="false">IF(OR(G28="",H28=""),"",H28-G28)</f>
        <v/>
      </c>
      <c r="J28" s="34" t="str">
        <f aca="false">IF(B28="","",Übersicht!$C$13)</f>
        <v/>
      </c>
      <c r="K28" s="35" t="str">
        <f aca="false">IF(I28="","",I28*J28)</f>
        <v/>
      </c>
      <c r="L28" s="40"/>
      <c r="M28" s="40"/>
      <c r="N28" s="36" t="str">
        <f aca="false">IF(I28="","",K28+SUM(L28:M28))</f>
        <v/>
      </c>
    </row>
    <row r="29" customFormat="false" ht="24" hidden="false" customHeight="true" outlineLevel="0" collapsed="false">
      <c r="A29" s="41" t="s">
        <v>74</v>
      </c>
      <c r="B29" s="41"/>
      <c r="C29" s="41"/>
      <c r="D29" s="41"/>
      <c r="E29" s="41"/>
      <c r="F29" s="41"/>
      <c r="G29" s="41"/>
      <c r="H29" s="41"/>
      <c r="I29" s="42" t="n">
        <f aca="false">SUM(I5:I28)</f>
        <v>4510</v>
      </c>
      <c r="J29" s="43"/>
      <c r="K29" s="44" t="n">
        <f aca="false">SUM(K5:K28)</f>
        <v>1353</v>
      </c>
      <c r="L29" s="44" t="n">
        <f aca="false">SUM(L5:L28)</f>
        <v>80</v>
      </c>
      <c r="M29" s="44" t="n">
        <f aca="false">SUM(M5:M28)</f>
        <v>19.2</v>
      </c>
      <c r="N29" s="45" t="n">
        <f aca="false">SUM(N5:N28)</f>
        <v>1452.2</v>
      </c>
    </row>
    <row r="31" customFormat="false" ht="39.75" hidden="false" customHeight="true" outlineLevel="0" collapsed="false">
      <c r="A31" s="11" t="s">
        <v>75</v>
      </c>
      <c r="B31" s="11"/>
      <c r="C31" s="11"/>
      <c r="D31" s="11"/>
      <c r="E31" s="11"/>
      <c r="F31" s="11"/>
      <c r="G31" s="11"/>
      <c r="H31" s="11"/>
      <c r="I31" s="11"/>
      <c r="J31" s="11"/>
      <c r="K31" s="11"/>
      <c r="L31" s="11"/>
      <c r="M31" s="11"/>
      <c r="N31" s="11"/>
    </row>
  </sheetData>
  <mergeCells count="4">
    <mergeCell ref="A1:N1"/>
    <mergeCell ref="A2:N2"/>
    <mergeCell ref="A29:H29"/>
    <mergeCell ref="A31:N31"/>
  </mergeCells>
  <conditionalFormatting sqref="I5:I28">
    <cfRule type="expression" priority="2" aboveAverage="0" equalAverage="0" bottom="0" percent="0" rank="0" text="" dxfId="0">
      <formula>AND(G5&lt;&gt;"",H5&lt;&gt;"",H5&lt;G5)</formula>
    </cfRule>
  </conditionalFormatting>
  <conditionalFormatting sqref="N5:N28">
    <cfRule type="expression" priority="3" aboveAverage="0" equalAverage="0" bottom="0" percent="0" rank="0" text="" dxfId="1">
      <formula>N5&gt;0</formula>
    </cfRule>
  </conditionalFormatting>
  <dataValidations count="1">
    <dataValidation allowBlank="true" error="Bitte einen Anlass aus der Liste wählen oder frei eintragen." errorStyle="stop" errorTitle="Ungültiger Anlass" operator="between" prompt="Anlass der Dienstfahrt auswählen" promptTitle="Anlass" showDropDown="false" showErrorMessage="false" showInputMessage="false" sqref="F5:F28" type="list">
      <formula1>"Kundenbesuch,Kundentermin,Filialbesuch,Lieferantentermin,Projektmeeting,Dienstbesprechung,Schulung/Weiterbildung,Messebesuch,Baustellenbegehung,Sonstiges"</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2026-07-20T17:54:58Z</dcterms:created>
  <dc:creator>openpyxl</dc:creator>
  <dc:description/>
  <dc:language>en-US</dc:language>
  <cp:lastModifiedBy/>
  <dcterms:modified xsi:type="dcterms:W3CDTF">2026-07-20T17:54:59Z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