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usikfolge" sheetId="1" state="visible" r:id="rId3"/>
    <sheet name="Repertoire" sheetId="2" state="visible" r:id="rId4"/>
  </sheets>
  <definedNames>
    <definedName function="false" hidden="false" localSheetId="0" name="_xlnm.Print_Area" vbProcedure="false">Musikfolge!$A$1:$P$67</definedName>
    <definedName function="false" hidden="false" localSheetId="0" name="_xlnm.Print_Titles" vbProcedure="false">Musikfolge!$16:$16</definedName>
    <definedName function="false" hidden="true" localSheetId="0" name="_xlnm._FilterDatabase" vbProcedure="false">Musikfolge!$A$16:$P$61</definedName>
    <definedName function="false" hidden="true" localSheetId="1" name="_xlnm._FilterDatabase" vbProcedure="false">Repertoire!$A$7:$L$47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<sst xmlns="http://schemas.openxmlformats.org/spreadsheetml/2006/main" count="562" uniqueCount="251">
  <si>
    <t xml:space="preserve">SETLIST  ·  MUSIKFOLGE</t>
  </si>
  <si>
    <t xml:space="preserve">Aufstellung der aufgeführten Werke je Veranstaltung – Vorlage 2026</t>
  </si>
  <si>
    <t xml:space="preserve">WERKE GESAMT</t>
  </si>
  <si>
    <t xml:space="preserve">GESAMTSPIELDAUER</t>
  </si>
  <si>
    <t xml:space="preserve">Ø DAUER JE AUFFÜHRUNG</t>
  </si>
  <si>
    <t xml:space="preserve">ABWEICHUNG ZUR SOLLZEIT</t>
  </si>
  <si>
    <t xml:space="preserve">ANTEIL EIGENWERKE</t>
  </si>
  <si>
    <t xml:space="preserve">OHNE WERK-NUMMER</t>
  </si>
  <si>
    <t xml:space="preserve">OFFENE PRÜFHINWEISE</t>
  </si>
  <si>
    <t xml:space="preserve">Veranstalter</t>
  </si>
  <si>
    <t xml:space="preserve">Kulturverein Musterstadt e. V.</t>
  </si>
  <si>
    <t xml:space="preserve">Datum der Veranstaltung</t>
  </si>
  <si>
    <t xml:space="preserve">Mitwirkende / Ensemble</t>
  </si>
  <si>
    <t xml:space="preserve">Ensemble Musterklang</t>
  </si>
  <si>
    <t xml:space="preserve">Hinweise zur Erfassung
•  Spieldauer immer im Format hh:mm:ss angeben.
•  Potpourri/Medley mit „P“, Werkfragmente (Pausen- und Zwischenmusik) mit „F“ kennzeichnen.
•  Bearbeiter und Verlag angeben, sofern Notenmaterial verwendet wurde.
•  Mehrfach gespielte Werke nicht doppelt erfassen, sondern die Anzahl erhöhen.
•  Vor dem Einreichen prüfen: Spalte „Prüfung“ sollte durchgängig OK zeigen.</t>
  </si>
  <si>
    <t xml:space="preserve">Kunden-/Lizenznummer</t>
  </si>
  <si>
    <t xml:space="preserve">LZ-2026-004871</t>
  </si>
  <si>
    <t xml:space="preserve">Beginn</t>
  </si>
  <si>
    <t xml:space="preserve">Anzahl Musiker</t>
  </si>
  <si>
    <t xml:space="preserve">Veranstaltungsart</t>
  </si>
  <si>
    <t xml:space="preserve">Konzert</t>
  </si>
  <si>
    <t xml:space="preserve">Ende</t>
  </si>
  <si>
    <t xml:space="preserve">Besucher (ca.)</t>
  </si>
  <si>
    <t xml:space="preserve">Veranstaltungstitel</t>
  </si>
  <si>
    <t xml:space="preserve">Sommerkonzert 2026</t>
  </si>
  <si>
    <t xml:space="preserve">Art der Musiknutzung</t>
  </si>
  <si>
    <t xml:space="preserve">Live-Musik</t>
  </si>
  <si>
    <t xml:space="preserve">Soll-Spielzeit (hh:mm)</t>
  </si>
  <si>
    <t xml:space="preserve">Spielstätte / Saal</t>
  </si>
  <si>
    <t xml:space="preserve">Bürgerhaus Musterstadt, Saal 1</t>
  </si>
  <si>
    <t xml:space="preserve">Eintritt erhoben</t>
  </si>
  <si>
    <t xml:space="preserve">Ja</t>
  </si>
  <si>
    <t xml:space="preserve">Ansprechpartner</t>
  </si>
  <si>
    <t xml:space="preserve">A. Winkler</t>
  </si>
  <si>
    <t xml:space="preserve">PLZ / Ort</t>
  </si>
  <si>
    <t xml:space="preserve">12345 Musterstadt</t>
  </si>
  <si>
    <t xml:space="preserve">Eintrittspreis</t>
  </si>
  <si>
    <t xml:space="preserve">Musikfolge gemeldet am</t>
  </si>
  <si>
    <t xml:space="preserve">Nr.</t>
  </si>
  <si>
    <t xml:space="preserve">Set / Block</t>
  </si>
  <si>
    <t xml:space="preserve">Titel des Werkes</t>
  </si>
  <si>
    <t xml:space="preserve">P/F</t>
  </si>
  <si>
    <t xml:space="preserve">Komponist</t>
  </si>
  <si>
    <t xml:space="preserve">Textdichter</t>
  </si>
  <si>
    <t xml:space="preserve">Bearbeiter</t>
  </si>
  <si>
    <t xml:space="preserve">Verlag / Verleger</t>
  </si>
  <si>
    <t xml:space="preserve">Spieldauer
hh:mm:ss</t>
  </si>
  <si>
    <t xml:space="preserve">Anzahl</t>
  </si>
  <si>
    <t xml:space="preserve">Gesamtdauer</t>
  </si>
  <si>
    <t xml:space="preserve">Werk-Nummer</t>
  </si>
  <si>
    <t xml:space="preserve">Eigenes Werk</t>
  </si>
  <si>
    <t xml:space="preserve">Live / Tonträger</t>
  </si>
  <si>
    <t xml:space="preserve">Prüfung</t>
  </si>
  <si>
    <t xml:space="preserve">Bemerkung</t>
  </si>
  <si>
    <t xml:space="preserve">Set 1</t>
  </si>
  <si>
    <t xml:space="preserve">Nordlicht</t>
  </si>
  <si>
    <t xml:space="preserve">–</t>
  </si>
  <si>
    <t xml:space="preserve">Live</t>
  </si>
  <si>
    <t xml:space="preserve">Weite Felder</t>
  </si>
  <si>
    <t xml:space="preserve">Blaue Stunde</t>
  </si>
  <si>
    <t xml:space="preserve">Herbstgold</t>
  </si>
  <si>
    <t xml:space="preserve">Wolkenbruch</t>
  </si>
  <si>
    <t xml:space="preserve">Mondlicht-Walzer</t>
  </si>
  <si>
    <t xml:space="preserve">Bis zum Morgen</t>
  </si>
  <si>
    <t xml:space="preserve">Grüne Wiesen</t>
  </si>
  <si>
    <t xml:space="preserve">Zwei Minuten</t>
  </si>
  <si>
    <t xml:space="preserve">Silberner Regen</t>
  </si>
  <si>
    <t xml:space="preserve">Erste Reihe</t>
  </si>
  <si>
    <t xml:space="preserve">Pausenmusik</t>
  </si>
  <si>
    <t xml:space="preserve">Leichter Schritt</t>
  </si>
  <si>
    <t xml:space="preserve">F</t>
  </si>
  <si>
    <t xml:space="preserve">Tonträger</t>
  </si>
  <si>
    <t xml:space="preserve">vom Band</t>
  </si>
  <si>
    <t xml:space="preserve">Nebelbank</t>
  </si>
  <si>
    <t xml:space="preserve">Set 2</t>
  </si>
  <si>
    <t xml:space="preserve">Am Ende des Tages</t>
  </si>
  <si>
    <t xml:space="preserve">Letzte Bahn nach Haus</t>
  </si>
  <si>
    <t xml:space="preserve">Zwischen den Zeilen</t>
  </si>
  <si>
    <t xml:space="preserve">Kein Wort zu viel</t>
  </si>
  <si>
    <t xml:space="preserve">Fernes Ufer</t>
  </si>
  <si>
    <t xml:space="preserve">Alte Straßenbahn</t>
  </si>
  <si>
    <t xml:space="preserve">Rauchzeichen</t>
  </si>
  <si>
    <t xml:space="preserve">Kompass</t>
  </si>
  <si>
    <t xml:space="preserve">Schattenspiel</t>
  </si>
  <si>
    <t xml:space="preserve">Winterlicht</t>
  </si>
  <si>
    <t xml:space="preserve">Regenbogenallee</t>
  </si>
  <si>
    <t xml:space="preserve">Salzluft</t>
  </si>
  <si>
    <t xml:space="preserve">Klare Sicht</t>
  </si>
  <si>
    <t xml:space="preserve">Weit hinaus</t>
  </si>
  <si>
    <t xml:space="preserve">Zugabe</t>
  </si>
  <si>
    <t xml:space="preserve">Abendlied (Medley)</t>
  </si>
  <si>
    <t xml:space="preserve">P</t>
  </si>
  <si>
    <t xml:space="preserve">Sommer in Grau</t>
  </si>
  <si>
    <t xml:space="preserve">GESAMT – aufgeführte Werke und Spielzeit</t>
  </si>
  <si>
    <t xml:space="preserve">Ort, Datum</t>
  </si>
  <si>
    <t xml:space="preserve">Unterschrift Veranstalter</t>
  </si>
  <si>
    <t xml:space="preserve">Unterschrift Ensemble / Musiker</t>
  </si>
  <si>
    <t xml:space="preserve">Diese Vorlage ist eine eigene Arbeitshilfe zur Dokumentation aufgeführter Werke und kein amtliches Formular. Vor dem Einreichen bitte die aktuell geforderten Pflichtangaben prüfen. Gelb hinterlegte Felder sind Eingabefelder, alle übrigen Werte werden berechnet oder aus dem Blatt „Repertoire“ übernommen.</t>
  </si>
  <si>
    <t xml:space="preserve">REPERTOIRE &amp; AUSWAHLLISTEN</t>
  </si>
  <si>
    <t xml:space="preserve">Werkstamm des Ensembles – versorgt die Musikfolge automatisch mit Komponist, Verlag und Spieldauer</t>
  </si>
  <si>
    <t xml:space="preserve">WERKE IM REPERTOIRE</t>
  </si>
  <si>
    <t xml:space="preserve">Ø SPIELDAUER</t>
  </si>
  <si>
    <t xml:space="preserve">EIGENE WERKE</t>
  </si>
  <si>
    <t xml:space="preserve">GEMEINFREIE WERKE</t>
  </si>
  <si>
    <t xml:space="preserve">IN AKTUELLER MUSIKFOLGE</t>
  </si>
  <si>
    <t xml:space="preserve">Werk-Nr.</t>
  </si>
  <si>
    <t xml:space="preserve">Spieldauer</t>
  </si>
  <si>
    <t xml:space="preserve">Schutzstatus</t>
  </si>
  <si>
    <t xml:space="preserve">Einsätze</t>
  </si>
  <si>
    <t xml:space="preserve">Anmerkung</t>
  </si>
  <si>
    <t xml:space="preserve">W-001</t>
  </si>
  <si>
    <t xml:space="preserve">M. Falkner</t>
  </si>
  <si>
    <t xml:space="preserve">Nordklang Musikverlag</t>
  </si>
  <si>
    <t xml:space="preserve">9226197-712</t>
  </si>
  <si>
    <t xml:space="preserve">Nein</t>
  </si>
  <si>
    <t xml:space="preserve">Geschützt</t>
  </si>
  <si>
    <t xml:space="preserve">W-002</t>
  </si>
  <si>
    <t xml:space="preserve">T. Brenner</t>
  </si>
  <si>
    <t xml:space="preserve">Edition Blaugrund</t>
  </si>
  <si>
    <t xml:space="preserve">1468294-868</t>
  </si>
  <si>
    <t xml:space="preserve">Tanzveranstaltung</t>
  </si>
  <si>
    <t xml:space="preserve">Tonträgerwiedergabe</t>
  </si>
  <si>
    <t xml:space="preserve">W-003</t>
  </si>
  <si>
    <t xml:space="preserve">A. Steinbach</t>
  </si>
  <si>
    <t xml:space="preserve">I. Vogler</t>
  </si>
  <si>
    <t xml:space="preserve">Silberton Verlag</t>
  </si>
  <si>
    <t xml:space="preserve">6767099-684</t>
  </si>
  <si>
    <t xml:space="preserve">Vereinsfest</t>
  </si>
  <si>
    <t xml:space="preserve">Set 3</t>
  </si>
  <si>
    <t xml:space="preserve">Live-Musik und Tonträger</t>
  </si>
  <si>
    <t xml:space="preserve">W-004</t>
  </si>
  <si>
    <t xml:space="preserve">J. Wendel</t>
  </si>
  <si>
    <t xml:space="preserve">Eigenverlag</t>
  </si>
  <si>
    <t xml:space="preserve">6035345-023</t>
  </si>
  <si>
    <t xml:space="preserve">Eigenkomposition</t>
  </si>
  <si>
    <t xml:space="preserve">Stadt-/Straßenfest</t>
  </si>
  <si>
    <t xml:space="preserve">W-005</t>
  </si>
  <si>
    <t xml:space="preserve">K. Ohlsen</t>
  </si>
  <si>
    <t xml:space="preserve">5993398-705</t>
  </si>
  <si>
    <t xml:space="preserve">Firmenveranstaltung</t>
  </si>
  <si>
    <t xml:space="preserve">W-006</t>
  </si>
  <si>
    <t xml:space="preserve">S. Marquardt</t>
  </si>
  <si>
    <t xml:space="preserve">Klangwerk Edition</t>
  </si>
  <si>
    <t xml:space="preserve">6168106-186</t>
  </si>
  <si>
    <t xml:space="preserve">Private Feier</t>
  </si>
  <si>
    <t xml:space="preserve">W-007</t>
  </si>
  <si>
    <t xml:space="preserve">R. Deitmer</t>
  </si>
  <si>
    <t xml:space="preserve">—</t>
  </si>
  <si>
    <t xml:space="preserve">Edition Talstraße</t>
  </si>
  <si>
    <t xml:space="preserve">1610805-553</t>
  </si>
  <si>
    <t xml:space="preserve">Festival</t>
  </si>
  <si>
    <t xml:space="preserve">W-008</t>
  </si>
  <si>
    <t xml:space="preserve">L. Haas</t>
  </si>
  <si>
    <t xml:space="preserve">Musikverlag Sechs Saiten</t>
  </si>
  <si>
    <t xml:space="preserve">7274376-190</t>
  </si>
  <si>
    <t xml:space="preserve">Gottesdienst</t>
  </si>
  <si>
    <t xml:space="preserve">W-009</t>
  </si>
  <si>
    <t xml:space="preserve">Tanz auf dem Dach</t>
  </si>
  <si>
    <t xml:space="preserve">P. Ambros</t>
  </si>
  <si>
    <t xml:space="preserve">2716332-234</t>
  </si>
  <si>
    <t xml:space="preserve">Musical / Theater</t>
  </si>
  <si>
    <t xml:space="preserve">W-010</t>
  </si>
  <si>
    <t xml:space="preserve">C. Nowack</t>
  </si>
  <si>
    <t xml:space="preserve">1268362-797</t>
  </si>
  <si>
    <t xml:space="preserve">Sonstige Veranstaltung</t>
  </si>
  <si>
    <t xml:space="preserve">W-011</t>
  </si>
  <si>
    <t xml:space="preserve">H. Reichert</t>
  </si>
  <si>
    <t xml:space="preserve">D. Herzog</t>
  </si>
  <si>
    <t xml:space="preserve">3146695-101</t>
  </si>
  <si>
    <t xml:space="preserve">W-012</t>
  </si>
  <si>
    <t xml:space="preserve">Nächtlicher Zug</t>
  </si>
  <si>
    <t xml:space="preserve">V. Sandmann</t>
  </si>
  <si>
    <t xml:space="preserve">Musikverlag Weitblick</t>
  </si>
  <si>
    <t xml:space="preserve">1114257-249</t>
  </si>
  <si>
    <t xml:space="preserve">W-013</t>
  </si>
  <si>
    <t xml:space="preserve">Traditional</t>
  </si>
  <si>
    <t xml:space="preserve">Gemeinfrei</t>
  </si>
  <si>
    <t xml:space="preserve">Bearbeitung eigener Satz</t>
  </si>
  <si>
    <t xml:space="preserve">W-014</t>
  </si>
  <si>
    <t xml:space="preserve">E. Kolbe</t>
  </si>
  <si>
    <t xml:space="preserve">3028068-284</t>
  </si>
  <si>
    <t xml:space="preserve">W-015</t>
  </si>
  <si>
    <t xml:space="preserve">Papierboote</t>
  </si>
  <si>
    <t xml:space="preserve">N. Weiler</t>
  </si>
  <si>
    <t xml:space="preserve">8084136-561</t>
  </si>
  <si>
    <t xml:space="preserve">W-016</t>
  </si>
  <si>
    <t xml:space="preserve">3060790-834</t>
  </si>
  <si>
    <t xml:space="preserve">W-017</t>
  </si>
  <si>
    <t xml:space="preserve">2656565-744</t>
  </si>
  <si>
    <t xml:space="preserve">W-018</t>
  </si>
  <si>
    <t xml:space="preserve">Stiller Fluss</t>
  </si>
  <si>
    <t xml:space="preserve">4723446-238</t>
  </si>
  <si>
    <t xml:space="preserve">W-019</t>
  </si>
  <si>
    <t xml:space="preserve">2677077-368</t>
  </si>
  <si>
    <t xml:space="preserve">W-020</t>
  </si>
  <si>
    <t xml:space="preserve">6477595-210</t>
  </si>
  <si>
    <t xml:space="preserve">W-021</t>
  </si>
  <si>
    <t xml:space="preserve">Funkenflug</t>
  </si>
  <si>
    <t xml:space="preserve">7131309-198</t>
  </si>
  <si>
    <t xml:space="preserve">W-022</t>
  </si>
  <si>
    <t xml:space="preserve">6783693-567</t>
  </si>
  <si>
    <t xml:space="preserve">W-023</t>
  </si>
  <si>
    <t xml:space="preserve">6256639-517</t>
  </si>
  <si>
    <t xml:space="preserve">W-024</t>
  </si>
  <si>
    <t xml:space="preserve">Über den Dächern</t>
  </si>
  <si>
    <t xml:space="preserve">6520881-419</t>
  </si>
  <si>
    <t xml:space="preserve">W-025</t>
  </si>
  <si>
    <t xml:space="preserve">7431985-633</t>
  </si>
  <si>
    <t xml:space="preserve">W-026</t>
  </si>
  <si>
    <t xml:space="preserve">8609246-888</t>
  </si>
  <si>
    <t xml:space="preserve">W-027</t>
  </si>
  <si>
    <t xml:space="preserve">Halbmond</t>
  </si>
  <si>
    <t xml:space="preserve">9462707-640</t>
  </si>
  <si>
    <t xml:space="preserve">W-028</t>
  </si>
  <si>
    <t xml:space="preserve">W-029</t>
  </si>
  <si>
    <t xml:space="preserve">1218488-886</t>
  </si>
  <si>
    <t xml:space="preserve">W-030</t>
  </si>
  <si>
    <t xml:space="preserve">Sturmfrei</t>
  </si>
  <si>
    <t xml:space="preserve">1824168-259</t>
  </si>
  <si>
    <t xml:space="preserve">W-031</t>
  </si>
  <si>
    <t xml:space="preserve">2690300-687</t>
  </si>
  <si>
    <t xml:space="preserve">W-032</t>
  </si>
  <si>
    <t xml:space="preserve">9455196-501</t>
  </si>
  <si>
    <t xml:space="preserve">W-033</t>
  </si>
  <si>
    <t xml:space="preserve">Vier Ecken</t>
  </si>
  <si>
    <t xml:space="preserve">6398889-063</t>
  </si>
  <si>
    <t xml:space="preserve">W-034</t>
  </si>
  <si>
    <t xml:space="preserve">1748077-950</t>
  </si>
  <si>
    <t xml:space="preserve">W-035</t>
  </si>
  <si>
    <t xml:space="preserve">2079227-568</t>
  </si>
  <si>
    <t xml:space="preserve">W-036</t>
  </si>
  <si>
    <t xml:space="preserve">Weißes Rauschen</t>
  </si>
  <si>
    <t xml:space="preserve">5873386-466</t>
  </si>
  <si>
    <t xml:space="preserve">W-037</t>
  </si>
  <si>
    <t xml:space="preserve">4657013-543</t>
  </si>
  <si>
    <t xml:space="preserve">W-038</t>
  </si>
  <si>
    <t xml:space="preserve">Goldene Ähren</t>
  </si>
  <si>
    <t xml:space="preserve">1454716-216</t>
  </si>
  <si>
    <t xml:space="preserve">W-039</t>
  </si>
  <si>
    <t xml:space="preserve">8338494-438</t>
  </si>
  <si>
    <t xml:space="preserve">W-040</t>
  </si>
  <si>
    <t xml:space="preserve">Diverse</t>
  </si>
  <si>
    <t xml:space="preserve">2722647-571</t>
  </si>
  <si>
    <t xml:space="preserve">Potpourri – Kennzeichnung „P“ verwenden</t>
  </si>
  <si>
    <t xml:space="preserve">SO ARBEITEN SIE MIT DER VORLAGE</t>
  </si>
  <si>
    <t xml:space="preserve">1.  Repertoire pflegen: Jedes Werk einmal vollständig erfassen – Titel, Komponist, Textdichter, Bearbeiter, Verlag, Spieldauer und, falls bekannt, die Werk-Nummer.</t>
  </si>
  <si>
    <t xml:space="preserve">2.  Musikfolge füllen: Im Blatt „Musikfolge“ nur Set/Block, Titel (Auswahlliste), P/F, Anzahl und Live/Tonträger eintragen – alle übrigen Angaben werden übernommen.</t>
  </si>
  <si>
    <t xml:space="preserve">3.  Nicht gelistete Titel dürfen frei eingetragen werden; die Spalte „Prüfung“ weist dann darauf hin, dass die fehlenden Angaben manuell zu ergänzen sind.</t>
  </si>
  <si>
    <t xml:space="preserve">4.  Spieldauer immer in hh:mm:ss pflegen. Die Gesamtdauer ergibt sich aus Spieldauer × Anzahl der Aufführungen.</t>
  </si>
  <si>
    <t xml:space="preserve">5.  Vor dem Einreichen: Die Kennzahl „Offene Prüfhinweise“ sollte 0 betragen und jede Zeile den Status OK zeigen.</t>
  </si>
  <si>
    <t xml:space="preserve">6.  Für jede weitere Veranstaltung eine Kopie der Datei anlegen – das Repertoire bleibt dabei erhalten und muss nur ergänzt werden.</t>
  </si>
</sst>
</file>

<file path=xl/styles.xml><?xml version="1.0" encoding="utf-8"?>
<styleSheet xmlns="http://schemas.openxmlformats.org/spreadsheetml/2006/main">
  <numFmts count="12">
    <numFmt numFmtId="164" formatCode="General"/>
    <numFmt numFmtId="165" formatCode="0"/>
    <numFmt numFmtId="166" formatCode="[h]:mm:ss"/>
    <numFmt numFmtId="167" formatCode="hh:mm:ss"/>
    <numFmt numFmtId="168" formatCode="\+0&quot; Min.&quot;;\-0&quot; Min.&quot;;0&quot; Min.&quot;"/>
    <numFmt numFmtId="169" formatCode="0.0%"/>
    <numFmt numFmtId="170" formatCode="dd\.mm\.yyyy"/>
    <numFmt numFmtId="171" formatCode="hh:mm"/>
    <numFmt numFmtId="172" formatCode="#,##0"/>
    <numFmt numFmtId="173" formatCode="#,##0.00&quot; €&quot;"/>
    <numFmt numFmtId="174" formatCode="General"/>
    <numFmt numFmtId="175" formatCode="0;;\–"/>
  </numFmts>
  <fonts count="29">
    <font>
      <sz val="11"/>
      <color theme="1"/>
      <name val="Calibri"/>
      <family val="2"/>
      <charset val="1"/>
    </font>
    <font>
      <sz val="10"/>
      <name val="Arial"/>
      <family val="0"/>
    </font>
    <font>
      <sz val="10"/>
      <name val="Arial"/>
      <family val="0"/>
    </font>
    <font>
      <sz val="10"/>
      <name val="Arial"/>
      <family val="0"/>
    </font>
    <font>
      <b val="true"/>
      <sz val="20"/>
      <color rgb="FFFFFFFF"/>
      <name val="Calibri"/>
      <family val="0"/>
      <charset val="1"/>
    </font>
    <font>
      <b val="true"/>
      <sz val="12"/>
      <color rgb="FF14A8A3"/>
      <name val="Calibri"/>
      <family val="0"/>
      <charset val="1"/>
    </font>
    <font>
      <sz val="10"/>
      <color rgb="FFD9C6BF"/>
      <name val="Calibri"/>
      <family val="0"/>
      <charset val="1"/>
    </font>
    <font>
      <b val="true"/>
      <sz val="7.5"/>
      <color rgb="FF8A7F78"/>
      <name val="Calibri"/>
      <family val="0"/>
      <charset val="1"/>
    </font>
    <font>
      <b val="true"/>
      <sz val="15"/>
      <color rgb="FF3E1F1A"/>
      <name val="Calibri"/>
      <family val="0"/>
      <charset val="1"/>
    </font>
    <font>
      <b val="true"/>
      <sz val="15"/>
      <color rgb="FF1E7A45"/>
      <name val="Calibri"/>
      <family val="0"/>
      <charset val="1"/>
    </font>
    <font>
      <b val="true"/>
      <sz val="9"/>
      <color rgb="FF5E3830"/>
      <name val="Calibri"/>
      <family val="0"/>
      <charset val="1"/>
    </font>
    <font>
      <b val="true"/>
      <sz val="10"/>
      <color rgb="FF00317A"/>
      <name val="Calibri"/>
      <family val="0"/>
      <charset val="1"/>
    </font>
    <font>
      <sz val="9"/>
      <color rgb="FF5E3830"/>
      <name val="Calibri"/>
      <family val="0"/>
      <charset val="1"/>
    </font>
    <font>
      <b val="true"/>
      <sz val="9.5"/>
      <color rgb="FFFFFFFF"/>
      <name val="Calibri"/>
      <family val="0"/>
      <charset val="1"/>
    </font>
    <font>
      <b val="true"/>
      <sz val="9.5"/>
      <color rgb="FF8A7F78"/>
      <name val="Calibri"/>
      <family val="0"/>
      <charset val="1"/>
    </font>
    <font>
      <sz val="9.5"/>
      <color rgb="FF00317A"/>
      <name val="Calibri"/>
      <family val="0"/>
      <charset val="1"/>
    </font>
    <font>
      <sz val="9.5"/>
      <color rgb="FF3E1F1A"/>
      <name val="Calibri"/>
      <family val="0"/>
      <charset val="1"/>
    </font>
    <font>
      <b val="true"/>
      <sz val="9.5"/>
      <color rgb="FF3E1F1A"/>
      <name val="Calibri"/>
      <family val="0"/>
      <charset val="1"/>
    </font>
    <font>
      <sz val="9"/>
      <color rgb="FF00317A"/>
      <name val="Calibri"/>
      <family val="0"/>
      <charset val="1"/>
    </font>
    <font>
      <b val="true"/>
      <sz val="10"/>
      <color rgb="FFFFFFFF"/>
      <name val="Calibri"/>
      <family val="0"/>
      <charset val="1"/>
    </font>
    <font>
      <sz val="8.5"/>
      <color rgb="FF8A7F78"/>
      <name val="Calibri"/>
      <family val="0"/>
      <charset val="1"/>
    </font>
    <font>
      <i val="true"/>
      <sz val="8.5"/>
      <color rgb="FF8A7F78"/>
      <name val="Calibri"/>
      <family val="0"/>
      <charset val="1"/>
    </font>
    <font>
      <b val="true"/>
      <sz val="18"/>
      <color rgb="FFFFFFFF"/>
      <name val="Calibri"/>
      <family val="0"/>
      <charset val="1"/>
    </font>
    <font>
      <sz val="9.5"/>
      <color rgb="FFD9C6BF"/>
      <name val="Calibri"/>
      <family val="0"/>
      <charset val="1"/>
    </font>
    <font>
      <b val="true"/>
      <sz val="12"/>
      <color rgb="FF3E1F1A"/>
      <name val="Calibri"/>
      <family val="0"/>
      <charset val="1"/>
    </font>
    <font>
      <b val="true"/>
      <sz val="9.5"/>
      <color rgb="FF5E3830"/>
      <name val="Calibri"/>
      <family val="0"/>
      <charset val="1"/>
    </font>
    <font>
      <sz val="9"/>
      <color rgb="FF8A7F78"/>
      <name val="Calibri"/>
      <family val="0"/>
      <charset val="1"/>
    </font>
    <font>
      <b val="true"/>
      <sz val="9"/>
      <color rgb="FFFFFFFF"/>
      <name val="Calibri"/>
      <family val="0"/>
      <charset val="1"/>
    </font>
    <font>
      <sz val="9"/>
      <color rgb="FF4A3A34"/>
      <name val="Calibri"/>
      <family val="0"/>
      <charset val="1"/>
    </font>
  </fonts>
  <fills count="9">
    <fill>
      <patternFill patternType="none"/>
    </fill>
    <fill>
      <patternFill patternType="gray125"/>
    </fill>
    <fill>
      <patternFill patternType="solid">
        <fgColor rgb="FF3E1F1A"/>
        <bgColor rgb="FF4A3A34"/>
      </patternFill>
    </fill>
    <fill>
      <patternFill patternType="solid">
        <fgColor rgb="FF0E8F8F"/>
        <bgColor rgb="FF14A8A3"/>
      </patternFill>
    </fill>
    <fill>
      <patternFill patternType="solid">
        <fgColor rgb="FFFAF6F1"/>
        <bgColor rgb="FFFFF9E9"/>
      </patternFill>
    </fill>
    <fill>
      <patternFill patternType="solid">
        <fgColor rgb="FFF1E8E0"/>
        <bgColor rgb="FFEFEBE6"/>
      </patternFill>
    </fill>
    <fill>
      <patternFill patternType="solid">
        <fgColor rgb="FFFFF9E9"/>
        <bgColor rgb="FFFAF6F1"/>
      </patternFill>
    </fill>
    <fill>
      <patternFill patternType="solid">
        <fgColor rgb="FF5E3830"/>
        <bgColor rgb="FF4A3A34"/>
      </patternFill>
    </fill>
    <fill>
      <patternFill patternType="solid">
        <fgColor rgb="FFFFFFFF"/>
        <bgColor rgb="FFFFF9E9"/>
      </patternFill>
    </fill>
  </fills>
  <borders count="13">
    <border diagonalUp="false" diagonalDown="false">
      <left/>
      <right/>
      <top/>
      <bottom/>
      <diagonal/>
    </border>
    <border diagonalUp="false" diagonalDown="false">
      <left style="thin">
        <color rgb="FFD9CFC6"/>
      </left>
      <right style="thin">
        <color rgb="FFD9CFC6"/>
      </right>
      <top style="medium">
        <color rgb="FF0E8F8F"/>
      </top>
      <bottom/>
      <diagonal/>
    </border>
    <border diagonalUp="false" diagonalDown="false">
      <left style="thin">
        <color rgb="FFD9CFC6"/>
      </left>
      <right style="thin">
        <color rgb="FFD9CFC6"/>
      </right>
      <top/>
      <bottom style="thin">
        <color rgb="FFD9CFC6"/>
      </bottom>
      <diagonal/>
    </border>
    <border diagonalUp="false" diagonalDown="false">
      <left style="thin">
        <color rgb="FFD9CFC6"/>
      </left>
      <right/>
      <top style="thin">
        <color rgb="FFD9CFC6"/>
      </top>
      <bottom style="hair">
        <color rgb="FFE4DCD4"/>
      </bottom>
      <diagonal/>
    </border>
    <border diagonalUp="false" diagonalDown="false">
      <left style="thin">
        <color rgb="FFD9CFC6"/>
      </left>
      <right/>
      <top style="hair">
        <color rgb="FFE4DCD4"/>
      </top>
      <bottom style="hair">
        <color rgb="FFE4DCD4"/>
      </bottom>
      <diagonal/>
    </border>
    <border diagonalUp="false" diagonalDown="false">
      <left style="thin">
        <color rgb="FFD9CFC6"/>
      </left>
      <right style="thin">
        <color rgb="FFD9CFC6"/>
      </right>
      <top style="hair">
        <color rgb="FFE4DCD4"/>
      </top>
      <bottom style="hair">
        <color rgb="FFE4DCD4"/>
      </bottom>
      <diagonal/>
    </border>
    <border diagonalUp="false" diagonalDown="false">
      <left style="medium">
        <color rgb="FF0E8F8F"/>
      </left>
      <right style="thin">
        <color rgb="FFD9CFC6"/>
      </right>
      <top style="thin">
        <color rgb="FFD9CFC6"/>
      </top>
      <bottom style="thin">
        <color rgb="FFD9CFC6"/>
      </bottom>
      <diagonal/>
    </border>
    <border diagonalUp="false" diagonalDown="false">
      <left style="hair">
        <color rgb="FF8A7F78"/>
      </left>
      <right/>
      <top/>
      <bottom style="medium">
        <color rgb="FF0E8F8F"/>
      </bottom>
      <diagonal/>
    </border>
    <border diagonalUp="false" diagonalDown="false">
      <left style="hair">
        <color rgb="FFE4DCD4"/>
      </left>
      <right/>
      <top/>
      <bottom style="hair">
        <color rgb="FFE4DCD4"/>
      </bottom>
      <diagonal/>
    </border>
    <border diagonalUp="false" diagonalDown="false">
      <left/>
      <right/>
      <top style="medium">
        <color rgb="FF0E8F8F"/>
      </top>
      <bottom/>
      <diagonal/>
    </border>
    <border diagonalUp="false" diagonalDown="false">
      <left/>
      <right/>
      <top/>
      <bottom style="thin">
        <color rgb="FF5E3830"/>
      </bottom>
      <diagonal/>
    </border>
    <border diagonalUp="false" diagonalDown="false">
      <left/>
      <right/>
      <top/>
      <bottom style="medium">
        <color rgb="FF0E8F8F"/>
      </bottom>
      <diagonal/>
    </border>
    <border diagonalUp="false" diagonalDown="false">
      <left/>
      <right/>
      <top/>
      <bottom style="hair">
        <color rgb="FFE4DC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2" borderId="0" xfId="0" applyFont="true" applyBorder="true" applyAlignment="true" applyProtection="false">
      <alignment horizontal="right" vertical="center" textRotation="0" wrapText="false" indent="1" shrinkToFit="false"/>
      <protection locked="true" hidden="false"/>
    </xf>
    <xf numFmtId="164" fontId="6" fillId="2" borderId="0" xfId="0" applyFont="true" applyBorder="true" applyAlignment="true" applyProtection="false">
      <alignment horizontal="left" vertical="center" textRotation="0" wrapText="false" indent="1"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7" fillId="4" borderId="1" xfId="0" applyFont="true" applyBorder="true" applyAlignment="true" applyProtection="false">
      <alignment horizontal="center" vertical="center" textRotation="0" wrapText="false" indent="0" shrinkToFit="false"/>
      <protection locked="true" hidden="false"/>
    </xf>
    <xf numFmtId="165" fontId="8" fillId="4" borderId="2" xfId="0" applyFont="true" applyBorder="true" applyAlignment="true" applyProtection="false">
      <alignment horizontal="center" vertical="center" textRotation="0" wrapText="false" indent="0" shrinkToFit="false"/>
      <protection locked="true" hidden="false"/>
    </xf>
    <xf numFmtId="166" fontId="8" fillId="4" borderId="2" xfId="0" applyFont="true" applyBorder="true" applyAlignment="true" applyProtection="false">
      <alignment horizontal="center" vertical="center" textRotation="0" wrapText="false" indent="0" shrinkToFit="false"/>
      <protection locked="true" hidden="false"/>
    </xf>
    <xf numFmtId="167" fontId="8" fillId="4" borderId="2" xfId="0" applyFont="true" applyBorder="true" applyAlignment="true" applyProtection="false">
      <alignment horizontal="center" vertical="center" textRotation="0" wrapText="false" indent="0" shrinkToFit="false"/>
      <protection locked="true" hidden="false"/>
    </xf>
    <xf numFmtId="168" fontId="8" fillId="4" borderId="2" xfId="0" applyFont="true" applyBorder="true" applyAlignment="true" applyProtection="false">
      <alignment horizontal="center" vertical="center" textRotation="0" wrapText="false" indent="0" shrinkToFit="false"/>
      <protection locked="true" hidden="false"/>
    </xf>
    <xf numFmtId="169" fontId="8" fillId="4" borderId="2" xfId="0" applyFont="true" applyBorder="true" applyAlignment="true" applyProtection="false">
      <alignment horizontal="center" vertical="center" textRotation="0" wrapText="false" indent="0" shrinkToFit="false"/>
      <protection locked="true" hidden="false"/>
    </xf>
    <xf numFmtId="165" fontId="9" fillId="4" borderId="2" xfId="0" applyFont="true" applyBorder="true" applyAlignment="true" applyProtection="false">
      <alignment horizontal="center" vertical="center" textRotation="0" wrapText="false" indent="0" shrinkToFit="false"/>
      <protection locked="true" hidden="false"/>
    </xf>
    <xf numFmtId="164" fontId="10" fillId="5" borderId="3" xfId="0" applyFont="true" applyBorder="true" applyAlignment="true" applyProtection="false">
      <alignment horizontal="left" vertical="center" textRotation="0" wrapText="false" indent="1" shrinkToFit="false"/>
      <protection locked="true" hidden="false"/>
    </xf>
    <xf numFmtId="164" fontId="11" fillId="6" borderId="4" xfId="0" applyFont="true" applyBorder="true" applyAlignment="true" applyProtection="false">
      <alignment horizontal="left" vertical="center" textRotation="0" wrapText="false" indent="1" shrinkToFit="false"/>
      <protection locked="true" hidden="false"/>
    </xf>
    <xf numFmtId="164" fontId="10" fillId="5" borderId="4" xfId="0" applyFont="true" applyBorder="true" applyAlignment="true" applyProtection="false">
      <alignment horizontal="left" vertical="center" textRotation="0" wrapText="false" indent="1" shrinkToFit="false"/>
      <protection locked="true" hidden="false"/>
    </xf>
    <xf numFmtId="170" fontId="11" fillId="6" borderId="4" xfId="0" applyFont="true" applyBorder="true" applyAlignment="true" applyProtection="false">
      <alignment horizontal="left" vertical="center" textRotation="0" wrapText="false" indent="1" shrinkToFit="false"/>
      <protection locked="true" hidden="false"/>
    </xf>
    <xf numFmtId="164" fontId="11" fillId="6" borderId="5" xfId="0" applyFont="true" applyBorder="true" applyAlignment="true" applyProtection="false">
      <alignment horizontal="left" vertical="center" textRotation="0" wrapText="false" indent="1" shrinkToFit="false"/>
      <protection locked="true" hidden="false"/>
    </xf>
    <xf numFmtId="164" fontId="12" fillId="4" borderId="6" xfId="0" applyFont="true" applyBorder="true" applyAlignment="true" applyProtection="false">
      <alignment horizontal="left" vertical="top" textRotation="0" wrapText="true" indent="1" shrinkToFit="false"/>
      <protection locked="true" hidden="false"/>
    </xf>
    <xf numFmtId="171" fontId="11" fillId="6" borderId="4" xfId="0" applyFont="true" applyBorder="true" applyAlignment="true" applyProtection="false">
      <alignment horizontal="left" vertical="center" textRotation="0" wrapText="false" indent="1" shrinkToFit="false"/>
      <protection locked="true" hidden="false"/>
    </xf>
    <xf numFmtId="165" fontId="11" fillId="6" borderId="5" xfId="0" applyFont="true" applyBorder="true" applyAlignment="true" applyProtection="false">
      <alignment horizontal="left" vertical="center" textRotation="0" wrapText="false" indent="1" shrinkToFit="false"/>
      <protection locked="true" hidden="false"/>
    </xf>
    <xf numFmtId="172" fontId="11" fillId="6" borderId="5" xfId="0" applyFont="true" applyBorder="true" applyAlignment="true" applyProtection="false">
      <alignment horizontal="left" vertical="center" textRotation="0" wrapText="false" indent="1" shrinkToFit="false"/>
      <protection locked="true" hidden="false"/>
    </xf>
    <xf numFmtId="171" fontId="11" fillId="6" borderId="5" xfId="0" applyFont="true" applyBorder="true" applyAlignment="true" applyProtection="false">
      <alignment horizontal="left" vertical="center" textRotation="0" wrapText="false" indent="1" shrinkToFit="false"/>
      <protection locked="true" hidden="false"/>
    </xf>
    <xf numFmtId="173" fontId="11" fillId="6" borderId="4" xfId="0" applyFont="true" applyBorder="true" applyAlignment="true" applyProtection="false">
      <alignment horizontal="left" vertical="center" textRotation="0" wrapText="false" indent="1" shrinkToFit="false"/>
      <protection locked="true" hidden="false"/>
    </xf>
    <xf numFmtId="170" fontId="11" fillId="6" borderId="5" xfId="0" applyFont="true" applyBorder="true" applyAlignment="true" applyProtection="false">
      <alignment horizontal="left" vertical="center" textRotation="0" wrapText="false" indent="1" shrinkToFit="false"/>
      <protection locked="true" hidden="false"/>
    </xf>
    <xf numFmtId="164" fontId="13" fillId="7" borderId="7" xfId="0" applyFont="true" applyBorder="true" applyAlignment="true" applyProtection="false">
      <alignment horizontal="center" vertical="center" textRotation="0" wrapText="true" indent="0" shrinkToFit="false"/>
      <protection locked="true" hidden="false"/>
    </xf>
    <xf numFmtId="174" fontId="14" fillId="8" borderId="8" xfId="0" applyFont="true" applyBorder="true" applyAlignment="true" applyProtection="false">
      <alignment horizontal="center" vertical="center" textRotation="0" wrapText="false" indent="0" shrinkToFit="false"/>
      <protection locked="true" hidden="false"/>
    </xf>
    <xf numFmtId="164" fontId="15" fillId="6" borderId="8" xfId="0" applyFont="true" applyBorder="true" applyAlignment="true" applyProtection="false">
      <alignment horizontal="center" vertical="center" textRotation="0" wrapText="false" indent="0" shrinkToFit="false"/>
      <protection locked="true" hidden="false"/>
    </xf>
    <xf numFmtId="164" fontId="11" fillId="6" borderId="8" xfId="0" applyFont="true" applyBorder="true" applyAlignment="true" applyProtection="false">
      <alignment horizontal="left" vertical="center" textRotation="0" wrapText="false" indent="1" shrinkToFit="false"/>
      <protection locked="true" hidden="false"/>
    </xf>
    <xf numFmtId="164" fontId="16" fillId="8" borderId="8" xfId="0" applyFont="true" applyBorder="true" applyAlignment="true" applyProtection="false">
      <alignment horizontal="left" vertical="center" textRotation="0" wrapText="false" indent="1" shrinkToFit="false"/>
      <protection locked="true" hidden="false"/>
    </xf>
    <xf numFmtId="167" fontId="16" fillId="8" borderId="8" xfId="0" applyFont="true" applyBorder="true" applyAlignment="true" applyProtection="false">
      <alignment horizontal="center" vertical="center" textRotation="0" wrapText="false" indent="0" shrinkToFit="false"/>
      <protection locked="true" hidden="false"/>
    </xf>
    <xf numFmtId="165" fontId="15" fillId="6" borderId="8" xfId="0" applyFont="true" applyBorder="true" applyAlignment="true" applyProtection="false">
      <alignment horizontal="center" vertical="center" textRotation="0" wrapText="false" indent="0" shrinkToFit="false"/>
      <protection locked="true" hidden="false"/>
    </xf>
    <xf numFmtId="167" fontId="17" fillId="8" borderId="8" xfId="0" applyFont="true" applyBorder="true" applyAlignment="true" applyProtection="false">
      <alignment horizontal="center" vertical="center" textRotation="0" wrapText="false" indent="0" shrinkToFit="false"/>
      <protection locked="true" hidden="false"/>
    </xf>
    <xf numFmtId="164" fontId="16" fillId="8" borderId="8" xfId="0" applyFont="true" applyBorder="true" applyAlignment="true" applyProtection="false">
      <alignment horizontal="center" vertical="center" textRotation="0" wrapText="false" indent="0" shrinkToFit="false"/>
      <protection locked="true" hidden="false"/>
    </xf>
    <xf numFmtId="164" fontId="18" fillId="6" borderId="8" xfId="0" applyFont="true" applyBorder="true" applyAlignment="true" applyProtection="false">
      <alignment horizontal="left" vertical="center" textRotation="0" wrapText="false" indent="1" shrinkToFit="false"/>
      <protection locked="true" hidden="false"/>
    </xf>
    <xf numFmtId="174" fontId="14" fillId="4" borderId="8" xfId="0" applyFont="true" applyBorder="true" applyAlignment="true" applyProtection="false">
      <alignment horizontal="center" vertical="center" textRotation="0" wrapText="false" indent="0" shrinkToFit="false"/>
      <protection locked="true" hidden="false"/>
    </xf>
    <xf numFmtId="164" fontId="16" fillId="4" borderId="8" xfId="0" applyFont="true" applyBorder="true" applyAlignment="true" applyProtection="false">
      <alignment horizontal="left" vertical="center" textRotation="0" wrapText="false" indent="1" shrinkToFit="false"/>
      <protection locked="true" hidden="false"/>
    </xf>
    <xf numFmtId="167" fontId="16" fillId="4" borderId="8" xfId="0" applyFont="true" applyBorder="true" applyAlignment="true" applyProtection="false">
      <alignment horizontal="center" vertical="center" textRotation="0" wrapText="false" indent="0" shrinkToFit="false"/>
      <protection locked="true" hidden="false"/>
    </xf>
    <xf numFmtId="167" fontId="17" fillId="4" borderId="8" xfId="0" applyFont="true" applyBorder="true" applyAlignment="true" applyProtection="false">
      <alignment horizontal="center" vertical="center" textRotation="0" wrapText="false" indent="0" shrinkToFit="false"/>
      <protection locked="true" hidden="false"/>
    </xf>
    <xf numFmtId="164" fontId="16" fillId="4" borderId="8" xfId="0" applyFont="true" applyBorder="true" applyAlignment="true" applyProtection="false">
      <alignment horizontal="center" vertical="center" textRotation="0" wrapText="false" indent="0" shrinkToFit="false"/>
      <protection locked="true" hidden="false"/>
    </xf>
    <xf numFmtId="164" fontId="19" fillId="7" borderId="9" xfId="0" applyFont="true" applyBorder="true" applyAlignment="true" applyProtection="false">
      <alignment horizontal="left" vertical="center" textRotation="0" wrapText="false" indent="1" shrinkToFit="false"/>
      <protection locked="true" hidden="false"/>
    </xf>
    <xf numFmtId="164" fontId="19" fillId="7" borderId="9" xfId="0" applyFont="true" applyBorder="true" applyAlignment="true" applyProtection="false">
      <alignment horizontal="center" vertical="center" textRotation="0" wrapText="false" indent="0" shrinkToFit="false"/>
      <protection locked="true" hidden="false"/>
    </xf>
    <xf numFmtId="165" fontId="19" fillId="7" borderId="9" xfId="0" applyFont="true" applyBorder="true" applyAlignment="true" applyProtection="false">
      <alignment horizontal="center" vertical="center" textRotation="0" wrapText="false" indent="0" shrinkToFit="false"/>
      <protection locked="true" hidden="false"/>
    </xf>
    <xf numFmtId="166" fontId="19" fillId="7" borderId="9" xfId="0" applyFont="true" applyBorder="true" applyAlignment="true" applyProtection="false">
      <alignment horizontal="center" vertical="center"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1" shrinkToFit="false"/>
      <protection locked="true" hidden="false"/>
    </xf>
    <xf numFmtId="164" fontId="21" fillId="0" borderId="0" xfId="0" applyFont="true" applyBorder="true" applyAlignment="true" applyProtection="false">
      <alignment horizontal="left" vertical="center" textRotation="0" wrapText="false" indent="1" shrinkToFit="false"/>
      <protection locked="true" hidden="false"/>
    </xf>
    <xf numFmtId="164" fontId="22" fillId="2" borderId="0" xfId="0" applyFont="true" applyBorder="true" applyAlignment="true" applyProtection="false">
      <alignment horizontal="left" vertical="center" textRotation="0" wrapText="false" indent="1" shrinkToFit="false"/>
      <protection locked="true" hidden="false"/>
    </xf>
    <xf numFmtId="164" fontId="23" fillId="2"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false" applyAlignment="true" applyProtection="false">
      <alignment horizontal="right" vertical="center" textRotation="0" wrapText="false" indent="1" shrinkToFit="false"/>
      <protection locked="true" hidden="false"/>
    </xf>
    <xf numFmtId="165" fontId="24" fillId="0" borderId="0" xfId="0" applyFont="true" applyBorder="false" applyAlignment="true" applyProtection="false">
      <alignment horizontal="left" vertical="center" textRotation="0" wrapText="false" indent="1" shrinkToFit="false"/>
      <protection locked="true" hidden="false"/>
    </xf>
    <xf numFmtId="167" fontId="24" fillId="0" borderId="0" xfId="0" applyFont="true" applyBorder="false" applyAlignment="true" applyProtection="false">
      <alignment horizontal="left" vertical="center" textRotation="0" wrapText="false" indent="1" shrinkToFit="false"/>
      <protection locked="true" hidden="false"/>
    </xf>
    <xf numFmtId="164" fontId="13" fillId="7" borderId="11" xfId="0" applyFont="true" applyBorder="true" applyAlignment="true" applyProtection="false">
      <alignment horizontal="center" vertical="center" textRotation="0" wrapText="true" indent="0" shrinkToFit="false"/>
      <protection locked="true" hidden="false"/>
    </xf>
    <xf numFmtId="164" fontId="15" fillId="6" borderId="8" xfId="0" applyFont="true" applyBorder="true" applyAlignment="true" applyProtection="false">
      <alignment horizontal="left" vertical="center" textRotation="0" wrapText="false" indent="1" shrinkToFit="false"/>
      <protection locked="true" hidden="false"/>
    </xf>
    <xf numFmtId="167" fontId="15" fillId="6" borderId="8" xfId="0" applyFont="true" applyBorder="true" applyAlignment="true" applyProtection="false">
      <alignment horizontal="center" vertical="center" textRotation="0" wrapText="false" indent="0" shrinkToFit="false"/>
      <protection locked="true" hidden="false"/>
    </xf>
    <xf numFmtId="175" fontId="25" fillId="8" borderId="8" xfId="0" applyFont="true" applyBorder="true" applyAlignment="true" applyProtection="false">
      <alignment horizontal="center" vertical="center" textRotation="0" wrapText="false" indent="0" shrinkToFit="false"/>
      <protection locked="true" hidden="false"/>
    </xf>
    <xf numFmtId="164" fontId="26" fillId="6" borderId="8" xfId="0" applyFont="true" applyBorder="true" applyAlignment="true" applyProtection="false">
      <alignment horizontal="left" vertical="center" textRotation="0" wrapText="false" indent="1" shrinkToFit="false"/>
      <protection locked="true" hidden="false"/>
    </xf>
    <xf numFmtId="164" fontId="16" fillId="8" borderId="12" xfId="0" applyFont="true" applyBorder="true" applyAlignment="true" applyProtection="false">
      <alignment horizontal="left" vertical="center" textRotation="0" wrapText="false" indent="1" shrinkToFit="false"/>
      <protection locked="true" hidden="false"/>
    </xf>
    <xf numFmtId="175" fontId="25" fillId="4" borderId="8" xfId="0" applyFont="true" applyBorder="true" applyAlignment="true" applyProtection="false">
      <alignment horizontal="center" vertical="center" textRotation="0" wrapText="false" indent="0" shrinkToFit="false"/>
      <protection locked="true" hidden="false"/>
    </xf>
    <xf numFmtId="164" fontId="16" fillId="4" borderId="12" xfId="0" applyFont="true" applyBorder="true" applyAlignment="true" applyProtection="false">
      <alignment horizontal="left" vertical="center" textRotation="0" wrapText="false" indent="1" shrinkToFit="false"/>
      <protection locked="true" hidden="false"/>
    </xf>
    <xf numFmtId="164" fontId="27" fillId="7" borderId="0" xfId="0" applyFont="true" applyBorder="true" applyAlignment="true" applyProtection="false">
      <alignment horizontal="left" vertical="center" textRotation="0" wrapText="false" indent="1" shrinkToFit="false"/>
      <protection locked="true" hidden="false"/>
    </xf>
    <xf numFmtId="164" fontId="28" fillId="0" borderId="0" xfId="0" applyFont="true" applyBorder="tru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2">
    <dxf>
      <fill>
        <patternFill patternType="solid">
          <fgColor rgb="FF5E3830"/>
          <bgColor rgb="FF000000"/>
        </patternFill>
      </fill>
    </dxf>
    <dxf>
      <fill>
        <patternFill patternType="solid">
          <fgColor rgb="FFE4F2F1"/>
          <bgColor rgb="FF000000"/>
        </patternFill>
      </fill>
    </dxf>
    <dxf>
      <fill>
        <patternFill patternType="solid">
          <fgColor rgb="FFEFEBE6"/>
          <bgColor rgb="FF000000"/>
        </patternFill>
      </fill>
    </dxf>
    <dxf>
      <fill>
        <patternFill patternType="solid">
          <fgColor rgb="FFFAF6F1"/>
          <bgColor rgb="FF000000"/>
        </patternFill>
      </fill>
    </dxf>
    <dxf>
      <fill>
        <patternFill patternType="solid">
          <fgColor rgb="FFFFFFFF"/>
          <bgColor rgb="FF000000"/>
        </patternFill>
      </fill>
    </dxf>
    <dxf>
      <fill>
        <patternFill patternType="solid">
          <fgColor rgb="FF8A7F78"/>
          <bgColor rgb="FF000000"/>
        </patternFill>
      </fill>
    </dxf>
    <dxf>
      <fill>
        <patternFill patternType="solid">
          <fgColor rgb="FFFFF9E9"/>
          <bgColor rgb="FF000000"/>
        </patternFill>
      </fill>
    </dxf>
    <dxf>
      <fill>
        <patternFill patternType="solid">
          <fgColor rgb="FF00317A"/>
          <bgColor rgb="FF000000"/>
        </patternFill>
      </fill>
    </dxf>
    <dxf>
      <fill>
        <patternFill patternType="solid">
          <fgColor rgb="FF3E1F1A"/>
          <bgColor rgb="FF000000"/>
        </patternFill>
      </fill>
    </dxf>
    <dxf>
      <fill>
        <patternFill patternType="solid">
          <fgColor rgb="FF0E8F8F"/>
          <bgColor rgb="FF000000"/>
        </patternFill>
      </fill>
    </dxf>
    <dxf>
      <fill>
        <patternFill patternType="solid">
          <fgColor rgb="FF1E7A45"/>
          <bgColor rgb="FF000000"/>
        </patternFill>
      </fill>
    </dxf>
    <dxf>
      <font>
        <name val="Calibri"/>
        <charset val="1"/>
        <family val="0"/>
        <b val="1"/>
        <color rgb="FF1E7A45"/>
        <sz val="9"/>
      </font>
    </dxf>
    <dxf>
      <font>
        <name val="Calibri"/>
        <charset val="1"/>
        <family val="0"/>
        <b val="1"/>
        <color rgb="FF9A6600"/>
        <sz val="9"/>
      </font>
      <fill>
        <patternFill>
          <bgColor rgb="FFFBEBD2"/>
        </patternFill>
      </fill>
    </dxf>
    <dxf>
      <font>
        <name val="Calibri"/>
        <charset val="1"/>
        <family val="0"/>
        <b val="1"/>
        <color rgb="FFA83232"/>
        <sz val="9"/>
      </font>
      <fill>
        <patternFill>
          <bgColor rgb="FFF6DAD6"/>
        </patternFill>
      </fill>
    </dxf>
    <dxf>
      <fill>
        <patternFill>
          <bgColor rgb="FFE4F2F1"/>
        </patternFill>
      </fill>
    </dxf>
    <dxf>
      <fill>
        <patternFill>
          <bgColor rgb="FFEFEBE6"/>
        </patternFill>
      </fill>
    </dxf>
    <dxf>
      <font>
        <name val="Calibri"/>
        <charset val="1"/>
        <family val="0"/>
        <b val="1"/>
        <color rgb="FF0E8F8F"/>
        <sz val="9"/>
      </font>
    </dxf>
    <dxf>
      <font>
        <name val="Calibri"/>
        <charset val="1"/>
        <family val="0"/>
        <b val="1"/>
        <color rgb="FFE0A030"/>
        <sz val="15"/>
      </font>
    </dxf>
    <dxf>
      <font>
        <name val="Calibri"/>
        <charset val="1"/>
        <family val="0"/>
        <b val="1"/>
        <color rgb="FFA83232"/>
        <sz val="15"/>
      </font>
      <fill>
        <patternFill>
          <bgColor rgb="FFF6DAD6"/>
        </patternFill>
      </fill>
    </dxf>
    <dxf>
      <fill>
        <patternFill patternType="solid">
          <fgColor rgb="FFD8EFEE"/>
          <bgColor rgb="FF000000"/>
        </patternFill>
      </fill>
    </dxf>
    <dxf>
      <font>
        <name val="Calibri"/>
        <charset val="1"/>
        <family val="0"/>
        <b val="1"/>
        <color rgb="FF0E8F8F"/>
        <sz val="9"/>
      </font>
      <fill>
        <patternFill>
          <bgColor rgb="FFD8EFEE"/>
        </patternFill>
      </fill>
    </dxf>
    <dxf>
      <font>
        <name val="Calibri"/>
        <charset val="1"/>
        <family val="0"/>
        <b val="1"/>
        <color rgb="FF3E1F1A"/>
        <sz val="9"/>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9A6600"/>
      <rgbColor rgb="FF800080"/>
      <rgbColor rgb="FF0E8F8F"/>
      <rgbColor rgb="FFD9C6BF"/>
      <rgbColor rgb="FF8A7F78"/>
      <rgbColor rgb="FF9999FF"/>
      <rgbColor rgb="FF5E3830"/>
      <rgbColor rgb="FFFFF9E9"/>
      <rgbColor rgb="FFD8EFEE"/>
      <rgbColor rgb="FF660066"/>
      <rgbColor rgb="FFFF8080"/>
      <rgbColor rgb="FF0066CC"/>
      <rgbColor rgb="FFD9CFC6"/>
      <rgbColor rgb="FF000080"/>
      <rgbColor rgb="FFFF00FF"/>
      <rgbColor rgb="FFFFFF00"/>
      <rgbColor rgb="FF00FFFF"/>
      <rgbColor rgb="FF800080"/>
      <rgbColor rgb="FF800000"/>
      <rgbColor rgb="FF1E7A45"/>
      <rgbColor rgb="FF0000FF"/>
      <rgbColor rgb="FF00CCFF"/>
      <rgbColor rgb="FFE4F2F1"/>
      <rgbColor rgb="FFEFEBE6"/>
      <rgbColor rgb="FFFBEBD2"/>
      <rgbColor rgb="FFE4DCD4"/>
      <rgbColor rgb="FFF1E8E0"/>
      <rgbColor rgb="FFFAF6F1"/>
      <rgbColor rgb="FFF6DAD6"/>
      <rgbColor rgb="FF3366FF"/>
      <rgbColor rgb="FF33CCCC"/>
      <rgbColor rgb="FF99CC00"/>
      <rgbColor rgb="FFFFCC00"/>
      <rgbColor rgb="FFE0A030"/>
      <rgbColor rgb="FFFF6600"/>
      <rgbColor rgb="FF666699"/>
      <rgbColor rgb="FF969696"/>
      <rgbColor rgb="FF00317A"/>
      <rgbColor rgb="FF14A8A3"/>
      <rgbColor rgb="FF003300"/>
      <rgbColor rgb="FF3E1F1A"/>
      <rgbColor rgb="FFA83232"/>
      <rgbColor rgb="FF993366"/>
      <rgbColor rgb="FF333399"/>
      <rgbColor rgb="FF4A3A3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E1F1A"/>
    <pageSetUpPr fitToPage="true"/>
  </sheetPr>
  <dimension ref="A1:P67"/>
  <sheetViews>
    <sheetView showFormulas="false" showGridLines="false" showRowColHeaders="true" showZeros="true" rightToLeft="false" tabSelected="true" showOutlineSymbols="true" defaultGridColor="true" view="normal" topLeftCell="A1" colorId="64" zoomScale="95" zoomScaleNormal="95" zoomScalePageLayoutView="100" workbookViewId="0">
      <pane xSplit="0" ySplit="16" topLeftCell="A1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51"/>
    <col collapsed="false" customWidth="true" hidden="false" outlineLevel="0" max="2" min="2" style="0" width="13"/>
    <col collapsed="false" customWidth="true" hidden="false" outlineLevel="0" max="3" min="3" style="0" width="32"/>
    <col collapsed="false" customWidth="true" hidden="false" outlineLevel="0" max="4" min="4" style="0" width="6.51"/>
    <col collapsed="false" customWidth="true" hidden="false" outlineLevel="0" max="6" min="5" style="0" width="21"/>
    <col collapsed="false" customWidth="true" hidden="false" outlineLevel="0" max="7" min="7" style="0" width="18"/>
    <col collapsed="false" customWidth="true" hidden="false" outlineLevel="0" max="8" min="8" style="0" width="24"/>
    <col collapsed="false" customWidth="true" hidden="false" outlineLevel="0" max="9" min="9" style="0" width="12"/>
    <col collapsed="false" customWidth="true" hidden="false" outlineLevel="0" max="10" min="10" style="0" width="8.5"/>
    <col collapsed="false" customWidth="true" hidden="false" outlineLevel="0" max="11" min="11" style="0" width="13"/>
    <col collapsed="false" customWidth="true" hidden="false" outlineLevel="0" max="12" min="12" style="0" width="16"/>
    <col collapsed="false" customWidth="true" hidden="false" outlineLevel="0" max="13" min="13" style="0" width="11"/>
    <col collapsed="false" customWidth="true" hidden="false" outlineLevel="0" max="14" min="14" style="0" width="14"/>
    <col collapsed="false" customWidth="true" hidden="false" outlineLevel="0" max="15" min="15" style="0" width="20"/>
    <col collapsed="false" customWidth="true" hidden="false" outlineLevel="0" max="16" min="16" style="0" width="26"/>
  </cols>
  <sheetData>
    <row r="1" customFormat="false" ht="7.5" hidden="false" customHeight="true" outlineLevel="0" collapsed="false">
      <c r="A1" s="1"/>
      <c r="B1" s="1"/>
      <c r="C1" s="1"/>
      <c r="D1" s="1"/>
      <c r="E1" s="1"/>
      <c r="F1" s="1"/>
      <c r="G1" s="1"/>
      <c r="H1" s="1"/>
      <c r="I1" s="1"/>
      <c r="J1" s="1"/>
      <c r="K1" s="1"/>
      <c r="L1" s="1"/>
      <c r="M1" s="1"/>
      <c r="N1" s="1"/>
      <c r="O1" s="1"/>
      <c r="P1" s="1"/>
    </row>
    <row r="2" customFormat="false" ht="30" hidden="false" customHeight="true" outlineLevel="0" collapsed="false">
      <c r="A2" s="2" t="s">
        <v>0</v>
      </c>
      <c r="B2" s="2"/>
      <c r="C2" s="2"/>
      <c r="D2" s="2"/>
      <c r="E2" s="2"/>
      <c r="F2" s="2"/>
      <c r="G2" s="2"/>
      <c r="H2" s="2"/>
      <c r="I2" s="1"/>
      <c r="J2" s="1"/>
      <c r="K2" s="1"/>
      <c r="L2" s="3" t="str">
        <f aca="false">UPPER($C$12)&amp;"  ·  "&amp;RIGHT("0"&amp;DAY($F$9),2)&amp;"."&amp;RIGHT("0"&amp;MONTH($F$9),2)&amp;"."&amp;YEAR($F$9)</f>
        <v>SOMMERKONZERT 2026  ·  27.06.2026</v>
      </c>
      <c r="M2" s="3"/>
      <c r="N2" s="3"/>
      <c r="O2" s="3"/>
      <c r="P2" s="3"/>
    </row>
    <row r="3" customFormat="false" ht="18" hidden="false" customHeight="true" outlineLevel="0" collapsed="false">
      <c r="A3" s="4" t="s">
        <v>1</v>
      </c>
      <c r="B3" s="4"/>
      <c r="C3" s="4"/>
      <c r="D3" s="4"/>
      <c r="E3" s="4"/>
      <c r="F3" s="4"/>
      <c r="G3" s="4"/>
      <c r="H3" s="4"/>
      <c r="I3" s="1"/>
      <c r="J3" s="1"/>
      <c r="K3" s="1"/>
      <c r="L3" s="3"/>
      <c r="M3" s="3"/>
      <c r="N3" s="3"/>
      <c r="O3" s="3"/>
      <c r="P3" s="3"/>
    </row>
    <row r="4" customFormat="false" ht="4.5" hidden="false" customHeight="true" outlineLevel="0" collapsed="false">
      <c r="A4" s="5"/>
      <c r="B4" s="5"/>
      <c r="C4" s="5"/>
      <c r="D4" s="5"/>
      <c r="E4" s="5"/>
      <c r="F4" s="5"/>
      <c r="G4" s="5"/>
      <c r="H4" s="5"/>
      <c r="I4" s="5"/>
      <c r="J4" s="5"/>
      <c r="K4" s="5"/>
      <c r="L4" s="5"/>
      <c r="M4" s="5"/>
      <c r="N4" s="5"/>
      <c r="O4" s="5"/>
      <c r="P4" s="5"/>
    </row>
    <row r="5" customFormat="false" ht="7.5" hidden="false" customHeight="true" outlineLevel="0" collapsed="false"/>
    <row r="6" customFormat="false" ht="15" hidden="false" customHeight="true" outlineLevel="0" collapsed="false">
      <c r="A6" s="6" t="s">
        <v>2</v>
      </c>
      <c r="B6" s="6"/>
      <c r="C6" s="6" t="s">
        <v>3</v>
      </c>
      <c r="D6" s="6"/>
      <c r="E6" s="6" t="s">
        <v>4</v>
      </c>
      <c r="F6" s="6"/>
      <c r="G6" s="6" t="s">
        <v>5</v>
      </c>
      <c r="H6" s="6"/>
      <c r="I6" s="6" t="s">
        <v>6</v>
      </c>
      <c r="J6" s="6"/>
      <c r="K6" s="6"/>
      <c r="L6" s="6" t="s">
        <v>7</v>
      </c>
      <c r="M6" s="6"/>
      <c r="N6" s="6"/>
      <c r="O6" s="6" t="s">
        <v>8</v>
      </c>
      <c r="P6" s="6"/>
    </row>
    <row r="7" customFormat="false" ht="25.5" hidden="false" customHeight="true" outlineLevel="0" collapsed="false">
      <c r="A7" s="7" t="n">
        <f aca="false">COUNTA($C$17:$C$61)</f>
        <v>29</v>
      </c>
      <c r="B7" s="7"/>
      <c r="C7" s="8" t="n">
        <f aca="false">SUM($K$17:$K$61)</f>
        <v>0.0892824074074074</v>
      </c>
      <c r="D7" s="8"/>
      <c r="E7" s="9" t="n">
        <f aca="false">IFERROR(SUM($K$17:$K$61)/SUM($J$17:$J$61),0)</f>
        <v>0.00297608024691358</v>
      </c>
      <c r="F7" s="9"/>
      <c r="G7" s="10" t="n">
        <f aca="false">ROUND((SUM($K$17:$K$61)-$I$12)*1440,0)</f>
        <v>9</v>
      </c>
      <c r="H7" s="10"/>
      <c r="I7" s="11" t="n">
        <f aca="false">IFERROR(COUNTIF($M$17:$M$61,"Ja")/COUNTA($C$17:$C$61),0)</f>
        <v>0.172413793103448</v>
      </c>
      <c r="J7" s="11"/>
      <c r="K7" s="11"/>
      <c r="L7" s="7" t="n">
        <f aca="false">COUNTA($C$17:$C$61)-COUNTIF($L$17:$L$61,"?*")</f>
        <v>2</v>
      </c>
      <c r="M7" s="7"/>
      <c r="N7" s="7"/>
      <c r="O7" s="12" t="n">
        <f aca="false">COUNTA($C$17:$C$61)-COUNTIF($O$17:$O$61,"OK")</f>
        <v>0</v>
      </c>
      <c r="P7" s="12"/>
    </row>
    <row r="8" customFormat="false" ht="9" hidden="false" customHeight="true" outlineLevel="0" collapsed="false"/>
    <row r="9" customFormat="false" ht="16.5" hidden="false" customHeight="true" outlineLevel="0" collapsed="false">
      <c r="A9" s="13" t="s">
        <v>9</v>
      </c>
      <c r="B9" s="13"/>
      <c r="C9" s="14" t="s">
        <v>10</v>
      </c>
      <c r="D9" s="14"/>
      <c r="E9" s="15" t="s">
        <v>11</v>
      </c>
      <c r="F9" s="16" t="n">
        <v>46200</v>
      </c>
      <c r="G9" s="16"/>
      <c r="H9" s="15" t="s">
        <v>12</v>
      </c>
      <c r="I9" s="17" t="s">
        <v>13</v>
      </c>
      <c r="J9" s="17"/>
      <c r="K9" s="17"/>
      <c r="L9" s="18" t="s">
        <v>14</v>
      </c>
      <c r="M9" s="18"/>
      <c r="N9" s="18"/>
      <c r="O9" s="18"/>
      <c r="P9" s="18"/>
    </row>
    <row r="10" customFormat="false" ht="16.5" hidden="false" customHeight="true" outlineLevel="0" collapsed="false">
      <c r="A10" s="15" t="s">
        <v>15</v>
      </c>
      <c r="B10" s="15"/>
      <c r="C10" s="14" t="s">
        <v>16</v>
      </c>
      <c r="D10" s="14"/>
      <c r="E10" s="15" t="s">
        <v>17</v>
      </c>
      <c r="F10" s="19" t="n">
        <v>0.8125</v>
      </c>
      <c r="G10" s="19"/>
      <c r="H10" s="15" t="s">
        <v>18</v>
      </c>
      <c r="I10" s="20" t="n">
        <v>5</v>
      </c>
      <c r="J10" s="20"/>
      <c r="K10" s="20"/>
      <c r="L10" s="18"/>
      <c r="M10" s="18"/>
      <c r="N10" s="18"/>
      <c r="O10" s="18"/>
      <c r="P10" s="18"/>
    </row>
    <row r="11" customFormat="false" ht="16.5" hidden="false" customHeight="true" outlineLevel="0" collapsed="false">
      <c r="A11" s="15" t="s">
        <v>19</v>
      </c>
      <c r="B11" s="15"/>
      <c r="C11" s="14" t="s">
        <v>20</v>
      </c>
      <c r="D11" s="14"/>
      <c r="E11" s="15" t="s">
        <v>21</v>
      </c>
      <c r="F11" s="19" t="n">
        <v>0.9375</v>
      </c>
      <c r="G11" s="19"/>
      <c r="H11" s="15" t="s">
        <v>22</v>
      </c>
      <c r="I11" s="21" t="n">
        <v>180</v>
      </c>
      <c r="J11" s="21"/>
      <c r="K11" s="21"/>
      <c r="L11" s="18"/>
      <c r="M11" s="18"/>
      <c r="N11" s="18"/>
      <c r="O11" s="18"/>
      <c r="P11" s="18"/>
    </row>
    <row r="12" customFormat="false" ht="16.5" hidden="false" customHeight="true" outlineLevel="0" collapsed="false">
      <c r="A12" s="15" t="s">
        <v>23</v>
      </c>
      <c r="B12" s="15"/>
      <c r="C12" s="14" t="s">
        <v>24</v>
      </c>
      <c r="D12" s="14"/>
      <c r="E12" s="15" t="s">
        <v>25</v>
      </c>
      <c r="F12" s="14" t="s">
        <v>26</v>
      </c>
      <c r="G12" s="14"/>
      <c r="H12" s="15" t="s">
        <v>27</v>
      </c>
      <c r="I12" s="22" t="n">
        <v>0.0833333333333333</v>
      </c>
      <c r="J12" s="22"/>
      <c r="K12" s="22"/>
      <c r="L12" s="18"/>
      <c r="M12" s="18"/>
      <c r="N12" s="18"/>
      <c r="O12" s="18"/>
      <c r="P12" s="18"/>
    </row>
    <row r="13" customFormat="false" ht="16.5" hidden="false" customHeight="true" outlineLevel="0" collapsed="false">
      <c r="A13" s="15" t="s">
        <v>28</v>
      </c>
      <c r="B13" s="15"/>
      <c r="C13" s="14" t="s">
        <v>29</v>
      </c>
      <c r="D13" s="14"/>
      <c r="E13" s="15" t="s">
        <v>30</v>
      </c>
      <c r="F13" s="14" t="s">
        <v>31</v>
      </c>
      <c r="G13" s="14"/>
      <c r="H13" s="15" t="s">
        <v>32</v>
      </c>
      <c r="I13" s="17" t="s">
        <v>33</v>
      </c>
      <c r="J13" s="17"/>
      <c r="K13" s="17"/>
      <c r="L13" s="18"/>
      <c r="M13" s="18"/>
      <c r="N13" s="18"/>
      <c r="O13" s="18"/>
      <c r="P13" s="18"/>
    </row>
    <row r="14" customFormat="false" ht="16.5" hidden="false" customHeight="true" outlineLevel="0" collapsed="false">
      <c r="A14" s="15" t="s">
        <v>34</v>
      </c>
      <c r="B14" s="15"/>
      <c r="C14" s="14" t="s">
        <v>35</v>
      </c>
      <c r="D14" s="14"/>
      <c r="E14" s="15" t="s">
        <v>36</v>
      </c>
      <c r="F14" s="23" t="n">
        <v>12</v>
      </c>
      <c r="G14" s="23"/>
      <c r="H14" s="15" t="s">
        <v>37</v>
      </c>
      <c r="I14" s="24" t="n">
        <v>46202</v>
      </c>
      <c r="J14" s="24"/>
      <c r="K14" s="24"/>
      <c r="L14" s="18"/>
      <c r="M14" s="18"/>
      <c r="N14" s="18"/>
      <c r="O14" s="18"/>
      <c r="P14" s="18"/>
    </row>
    <row r="15" customFormat="false" ht="9.75" hidden="false" customHeight="true" outlineLevel="0" collapsed="false"/>
    <row r="16" customFormat="false" ht="30" hidden="false" customHeight="true" outlineLevel="0" collapsed="false">
      <c r="A16" s="25" t="s">
        <v>38</v>
      </c>
      <c r="B16" s="25" t="s">
        <v>39</v>
      </c>
      <c r="C16" s="25" t="s">
        <v>40</v>
      </c>
      <c r="D16" s="25" t="s">
        <v>41</v>
      </c>
      <c r="E16" s="25" t="s">
        <v>42</v>
      </c>
      <c r="F16" s="25" t="s">
        <v>43</v>
      </c>
      <c r="G16" s="25" t="s">
        <v>44</v>
      </c>
      <c r="H16" s="25" t="s">
        <v>45</v>
      </c>
      <c r="I16" s="25" t="s">
        <v>46</v>
      </c>
      <c r="J16" s="25" t="s">
        <v>47</v>
      </c>
      <c r="K16" s="25" t="s">
        <v>48</v>
      </c>
      <c r="L16" s="25" t="s">
        <v>49</v>
      </c>
      <c r="M16" s="25" t="s">
        <v>50</v>
      </c>
      <c r="N16" s="25" t="s">
        <v>51</v>
      </c>
      <c r="O16" s="25" t="s">
        <v>52</v>
      </c>
      <c r="P16" s="25" t="s">
        <v>53</v>
      </c>
    </row>
    <row r="17" customFormat="false" ht="15.75" hidden="false" customHeight="true" outlineLevel="0" collapsed="false">
      <c r="A17" s="26" t="n">
        <f aca="false">IF($C17="","",COUNTA($C$17:$C17))</f>
        <v>1</v>
      </c>
      <c r="B17" s="27" t="s">
        <v>54</v>
      </c>
      <c r="C17" s="28" t="s">
        <v>55</v>
      </c>
      <c r="D17" s="27" t="s">
        <v>56</v>
      </c>
      <c r="E17" s="29" t="str">
        <f aca="false">IF($C17="","",IFERROR(INDEX(Repertoire!$C$8:$C$47,MATCH($C17,Repertoire!$B$8:$B$47,0))&amp;"",""))</f>
        <v>M. Falkner</v>
      </c>
      <c r="F17" s="29" t="str">
        <f aca="false">IF($C17="","",IFERROR(INDEX(Repertoire!$D$8:$D$47,MATCH($C17,Repertoire!$B$8:$B$47,0))&amp;"",""))</f>
        <v>M. Falkner</v>
      </c>
      <c r="G17" s="29" t="str">
        <f aca="false">IF($C17="","",IFERROR(INDEX(Repertoire!$E$8:$E$47,MATCH($C17,Repertoire!$B$8:$B$47,0))&amp;"",""))</f>
        <v/>
      </c>
      <c r="H17" s="29" t="str">
        <f aca="false">IF($C17="","",IFERROR(INDEX(Repertoire!$F$8:$F$47,MATCH($C17,Repertoire!$B$8:$B$47,0))&amp;"",""))</f>
        <v>Nordklang Musikverlag</v>
      </c>
      <c r="I17" s="30" t="n">
        <f aca="false">IF($C17="","",IFERROR(IF(INDEX(Repertoire!$G$8:$G$47,MATCH($C17,Repertoire!$B$8:$B$47,0))=0,"",INDEX(Repertoire!$G$8:$G$47,MATCH($C17,Repertoire!$B$8:$B$47,0))),""))</f>
        <v>0.00234953703703704</v>
      </c>
      <c r="J17" s="31" t="n">
        <v>1</v>
      </c>
      <c r="K17" s="32" t="n">
        <f aca="false">IF(OR($I17="",$J17=""),"",$I17*$J17)</f>
        <v>0.00234953703703704</v>
      </c>
      <c r="L17" s="33" t="str">
        <f aca="false">IF($C17="","",IFERROR(INDEX(Repertoire!$H$8:$H$47,MATCH($C17,Repertoire!$B$8:$B$47,0))&amp;"",""))</f>
        <v>9226197-712</v>
      </c>
      <c r="M17" s="33" t="str">
        <f aca="false">IF($C17="","",IFERROR(INDEX(Repertoire!$I$8:$I$47,MATCH($C17,Repertoire!$B$8:$B$47,0))&amp;"",""))</f>
        <v>Nein</v>
      </c>
      <c r="N17" s="27" t="s">
        <v>57</v>
      </c>
      <c r="O17" s="33" t="str">
        <f aca="false">IF($C17="","",IF(COUNTIF(Repertoire!$B$8:$B$47,$C17)=0,"Nicht im Repertoire",IF($E17="","Komponist fehlt",IF(OR($I17="",$I17=0),"Spieldauer fehlt",IF(OR($J17="",$J17=0),"Anzahl fehlt",IF(COUNTIF($C$17:$C$61,$C17)&gt;1,"Doppelt erfasst","OK"))))))</f>
        <v>OK</v>
      </c>
      <c r="P17" s="34"/>
    </row>
    <row r="18" customFormat="false" ht="15.75" hidden="false" customHeight="true" outlineLevel="0" collapsed="false">
      <c r="A18" s="35" t="n">
        <f aca="false">IF($C18="","",COUNTA($C$17:$C18))</f>
        <v>2</v>
      </c>
      <c r="B18" s="27" t="s">
        <v>54</v>
      </c>
      <c r="C18" s="28" t="s">
        <v>58</v>
      </c>
      <c r="D18" s="27" t="s">
        <v>56</v>
      </c>
      <c r="E18" s="36" t="str">
        <f aca="false">IF($C18="","",IFERROR(INDEX(Repertoire!$C$8:$C$47,MATCH($C18,Repertoire!$B$8:$B$47,0))&amp;"",""))</f>
        <v>J. Wendel</v>
      </c>
      <c r="F18" s="36" t="str">
        <f aca="false">IF($C18="","",IFERROR(INDEX(Repertoire!$D$8:$D$47,MATCH($C18,Repertoire!$B$8:$B$47,0))&amp;"",""))</f>
        <v>J. Wendel</v>
      </c>
      <c r="G18" s="36" t="str">
        <f aca="false">IF($C18="","",IFERROR(INDEX(Repertoire!$E$8:$E$47,MATCH($C18,Repertoire!$B$8:$B$47,0))&amp;"",""))</f>
        <v/>
      </c>
      <c r="H18" s="36" t="str">
        <f aca="false">IF($C18="","",IFERROR(INDEX(Repertoire!$F$8:$F$47,MATCH($C18,Repertoire!$B$8:$B$47,0))&amp;"",""))</f>
        <v>Eigenverlag</v>
      </c>
      <c r="I18" s="37" t="n">
        <f aca="false">IF($C18="","",IFERROR(IF(INDEX(Repertoire!$G$8:$G$47,MATCH($C18,Repertoire!$B$8:$B$47,0))=0,"",INDEX(Repertoire!$G$8:$G$47,MATCH($C18,Repertoire!$B$8:$B$47,0))),""))</f>
        <v>0.00194444444444444</v>
      </c>
      <c r="J18" s="31" t="n">
        <v>1</v>
      </c>
      <c r="K18" s="38" t="n">
        <f aca="false">IF(OR($I18="",$J18=""),"",$I18*$J18)</f>
        <v>0.00194444444444444</v>
      </c>
      <c r="L18" s="39" t="str">
        <f aca="false">IF($C18="","",IFERROR(INDEX(Repertoire!$H$8:$H$47,MATCH($C18,Repertoire!$B$8:$B$47,0))&amp;"",""))</f>
        <v>6035345-023</v>
      </c>
      <c r="M18" s="39" t="str">
        <f aca="false">IF($C18="","",IFERROR(INDEX(Repertoire!$I$8:$I$47,MATCH($C18,Repertoire!$B$8:$B$47,0))&amp;"",""))</f>
        <v>Ja</v>
      </c>
      <c r="N18" s="27" t="s">
        <v>57</v>
      </c>
      <c r="O18" s="39" t="str">
        <f aca="false">IF($C18="","",IF(COUNTIF(Repertoire!$B$8:$B$47,$C18)=0,"Nicht im Repertoire",IF($E18="","Komponist fehlt",IF(OR($I18="",$I18=0),"Spieldauer fehlt",IF(OR($J18="",$J18=0),"Anzahl fehlt",IF(COUNTIF($C$17:$C$61,$C18)&gt;1,"Doppelt erfasst","OK"))))))</f>
        <v>OK</v>
      </c>
      <c r="P18" s="34"/>
    </row>
    <row r="19" customFormat="false" ht="15.75" hidden="false" customHeight="true" outlineLevel="0" collapsed="false">
      <c r="A19" s="26" t="n">
        <f aca="false">IF($C19="","",COUNTA($C$17:$C19))</f>
        <v>3</v>
      </c>
      <c r="B19" s="27" t="s">
        <v>54</v>
      </c>
      <c r="C19" s="28" t="s">
        <v>59</v>
      </c>
      <c r="D19" s="27" t="s">
        <v>56</v>
      </c>
      <c r="E19" s="29" t="str">
        <f aca="false">IF($C19="","",IFERROR(INDEX(Repertoire!$C$8:$C$47,MATCH($C19,Repertoire!$B$8:$B$47,0))&amp;"",""))</f>
        <v>R. Deitmer</v>
      </c>
      <c r="F19" s="29" t="str">
        <f aca="false">IF($C19="","",IFERROR(INDEX(Repertoire!$D$8:$D$47,MATCH($C19,Repertoire!$B$8:$B$47,0))&amp;"",""))</f>
        <v>—</v>
      </c>
      <c r="G19" s="29" t="str">
        <f aca="false">IF($C19="","",IFERROR(INDEX(Repertoire!$E$8:$E$47,MATCH($C19,Repertoire!$B$8:$B$47,0))&amp;"",""))</f>
        <v/>
      </c>
      <c r="H19" s="29" t="str">
        <f aca="false">IF($C19="","",IFERROR(INDEX(Repertoire!$F$8:$F$47,MATCH($C19,Repertoire!$B$8:$B$47,0))&amp;"",""))</f>
        <v>Edition Talstraße</v>
      </c>
      <c r="I19" s="30" t="n">
        <f aca="false">IF($C19="","",IFERROR(IF(INDEX(Repertoire!$G$8:$G$47,MATCH($C19,Repertoire!$B$8:$B$47,0))=0,"",INDEX(Repertoire!$G$8:$G$47,MATCH($C19,Repertoire!$B$8:$B$47,0))),""))</f>
        <v>0.00247685185185185</v>
      </c>
      <c r="J19" s="31" t="n">
        <v>1</v>
      </c>
      <c r="K19" s="32" t="n">
        <f aca="false">IF(OR($I19="",$J19=""),"",$I19*$J19)</f>
        <v>0.00247685185185185</v>
      </c>
      <c r="L19" s="33" t="str">
        <f aca="false">IF($C19="","",IFERROR(INDEX(Repertoire!$H$8:$H$47,MATCH($C19,Repertoire!$B$8:$B$47,0))&amp;"",""))</f>
        <v>1610805-553</v>
      </c>
      <c r="M19" s="33" t="str">
        <f aca="false">IF($C19="","",IFERROR(INDEX(Repertoire!$I$8:$I$47,MATCH($C19,Repertoire!$B$8:$B$47,0))&amp;"",""))</f>
        <v>Nein</v>
      </c>
      <c r="N19" s="27" t="s">
        <v>57</v>
      </c>
      <c r="O19" s="33" t="str">
        <f aca="false">IF($C19="","",IF(COUNTIF(Repertoire!$B$8:$B$47,$C19)=0,"Nicht im Repertoire",IF($E19="","Komponist fehlt",IF(OR($I19="",$I19=0),"Spieldauer fehlt",IF(OR($J19="",$J19=0),"Anzahl fehlt",IF(COUNTIF($C$17:$C$61,$C19)&gt;1,"Doppelt erfasst","OK"))))))</f>
        <v>OK</v>
      </c>
      <c r="P19" s="34"/>
    </row>
    <row r="20" customFormat="false" ht="15.75" hidden="false" customHeight="true" outlineLevel="0" collapsed="false">
      <c r="A20" s="35" t="n">
        <f aca="false">IF($C20="","",COUNTA($C$17:$C20))</f>
        <v>4</v>
      </c>
      <c r="B20" s="27" t="s">
        <v>54</v>
      </c>
      <c r="C20" s="28" t="s">
        <v>60</v>
      </c>
      <c r="D20" s="27" t="s">
        <v>56</v>
      </c>
      <c r="E20" s="36" t="str">
        <f aca="false">IF($C20="","",IFERROR(INDEX(Repertoire!$C$8:$C$47,MATCH($C20,Repertoire!$B$8:$B$47,0))&amp;"",""))</f>
        <v>C. Nowack</v>
      </c>
      <c r="F20" s="36" t="str">
        <f aca="false">IF($C20="","",IFERROR(INDEX(Repertoire!$D$8:$D$47,MATCH($C20,Repertoire!$B$8:$B$47,0))&amp;"",""))</f>
        <v>C. Nowack</v>
      </c>
      <c r="G20" s="36" t="str">
        <f aca="false">IF($C20="","",IFERROR(INDEX(Repertoire!$E$8:$E$47,MATCH($C20,Repertoire!$B$8:$B$47,0))&amp;"",""))</f>
        <v/>
      </c>
      <c r="H20" s="36" t="str">
        <f aca="false">IF($C20="","",IFERROR(INDEX(Repertoire!$F$8:$F$47,MATCH($C20,Repertoire!$B$8:$B$47,0))&amp;"",""))</f>
        <v>Edition Blaugrund</v>
      </c>
      <c r="I20" s="37" t="n">
        <f aca="false">IF($C20="","",IFERROR(IF(INDEX(Repertoire!$G$8:$G$47,MATCH($C20,Repertoire!$B$8:$B$47,0))=0,"",INDEX(Repertoire!$G$8:$G$47,MATCH($C20,Repertoire!$B$8:$B$47,0))),""))</f>
        <v>0.0028587962962963</v>
      </c>
      <c r="J20" s="31" t="n">
        <v>1</v>
      </c>
      <c r="K20" s="38" t="n">
        <f aca="false">IF(OR($I20="",$J20=""),"",$I20*$J20)</f>
        <v>0.0028587962962963</v>
      </c>
      <c r="L20" s="39" t="str">
        <f aca="false">IF($C20="","",IFERROR(INDEX(Repertoire!$H$8:$H$47,MATCH($C20,Repertoire!$B$8:$B$47,0))&amp;"",""))</f>
        <v>1268362-797</v>
      </c>
      <c r="M20" s="39" t="str">
        <f aca="false">IF($C20="","",IFERROR(INDEX(Repertoire!$I$8:$I$47,MATCH($C20,Repertoire!$B$8:$B$47,0))&amp;"",""))</f>
        <v>Nein</v>
      </c>
      <c r="N20" s="27" t="s">
        <v>57</v>
      </c>
      <c r="O20" s="39" t="str">
        <f aca="false">IF($C20="","",IF(COUNTIF(Repertoire!$B$8:$B$47,$C20)=0,"Nicht im Repertoire",IF($E20="","Komponist fehlt",IF(OR($I20="",$I20=0),"Spieldauer fehlt",IF(OR($J20="",$J20=0),"Anzahl fehlt",IF(COUNTIF($C$17:$C$61,$C20)&gt;1,"Doppelt erfasst","OK"))))))</f>
        <v>OK</v>
      </c>
      <c r="P20" s="34"/>
    </row>
    <row r="21" customFormat="false" ht="15.75" hidden="false" customHeight="true" outlineLevel="0" collapsed="false">
      <c r="A21" s="26" t="n">
        <f aca="false">IF($C21="","",COUNTA($C$17:$C21))</f>
        <v>5</v>
      </c>
      <c r="B21" s="27" t="s">
        <v>54</v>
      </c>
      <c r="C21" s="28" t="s">
        <v>61</v>
      </c>
      <c r="D21" s="27" t="s">
        <v>56</v>
      </c>
      <c r="E21" s="29" t="str">
        <f aca="false">IF($C21="","",IFERROR(INDEX(Repertoire!$C$8:$C$47,MATCH($C21,Repertoire!$B$8:$B$47,0))&amp;"",""))</f>
        <v>Traditional</v>
      </c>
      <c r="F21" s="29" t="str">
        <f aca="false">IF($C21="","",IFERROR(INDEX(Repertoire!$D$8:$D$47,MATCH($C21,Repertoire!$B$8:$B$47,0))&amp;"",""))</f>
        <v>—</v>
      </c>
      <c r="G21" s="29" t="str">
        <f aca="false">IF($C21="","",IFERROR(INDEX(Repertoire!$E$8:$E$47,MATCH($C21,Repertoire!$B$8:$B$47,0))&amp;"",""))</f>
        <v/>
      </c>
      <c r="H21" s="29" t="str">
        <f aca="false">IF($C21="","",IFERROR(INDEX(Repertoire!$F$8:$F$47,MATCH($C21,Repertoire!$B$8:$B$47,0))&amp;"",""))</f>
        <v>—</v>
      </c>
      <c r="I21" s="30" t="n">
        <f aca="false">IF($C21="","",IFERROR(IF(INDEX(Repertoire!$G$8:$G$47,MATCH($C21,Repertoire!$B$8:$B$47,0))=0,"",INDEX(Repertoire!$G$8:$G$47,MATCH($C21,Repertoire!$B$8:$B$47,0))),""))</f>
        <v>0.00225694444444444</v>
      </c>
      <c r="J21" s="31" t="n">
        <v>1</v>
      </c>
      <c r="K21" s="32" t="n">
        <f aca="false">IF(OR($I21="",$J21=""),"",$I21*$J21)</f>
        <v>0.00225694444444444</v>
      </c>
      <c r="L21" s="33" t="str">
        <f aca="false">IF($C21="","",IFERROR(INDEX(Repertoire!$H$8:$H$47,MATCH($C21,Repertoire!$B$8:$B$47,0))&amp;"",""))</f>
        <v/>
      </c>
      <c r="M21" s="33" t="str">
        <f aca="false">IF($C21="","",IFERROR(INDEX(Repertoire!$I$8:$I$47,MATCH($C21,Repertoire!$B$8:$B$47,0))&amp;"",""))</f>
        <v>Nein</v>
      </c>
      <c r="N21" s="27" t="s">
        <v>57</v>
      </c>
      <c r="O21" s="33" t="str">
        <f aca="false">IF($C21="","",IF(COUNTIF(Repertoire!$B$8:$B$47,$C21)=0,"Nicht im Repertoire",IF($E21="","Komponist fehlt",IF(OR($I21="",$I21=0),"Spieldauer fehlt",IF(OR($J21="",$J21=0),"Anzahl fehlt",IF(COUNTIF($C$17:$C$61,$C21)&gt;1,"Doppelt erfasst","OK"))))))</f>
        <v>OK</v>
      </c>
      <c r="P21" s="34"/>
    </row>
    <row r="22" customFormat="false" ht="15.75" hidden="false" customHeight="true" outlineLevel="0" collapsed="false">
      <c r="A22" s="35" t="n">
        <f aca="false">IF($C22="","",COUNTA($C$17:$C22))</f>
        <v>6</v>
      </c>
      <c r="B22" s="27" t="s">
        <v>54</v>
      </c>
      <c r="C22" s="28" t="s">
        <v>62</v>
      </c>
      <c r="D22" s="27" t="s">
        <v>56</v>
      </c>
      <c r="E22" s="36" t="str">
        <f aca="false">IF($C22="","",IFERROR(INDEX(Repertoire!$C$8:$C$47,MATCH($C22,Repertoire!$B$8:$B$47,0))&amp;"",""))</f>
        <v>M. Falkner</v>
      </c>
      <c r="F22" s="36" t="str">
        <f aca="false">IF($C22="","",IFERROR(INDEX(Repertoire!$D$8:$D$47,MATCH($C22,Repertoire!$B$8:$B$47,0))&amp;"",""))</f>
        <v>M. Falkner</v>
      </c>
      <c r="G22" s="36" t="str">
        <f aca="false">IF($C22="","",IFERROR(INDEX(Repertoire!$E$8:$E$47,MATCH($C22,Repertoire!$B$8:$B$47,0))&amp;"",""))</f>
        <v/>
      </c>
      <c r="H22" s="36" t="str">
        <f aca="false">IF($C22="","",IFERROR(INDEX(Repertoire!$F$8:$F$47,MATCH($C22,Repertoire!$B$8:$B$47,0))&amp;"",""))</f>
        <v>Musikverlag Sechs Saiten</v>
      </c>
      <c r="I22" s="37" t="n">
        <f aca="false">IF($C22="","",IFERROR(IF(INDEX(Repertoire!$G$8:$G$47,MATCH($C22,Repertoire!$B$8:$B$47,0))=0,"",INDEX(Repertoire!$G$8:$G$47,MATCH($C22,Repertoire!$B$8:$B$47,0))),""))</f>
        <v>0.00234953703703704</v>
      </c>
      <c r="J22" s="31" t="n">
        <v>1</v>
      </c>
      <c r="K22" s="38" t="n">
        <f aca="false">IF(OR($I22="",$J22=""),"",$I22*$J22)</f>
        <v>0.00234953703703704</v>
      </c>
      <c r="L22" s="39" t="str">
        <f aca="false">IF($C22="","",IFERROR(INDEX(Repertoire!$H$8:$H$47,MATCH($C22,Repertoire!$B$8:$B$47,0))&amp;"",""))</f>
        <v>3060790-834</v>
      </c>
      <c r="M22" s="39" t="str">
        <f aca="false">IF($C22="","",IFERROR(INDEX(Repertoire!$I$8:$I$47,MATCH($C22,Repertoire!$B$8:$B$47,0))&amp;"",""))</f>
        <v>Nein</v>
      </c>
      <c r="N22" s="27" t="s">
        <v>57</v>
      </c>
      <c r="O22" s="39" t="str">
        <f aca="false">IF($C22="","",IF(COUNTIF(Repertoire!$B$8:$B$47,$C22)=0,"Nicht im Repertoire",IF($E22="","Komponist fehlt",IF(OR($I22="",$I22=0),"Spieldauer fehlt",IF(OR($J22="",$J22=0),"Anzahl fehlt",IF(COUNTIF($C$17:$C$61,$C22)&gt;1,"Doppelt erfasst","OK"))))))</f>
        <v>OK</v>
      </c>
      <c r="P22" s="34"/>
    </row>
    <row r="23" customFormat="false" ht="15.75" hidden="false" customHeight="true" outlineLevel="0" collapsed="false">
      <c r="A23" s="26" t="n">
        <f aca="false">IF($C23="","",COUNTA($C$17:$C23))</f>
        <v>7</v>
      </c>
      <c r="B23" s="27" t="s">
        <v>54</v>
      </c>
      <c r="C23" s="28" t="s">
        <v>63</v>
      </c>
      <c r="D23" s="27" t="s">
        <v>56</v>
      </c>
      <c r="E23" s="29" t="str">
        <f aca="false">IF($C23="","",IFERROR(INDEX(Repertoire!$C$8:$C$47,MATCH($C23,Repertoire!$B$8:$B$47,0))&amp;"",""))</f>
        <v>J. Wendel</v>
      </c>
      <c r="F23" s="29" t="str">
        <f aca="false">IF($C23="","",IFERROR(INDEX(Repertoire!$D$8:$D$47,MATCH($C23,Repertoire!$B$8:$B$47,0))&amp;"",""))</f>
        <v>J. Wendel</v>
      </c>
      <c r="G23" s="29" t="str">
        <f aca="false">IF($C23="","",IFERROR(INDEX(Repertoire!$E$8:$E$47,MATCH($C23,Repertoire!$B$8:$B$47,0))&amp;"",""))</f>
        <v/>
      </c>
      <c r="H23" s="29" t="str">
        <f aca="false">IF($C23="","",IFERROR(INDEX(Repertoire!$F$8:$F$47,MATCH($C23,Repertoire!$B$8:$B$47,0))&amp;"",""))</f>
        <v>Silberton Verlag</v>
      </c>
      <c r="I23" s="30" t="n">
        <f aca="false">IF($C23="","",IFERROR(IF(INDEX(Repertoire!$G$8:$G$47,MATCH($C23,Repertoire!$B$8:$B$47,0))=0,"",INDEX(Repertoire!$G$8:$G$47,MATCH($C23,Repertoire!$B$8:$B$47,0))),""))</f>
        <v>0.00318287037037037</v>
      </c>
      <c r="J23" s="31" t="n">
        <v>1</v>
      </c>
      <c r="K23" s="32" t="n">
        <f aca="false">IF(OR($I23="",$J23=""),"",$I23*$J23)</f>
        <v>0.00318287037037037</v>
      </c>
      <c r="L23" s="33" t="str">
        <f aca="false">IF($C23="","",IFERROR(INDEX(Repertoire!$H$8:$H$47,MATCH($C23,Repertoire!$B$8:$B$47,0))&amp;"",""))</f>
        <v>2677077-368</v>
      </c>
      <c r="M23" s="33" t="str">
        <f aca="false">IF($C23="","",IFERROR(INDEX(Repertoire!$I$8:$I$47,MATCH($C23,Repertoire!$B$8:$B$47,0))&amp;"",""))</f>
        <v>Nein</v>
      </c>
      <c r="N23" s="27" t="s">
        <v>57</v>
      </c>
      <c r="O23" s="33" t="str">
        <f aca="false">IF($C23="","",IF(COUNTIF(Repertoire!$B$8:$B$47,$C23)=0,"Nicht im Repertoire",IF($E23="","Komponist fehlt",IF(OR($I23="",$I23=0),"Spieldauer fehlt",IF(OR($J23="",$J23=0),"Anzahl fehlt",IF(COUNTIF($C$17:$C$61,$C23)&gt;1,"Doppelt erfasst","OK"))))))</f>
        <v>OK</v>
      </c>
      <c r="P23" s="34"/>
    </row>
    <row r="24" customFormat="false" ht="15.75" hidden="false" customHeight="true" outlineLevel="0" collapsed="false">
      <c r="A24" s="35" t="n">
        <f aca="false">IF($C24="","",COUNTA($C$17:$C24))</f>
        <v>8</v>
      </c>
      <c r="B24" s="27" t="s">
        <v>54</v>
      </c>
      <c r="C24" s="28" t="s">
        <v>64</v>
      </c>
      <c r="D24" s="27" t="s">
        <v>56</v>
      </c>
      <c r="E24" s="36" t="str">
        <f aca="false">IF($C24="","",IFERROR(INDEX(Repertoire!$C$8:$C$47,MATCH($C24,Repertoire!$B$8:$B$47,0))&amp;"",""))</f>
        <v>R. Deitmer</v>
      </c>
      <c r="F24" s="36" t="str">
        <f aca="false">IF($C24="","",IFERROR(INDEX(Repertoire!$D$8:$D$47,MATCH($C24,Repertoire!$B$8:$B$47,0))&amp;"",""))</f>
        <v>—</v>
      </c>
      <c r="G24" s="36" t="str">
        <f aca="false">IF($C24="","",IFERROR(INDEX(Repertoire!$E$8:$E$47,MATCH($C24,Repertoire!$B$8:$B$47,0))&amp;"",""))</f>
        <v/>
      </c>
      <c r="H24" s="36" t="str">
        <f aca="false">IF($C24="","",IFERROR(INDEX(Repertoire!$F$8:$F$47,MATCH($C24,Repertoire!$B$8:$B$47,0))&amp;"",""))</f>
        <v>Klangwerk Edition</v>
      </c>
      <c r="I24" s="37" t="n">
        <f aca="false">IF($C24="","",IFERROR(IF(INDEX(Repertoire!$G$8:$G$47,MATCH($C24,Repertoire!$B$8:$B$47,0))=0,"",INDEX(Repertoire!$G$8:$G$47,MATCH($C24,Repertoire!$B$8:$B$47,0))),""))</f>
        <v>0.004375</v>
      </c>
      <c r="J24" s="31" t="n">
        <v>1</v>
      </c>
      <c r="K24" s="38" t="n">
        <f aca="false">IF(OR($I24="",$J24=""),"",$I24*$J24)</f>
        <v>0.004375</v>
      </c>
      <c r="L24" s="39" t="str">
        <f aca="false">IF($C24="","",IFERROR(INDEX(Repertoire!$H$8:$H$47,MATCH($C24,Repertoire!$B$8:$B$47,0))&amp;"",""))</f>
        <v>6783693-567</v>
      </c>
      <c r="M24" s="39" t="str">
        <f aca="false">IF($C24="","",IFERROR(INDEX(Repertoire!$I$8:$I$47,MATCH($C24,Repertoire!$B$8:$B$47,0))&amp;"",""))</f>
        <v>Nein</v>
      </c>
      <c r="N24" s="27" t="s">
        <v>57</v>
      </c>
      <c r="O24" s="39" t="str">
        <f aca="false">IF($C24="","",IF(COUNTIF(Repertoire!$B$8:$B$47,$C24)=0,"Nicht im Repertoire",IF($E24="","Komponist fehlt",IF(OR($I24="",$I24=0),"Spieldauer fehlt",IF(OR($J24="",$J24=0),"Anzahl fehlt",IF(COUNTIF($C$17:$C$61,$C24)&gt;1,"Doppelt erfasst","OK"))))))</f>
        <v>OK</v>
      </c>
      <c r="P24" s="34"/>
    </row>
    <row r="25" customFormat="false" ht="15.75" hidden="false" customHeight="true" outlineLevel="0" collapsed="false">
      <c r="A25" s="26" t="n">
        <f aca="false">IF($C25="","",COUNTA($C$17:$C25))</f>
        <v>9</v>
      </c>
      <c r="B25" s="27" t="s">
        <v>54</v>
      </c>
      <c r="C25" s="28" t="s">
        <v>65</v>
      </c>
      <c r="D25" s="27" t="s">
        <v>56</v>
      </c>
      <c r="E25" s="29" t="str">
        <f aca="false">IF($C25="","",IFERROR(INDEX(Repertoire!$C$8:$C$47,MATCH($C25,Repertoire!$B$8:$B$47,0))&amp;"",""))</f>
        <v>C. Nowack</v>
      </c>
      <c r="F25" s="29" t="str">
        <f aca="false">IF($C25="","",IFERROR(INDEX(Repertoire!$D$8:$D$47,MATCH($C25,Repertoire!$B$8:$B$47,0))&amp;"",""))</f>
        <v>C. Nowack</v>
      </c>
      <c r="G25" s="29" t="str">
        <f aca="false">IF($C25="","",IFERROR(INDEX(Repertoire!$E$8:$E$47,MATCH($C25,Repertoire!$B$8:$B$47,0))&amp;"",""))</f>
        <v/>
      </c>
      <c r="H25" s="29" t="str">
        <f aca="false">IF($C25="","",IFERROR(INDEX(Repertoire!$F$8:$F$47,MATCH($C25,Repertoire!$B$8:$B$47,0))&amp;"",""))</f>
        <v>Eigenverlag</v>
      </c>
      <c r="I25" s="30" t="n">
        <f aca="false">IF($C25="","",IFERROR(IF(INDEX(Repertoire!$G$8:$G$47,MATCH($C25,Repertoire!$B$8:$B$47,0))=0,"",INDEX(Repertoire!$G$8:$G$47,MATCH($C25,Repertoire!$B$8:$B$47,0))),""))</f>
        <v>0.00210648148148148</v>
      </c>
      <c r="J25" s="31" t="n">
        <v>1</v>
      </c>
      <c r="K25" s="32" t="n">
        <f aca="false">IF(OR($I25="",$J25=""),"",$I25*$J25)</f>
        <v>0.00210648148148148</v>
      </c>
      <c r="L25" s="33" t="str">
        <f aca="false">IF($C25="","",IFERROR(INDEX(Repertoire!$H$8:$H$47,MATCH($C25,Repertoire!$B$8:$B$47,0))&amp;"",""))</f>
        <v>7431985-633</v>
      </c>
      <c r="M25" s="33" t="str">
        <f aca="false">IF($C25="","",IFERROR(INDEX(Repertoire!$I$8:$I$47,MATCH($C25,Repertoire!$B$8:$B$47,0))&amp;"",""))</f>
        <v>Ja</v>
      </c>
      <c r="N25" s="27" t="s">
        <v>57</v>
      </c>
      <c r="O25" s="33" t="str">
        <f aca="false">IF($C25="","",IF(COUNTIF(Repertoire!$B$8:$B$47,$C25)=0,"Nicht im Repertoire",IF($E25="","Komponist fehlt",IF(OR($I25="",$I25=0),"Spieldauer fehlt",IF(OR($J25="",$J25=0),"Anzahl fehlt",IF(COUNTIF($C$17:$C$61,$C25)&gt;1,"Doppelt erfasst","OK"))))))</f>
        <v>OK</v>
      </c>
      <c r="P25" s="34"/>
    </row>
    <row r="26" customFormat="false" ht="15.75" hidden="false" customHeight="true" outlineLevel="0" collapsed="false">
      <c r="A26" s="35" t="n">
        <f aca="false">IF($C26="","",COUNTA($C$17:$C26))</f>
        <v>10</v>
      </c>
      <c r="B26" s="27" t="s">
        <v>54</v>
      </c>
      <c r="C26" s="28" t="s">
        <v>66</v>
      </c>
      <c r="D26" s="27" t="s">
        <v>56</v>
      </c>
      <c r="E26" s="36" t="str">
        <f aca="false">IF($C26="","",IFERROR(INDEX(Repertoire!$C$8:$C$47,MATCH($C26,Repertoire!$B$8:$B$47,0))&amp;"",""))</f>
        <v>A. Steinbach</v>
      </c>
      <c r="F26" s="36" t="str">
        <f aca="false">IF($C26="","",IFERROR(INDEX(Repertoire!$D$8:$D$47,MATCH($C26,Repertoire!$B$8:$B$47,0))&amp;"",""))</f>
        <v>I. Vogler</v>
      </c>
      <c r="G26" s="36" t="str">
        <f aca="false">IF($C26="","",IFERROR(INDEX(Repertoire!$E$8:$E$47,MATCH($C26,Repertoire!$B$8:$B$47,0))&amp;"",""))</f>
        <v/>
      </c>
      <c r="H26" s="36" t="str">
        <f aca="false">IF($C26="","",IFERROR(INDEX(Repertoire!$F$8:$F$47,MATCH($C26,Repertoire!$B$8:$B$47,0))&amp;"",""))</f>
        <v>Silberton Verlag</v>
      </c>
      <c r="I26" s="37" t="n">
        <f aca="false">IF($C26="","",IFERROR(IF(INDEX(Repertoire!$G$8:$G$47,MATCH($C26,Repertoire!$B$8:$B$47,0))=0,"",INDEX(Repertoire!$G$8:$G$47,MATCH($C26,Repertoire!$B$8:$B$47,0))),""))</f>
        <v>0.00333333333333333</v>
      </c>
      <c r="J26" s="31" t="n">
        <v>1</v>
      </c>
      <c r="K26" s="38" t="n">
        <f aca="false">IF(OR($I26="",$J26=""),"",$I26*$J26)</f>
        <v>0.00333333333333333</v>
      </c>
      <c r="L26" s="39" t="str">
        <f aca="false">IF($C26="","",IFERROR(INDEX(Repertoire!$H$8:$H$47,MATCH($C26,Repertoire!$B$8:$B$47,0))&amp;"",""))</f>
        <v>6767099-684</v>
      </c>
      <c r="M26" s="39" t="str">
        <f aca="false">IF($C26="","",IFERROR(INDEX(Repertoire!$I$8:$I$47,MATCH($C26,Repertoire!$B$8:$B$47,0))&amp;"",""))</f>
        <v>Nein</v>
      </c>
      <c r="N26" s="27" t="s">
        <v>57</v>
      </c>
      <c r="O26" s="39" t="str">
        <f aca="false">IF($C26="","",IF(COUNTIF(Repertoire!$B$8:$B$47,$C26)=0,"Nicht im Repertoire",IF($E26="","Komponist fehlt",IF(OR($I26="",$I26=0),"Spieldauer fehlt",IF(OR($J26="",$J26=0),"Anzahl fehlt",IF(COUNTIF($C$17:$C$61,$C26)&gt;1,"Doppelt erfasst","OK"))))))</f>
        <v>OK</v>
      </c>
      <c r="P26" s="34"/>
    </row>
    <row r="27" customFormat="false" ht="15.75" hidden="false" customHeight="true" outlineLevel="0" collapsed="false">
      <c r="A27" s="26" t="n">
        <f aca="false">IF($C27="","",COUNTA($C$17:$C27))</f>
        <v>11</v>
      </c>
      <c r="B27" s="27" t="s">
        <v>54</v>
      </c>
      <c r="C27" s="28" t="s">
        <v>67</v>
      </c>
      <c r="D27" s="27" t="s">
        <v>56</v>
      </c>
      <c r="E27" s="29" t="str">
        <f aca="false">IF($C27="","",IFERROR(INDEX(Repertoire!$C$8:$C$47,MATCH($C27,Repertoire!$B$8:$B$47,0))&amp;"",""))</f>
        <v>Traditional</v>
      </c>
      <c r="F27" s="29" t="str">
        <f aca="false">IF($C27="","",IFERROR(INDEX(Repertoire!$D$8:$D$47,MATCH($C27,Repertoire!$B$8:$B$47,0))&amp;"",""))</f>
        <v>—</v>
      </c>
      <c r="G27" s="29" t="str">
        <f aca="false">IF($C27="","",IFERROR(INDEX(Repertoire!$E$8:$E$47,MATCH($C27,Repertoire!$B$8:$B$47,0))&amp;"",""))</f>
        <v>M. Falkner</v>
      </c>
      <c r="H27" s="29" t="str">
        <f aca="false">IF($C27="","",IFERROR(INDEX(Repertoire!$F$8:$F$47,MATCH($C27,Repertoire!$B$8:$B$47,0))&amp;"",""))</f>
        <v>—</v>
      </c>
      <c r="I27" s="30" t="n">
        <f aca="false">IF($C27="","",IFERROR(IF(INDEX(Repertoire!$G$8:$G$47,MATCH($C27,Repertoire!$B$8:$B$47,0))=0,"",INDEX(Repertoire!$G$8:$G$47,MATCH($C27,Repertoire!$B$8:$B$47,0))),""))</f>
        <v>0.00210648148148148</v>
      </c>
      <c r="J27" s="31" t="n">
        <v>1</v>
      </c>
      <c r="K27" s="32" t="n">
        <f aca="false">IF(OR($I27="",$J27=""),"",$I27*$J27)</f>
        <v>0.00210648148148148</v>
      </c>
      <c r="L27" s="33" t="str">
        <f aca="false">IF($C27="","",IFERROR(INDEX(Repertoire!$H$8:$H$47,MATCH($C27,Repertoire!$B$8:$B$47,0))&amp;"",""))</f>
        <v/>
      </c>
      <c r="M27" s="33" t="str">
        <f aca="false">IF($C27="","",IFERROR(INDEX(Repertoire!$I$8:$I$47,MATCH($C27,Repertoire!$B$8:$B$47,0))&amp;"",""))</f>
        <v>Nein</v>
      </c>
      <c r="N27" s="27" t="s">
        <v>57</v>
      </c>
      <c r="O27" s="33" t="str">
        <f aca="false">IF($C27="","",IF(COUNTIF(Repertoire!$B$8:$B$47,$C27)=0,"Nicht im Repertoire",IF($E27="","Komponist fehlt",IF(OR($I27="",$I27=0),"Spieldauer fehlt",IF(OR($J27="",$J27=0),"Anzahl fehlt",IF(COUNTIF($C$17:$C$61,$C27)&gt;1,"Doppelt erfasst","OK"))))))</f>
        <v>OK</v>
      </c>
      <c r="P27" s="34"/>
    </row>
    <row r="28" customFormat="false" ht="15.75" hidden="false" customHeight="true" outlineLevel="0" collapsed="false">
      <c r="A28" s="35" t="n">
        <f aca="false">IF($C28="","",COUNTA($C$17:$C28))</f>
        <v>12</v>
      </c>
      <c r="B28" s="27" t="s">
        <v>68</v>
      </c>
      <c r="C28" s="28" t="s">
        <v>69</v>
      </c>
      <c r="D28" s="27" t="s">
        <v>70</v>
      </c>
      <c r="E28" s="36" t="str">
        <f aca="false">IF($C28="","",IFERROR(INDEX(Repertoire!$C$8:$C$47,MATCH($C28,Repertoire!$B$8:$B$47,0))&amp;"",""))</f>
        <v>M. Falkner</v>
      </c>
      <c r="F28" s="36" t="str">
        <f aca="false">IF($C28="","",IFERROR(INDEX(Repertoire!$D$8:$D$47,MATCH($C28,Repertoire!$B$8:$B$47,0))&amp;"",""))</f>
        <v>M. Falkner</v>
      </c>
      <c r="G28" s="36" t="str">
        <f aca="false">IF($C28="","",IFERROR(INDEX(Repertoire!$E$8:$E$47,MATCH($C28,Repertoire!$B$8:$B$47,0))&amp;"",""))</f>
        <v/>
      </c>
      <c r="H28" s="36" t="str">
        <f aca="false">IF($C28="","",IFERROR(INDEX(Repertoire!$F$8:$F$47,MATCH($C28,Repertoire!$B$8:$B$47,0))&amp;"",""))</f>
        <v>Edition Talstraße</v>
      </c>
      <c r="I28" s="37" t="n">
        <f aca="false">IF($C28="","",IFERROR(IF(INDEX(Repertoire!$G$8:$G$47,MATCH($C28,Repertoire!$B$8:$B$47,0))=0,"",INDEX(Repertoire!$G$8:$G$47,MATCH($C28,Repertoire!$B$8:$B$47,0))),""))</f>
        <v>0.00194444444444444</v>
      </c>
      <c r="J28" s="31" t="n">
        <v>2</v>
      </c>
      <c r="K28" s="38" t="n">
        <f aca="false">IF(OR($I28="",$J28=""),"",$I28*$J28)</f>
        <v>0.00388888888888889</v>
      </c>
      <c r="L28" s="39" t="str">
        <f aca="false">IF($C28="","",IFERROR(INDEX(Repertoire!$H$8:$H$47,MATCH($C28,Repertoire!$B$8:$B$47,0))&amp;"",""))</f>
        <v>2690300-687</v>
      </c>
      <c r="M28" s="39" t="str">
        <f aca="false">IF($C28="","",IFERROR(INDEX(Repertoire!$I$8:$I$47,MATCH($C28,Repertoire!$B$8:$B$47,0))&amp;"",""))</f>
        <v>Nein</v>
      </c>
      <c r="N28" s="27" t="s">
        <v>71</v>
      </c>
      <c r="O28" s="39" t="str">
        <f aca="false">IF($C28="","",IF(COUNTIF(Repertoire!$B$8:$B$47,$C28)=0,"Nicht im Repertoire",IF($E28="","Komponist fehlt",IF(OR($I28="",$I28=0),"Spieldauer fehlt",IF(OR($J28="",$J28=0),"Anzahl fehlt",IF(COUNTIF($C$17:$C$61,$C28)&gt;1,"Doppelt erfasst","OK"))))))</f>
        <v>OK</v>
      </c>
      <c r="P28" s="34" t="s">
        <v>72</v>
      </c>
    </row>
    <row r="29" customFormat="false" ht="15.75" hidden="false" customHeight="true" outlineLevel="0" collapsed="false">
      <c r="A29" s="26" t="n">
        <f aca="false">IF($C29="","",COUNTA($C$17:$C29))</f>
        <v>13</v>
      </c>
      <c r="B29" s="27" t="s">
        <v>68</v>
      </c>
      <c r="C29" s="28" t="s">
        <v>73</v>
      </c>
      <c r="D29" s="27" t="s">
        <v>70</v>
      </c>
      <c r="E29" s="29" t="str">
        <f aca="false">IF($C29="","",IFERROR(INDEX(Repertoire!$C$8:$C$47,MATCH($C29,Repertoire!$B$8:$B$47,0))&amp;"",""))</f>
        <v>J. Wendel</v>
      </c>
      <c r="F29" s="29" t="str">
        <f aca="false">IF($C29="","",IFERROR(INDEX(Repertoire!$D$8:$D$47,MATCH($C29,Repertoire!$B$8:$B$47,0))&amp;"",""))</f>
        <v>J. Wendel</v>
      </c>
      <c r="G29" s="29" t="str">
        <f aca="false">IF($C29="","",IFERROR(INDEX(Repertoire!$E$8:$E$47,MATCH($C29,Repertoire!$B$8:$B$47,0))&amp;"",""))</f>
        <v/>
      </c>
      <c r="H29" s="29" t="str">
        <f aca="false">IF($C29="","",IFERROR(INDEX(Repertoire!$F$8:$F$47,MATCH($C29,Repertoire!$B$8:$B$47,0))&amp;"",""))</f>
        <v>Edition Blaugrund</v>
      </c>
      <c r="I29" s="30" t="n">
        <f aca="false">IF($C29="","",IFERROR(IF(INDEX(Repertoire!$G$8:$G$47,MATCH($C29,Repertoire!$B$8:$B$47,0))=0,"",INDEX(Repertoire!$G$8:$G$47,MATCH($C29,Repertoire!$B$8:$B$47,0))),""))</f>
        <v>0.0028587962962963</v>
      </c>
      <c r="J29" s="31" t="n">
        <v>1</v>
      </c>
      <c r="K29" s="32" t="n">
        <f aca="false">IF(OR($I29="",$J29=""),"",$I29*$J29)</f>
        <v>0.0028587962962963</v>
      </c>
      <c r="L29" s="33" t="str">
        <f aca="false">IF($C29="","",IFERROR(INDEX(Repertoire!$H$8:$H$47,MATCH($C29,Repertoire!$B$8:$B$47,0))&amp;"",""))</f>
        <v>1748077-950</v>
      </c>
      <c r="M29" s="33" t="str">
        <f aca="false">IF($C29="","",IFERROR(INDEX(Repertoire!$I$8:$I$47,MATCH($C29,Repertoire!$B$8:$B$47,0))&amp;"",""))</f>
        <v>Nein</v>
      </c>
      <c r="N29" s="27" t="s">
        <v>71</v>
      </c>
      <c r="O29" s="33" t="str">
        <f aca="false">IF($C29="","",IF(COUNTIF(Repertoire!$B$8:$B$47,$C29)=0,"Nicht im Repertoire",IF($E29="","Komponist fehlt",IF(OR($I29="",$I29=0),"Spieldauer fehlt",IF(OR($J29="",$J29=0),"Anzahl fehlt",IF(COUNTIF($C$17:$C$61,$C29)&gt;1,"Doppelt erfasst","OK"))))))</f>
        <v>OK</v>
      </c>
      <c r="P29" s="34" t="s">
        <v>72</v>
      </c>
    </row>
    <row r="30" customFormat="false" ht="15.75" hidden="false" customHeight="true" outlineLevel="0" collapsed="false">
      <c r="A30" s="35" t="n">
        <f aca="false">IF($C30="","",COUNTA($C$17:$C30))</f>
        <v>14</v>
      </c>
      <c r="B30" s="27" t="s">
        <v>74</v>
      </c>
      <c r="C30" s="28" t="s">
        <v>75</v>
      </c>
      <c r="D30" s="27" t="s">
        <v>56</v>
      </c>
      <c r="E30" s="36" t="str">
        <f aca="false">IF($C30="","",IFERROR(INDEX(Repertoire!$C$8:$C$47,MATCH($C30,Repertoire!$B$8:$B$47,0))&amp;"",""))</f>
        <v>R. Deitmer</v>
      </c>
      <c r="F30" s="36" t="str">
        <f aca="false">IF($C30="","",IFERROR(INDEX(Repertoire!$D$8:$D$47,MATCH($C30,Repertoire!$B$8:$B$47,0))&amp;"",""))</f>
        <v>—</v>
      </c>
      <c r="G30" s="36" t="str">
        <f aca="false">IF($C30="","",IFERROR(INDEX(Repertoire!$E$8:$E$47,MATCH($C30,Repertoire!$B$8:$B$47,0))&amp;"",""))</f>
        <v/>
      </c>
      <c r="H30" s="36" t="str">
        <f aca="false">IF($C30="","",IFERROR(INDEX(Repertoire!$F$8:$F$47,MATCH($C30,Repertoire!$B$8:$B$47,0))&amp;"",""))</f>
        <v>Eigenverlag</v>
      </c>
      <c r="I30" s="37" t="n">
        <f aca="false">IF($C30="","",IFERROR(IF(INDEX(Repertoire!$G$8:$G$47,MATCH($C30,Repertoire!$B$8:$B$47,0))=0,"",INDEX(Repertoire!$G$8:$G$47,MATCH($C30,Repertoire!$B$8:$B$47,0))),""))</f>
        <v>0.00365740740740741</v>
      </c>
      <c r="J30" s="31" t="n">
        <v>1</v>
      </c>
      <c r="K30" s="38" t="n">
        <f aca="false">IF(OR($I30="",$J30=""),"",$I30*$J30)</f>
        <v>0.00365740740740741</v>
      </c>
      <c r="L30" s="39" t="str">
        <f aca="false">IF($C30="","",IFERROR(INDEX(Repertoire!$H$8:$H$47,MATCH($C30,Repertoire!$B$8:$B$47,0))&amp;"",""))</f>
        <v>4657013-543</v>
      </c>
      <c r="M30" s="39" t="str">
        <f aca="false">IF($C30="","",IFERROR(INDEX(Repertoire!$I$8:$I$47,MATCH($C30,Repertoire!$B$8:$B$47,0))&amp;"",""))</f>
        <v>Nein</v>
      </c>
      <c r="N30" s="27" t="s">
        <v>57</v>
      </c>
      <c r="O30" s="39" t="str">
        <f aca="false">IF($C30="","",IF(COUNTIF(Repertoire!$B$8:$B$47,$C30)=0,"Nicht im Repertoire",IF($E30="","Komponist fehlt",IF(OR($I30="",$I30=0),"Spieldauer fehlt",IF(OR($J30="",$J30=0),"Anzahl fehlt",IF(COUNTIF($C$17:$C$61,$C30)&gt;1,"Doppelt erfasst","OK"))))))</f>
        <v>OK</v>
      </c>
      <c r="P30" s="34"/>
    </row>
    <row r="31" customFormat="false" ht="15.75" hidden="false" customHeight="true" outlineLevel="0" collapsed="false">
      <c r="A31" s="26" t="n">
        <f aca="false">IF($C31="","",COUNTA($C$17:$C31))</f>
        <v>15</v>
      </c>
      <c r="B31" s="27" t="s">
        <v>74</v>
      </c>
      <c r="C31" s="28" t="s">
        <v>76</v>
      </c>
      <c r="D31" s="27" t="s">
        <v>56</v>
      </c>
      <c r="E31" s="29" t="str">
        <f aca="false">IF($C31="","",IFERROR(INDEX(Repertoire!$C$8:$C$47,MATCH($C31,Repertoire!$B$8:$B$47,0))&amp;"",""))</f>
        <v>T. Brenner</v>
      </c>
      <c r="F31" s="29" t="str">
        <f aca="false">IF($C31="","",IFERROR(INDEX(Repertoire!$D$8:$D$47,MATCH($C31,Repertoire!$B$8:$B$47,0))&amp;"",""))</f>
        <v>T. Brenner</v>
      </c>
      <c r="G31" s="29" t="str">
        <f aca="false">IF($C31="","",IFERROR(INDEX(Repertoire!$E$8:$E$47,MATCH($C31,Repertoire!$B$8:$B$47,0))&amp;"",""))</f>
        <v/>
      </c>
      <c r="H31" s="29" t="str">
        <f aca="false">IF($C31="","",IFERROR(INDEX(Repertoire!$F$8:$F$47,MATCH($C31,Repertoire!$B$8:$B$47,0))&amp;"",""))</f>
        <v>Edition Blaugrund</v>
      </c>
      <c r="I31" s="30" t="n">
        <f aca="false">IF($C31="","",IFERROR(IF(INDEX(Repertoire!$G$8:$G$47,MATCH($C31,Repertoire!$B$8:$B$47,0))=0,"",INDEX(Repertoire!$G$8:$G$47,MATCH($C31,Repertoire!$B$8:$B$47,0))),""))</f>
        <v>0.00465277777777778</v>
      </c>
      <c r="J31" s="31" t="n">
        <v>1</v>
      </c>
      <c r="K31" s="32" t="n">
        <f aca="false">IF(OR($I31="",$J31=""),"",$I31*$J31)</f>
        <v>0.00465277777777778</v>
      </c>
      <c r="L31" s="33" t="str">
        <f aca="false">IF($C31="","",IFERROR(INDEX(Repertoire!$H$8:$H$47,MATCH($C31,Repertoire!$B$8:$B$47,0))&amp;"",""))</f>
        <v>1468294-868</v>
      </c>
      <c r="M31" s="33" t="str">
        <f aca="false">IF($C31="","",IFERROR(INDEX(Repertoire!$I$8:$I$47,MATCH($C31,Repertoire!$B$8:$B$47,0))&amp;"",""))</f>
        <v>Nein</v>
      </c>
      <c r="N31" s="27" t="s">
        <v>57</v>
      </c>
      <c r="O31" s="33" t="str">
        <f aca="false">IF($C31="","",IF(COUNTIF(Repertoire!$B$8:$B$47,$C31)=0,"Nicht im Repertoire",IF($E31="","Komponist fehlt",IF(OR($I31="",$I31=0),"Spieldauer fehlt",IF(OR($J31="",$J31=0),"Anzahl fehlt",IF(COUNTIF($C$17:$C$61,$C31)&gt;1,"Doppelt erfasst","OK"))))))</f>
        <v>OK</v>
      </c>
      <c r="P31" s="34"/>
    </row>
    <row r="32" customFormat="false" ht="15.75" hidden="false" customHeight="true" outlineLevel="0" collapsed="false">
      <c r="A32" s="35" t="n">
        <f aca="false">IF($C32="","",COUNTA($C$17:$C32))</f>
        <v>16</v>
      </c>
      <c r="B32" s="27" t="s">
        <v>74</v>
      </c>
      <c r="C32" s="28" t="s">
        <v>77</v>
      </c>
      <c r="D32" s="27" t="s">
        <v>56</v>
      </c>
      <c r="E32" s="36" t="str">
        <f aca="false">IF($C32="","",IFERROR(INDEX(Repertoire!$C$8:$C$47,MATCH($C32,Repertoire!$B$8:$B$47,0))&amp;"",""))</f>
        <v>K. Ohlsen</v>
      </c>
      <c r="F32" s="36" t="str">
        <f aca="false">IF($C32="","",IFERROR(INDEX(Repertoire!$D$8:$D$47,MATCH($C32,Repertoire!$B$8:$B$47,0))&amp;"",""))</f>
        <v>K. Ohlsen</v>
      </c>
      <c r="G32" s="36" t="str">
        <f aca="false">IF($C32="","",IFERROR(INDEX(Repertoire!$E$8:$E$47,MATCH($C32,Repertoire!$B$8:$B$47,0))&amp;"",""))</f>
        <v/>
      </c>
      <c r="H32" s="36" t="str">
        <f aca="false">IF($C32="","",IFERROR(INDEX(Repertoire!$F$8:$F$47,MATCH($C32,Repertoire!$B$8:$B$47,0))&amp;"",""))</f>
        <v>Eigenverlag</v>
      </c>
      <c r="I32" s="37" t="n">
        <f aca="false">IF($C32="","",IFERROR(IF(INDEX(Repertoire!$G$8:$G$47,MATCH($C32,Repertoire!$B$8:$B$47,0))=0,"",INDEX(Repertoire!$G$8:$G$47,MATCH($C32,Repertoire!$B$8:$B$47,0))),""))</f>
        <v>0.00365740740740741</v>
      </c>
      <c r="J32" s="31" t="n">
        <v>1</v>
      </c>
      <c r="K32" s="38" t="n">
        <f aca="false">IF(OR($I32="",$J32=""),"",$I32*$J32)</f>
        <v>0.00365740740740741</v>
      </c>
      <c r="L32" s="39" t="str">
        <f aca="false">IF($C32="","",IFERROR(INDEX(Repertoire!$H$8:$H$47,MATCH($C32,Repertoire!$B$8:$B$47,0))&amp;"",""))</f>
        <v>5993398-705</v>
      </c>
      <c r="M32" s="39" t="str">
        <f aca="false">IF($C32="","",IFERROR(INDEX(Repertoire!$I$8:$I$47,MATCH($C32,Repertoire!$B$8:$B$47,0))&amp;"",""))</f>
        <v>Nein</v>
      </c>
      <c r="N32" s="27" t="s">
        <v>57</v>
      </c>
      <c r="O32" s="39" t="str">
        <f aca="false">IF($C32="","",IF(COUNTIF(Repertoire!$B$8:$B$47,$C32)=0,"Nicht im Repertoire",IF($E32="","Komponist fehlt",IF(OR($I32="",$I32=0),"Spieldauer fehlt",IF(OR($J32="",$J32=0),"Anzahl fehlt",IF(COUNTIF($C$17:$C$61,$C32)&gt;1,"Doppelt erfasst","OK"))))))</f>
        <v>OK</v>
      </c>
      <c r="P32" s="34"/>
    </row>
    <row r="33" customFormat="false" ht="15.75" hidden="false" customHeight="true" outlineLevel="0" collapsed="false">
      <c r="A33" s="26" t="n">
        <f aca="false">IF($C33="","",COUNTA($C$17:$C33))</f>
        <v>17</v>
      </c>
      <c r="B33" s="27" t="s">
        <v>74</v>
      </c>
      <c r="C33" s="28" t="s">
        <v>78</v>
      </c>
      <c r="D33" s="27" t="s">
        <v>56</v>
      </c>
      <c r="E33" s="29" t="str">
        <f aca="false">IF($C33="","",IFERROR(INDEX(Repertoire!$C$8:$C$47,MATCH($C33,Repertoire!$B$8:$B$47,0))&amp;"",""))</f>
        <v>L. Haas</v>
      </c>
      <c r="F33" s="29" t="str">
        <f aca="false">IF($C33="","",IFERROR(INDEX(Repertoire!$D$8:$D$47,MATCH($C33,Repertoire!$B$8:$B$47,0))&amp;"",""))</f>
        <v>L. Haas</v>
      </c>
      <c r="G33" s="29" t="str">
        <f aca="false">IF($C33="","",IFERROR(INDEX(Repertoire!$E$8:$E$47,MATCH($C33,Repertoire!$B$8:$B$47,0))&amp;"",""))</f>
        <v/>
      </c>
      <c r="H33" s="29" t="str">
        <f aca="false">IF($C33="","",IFERROR(INDEX(Repertoire!$F$8:$F$47,MATCH($C33,Repertoire!$B$8:$B$47,0))&amp;"",""))</f>
        <v>Musikverlag Sechs Saiten</v>
      </c>
      <c r="I33" s="30" t="n">
        <f aca="false">IF($C33="","",IFERROR(IF(INDEX(Repertoire!$G$8:$G$47,MATCH($C33,Repertoire!$B$8:$B$47,0))=0,"",INDEX(Repertoire!$G$8:$G$47,MATCH($C33,Repertoire!$B$8:$B$47,0))),""))</f>
        <v>0.004375</v>
      </c>
      <c r="J33" s="31" t="n">
        <v>1</v>
      </c>
      <c r="K33" s="32" t="n">
        <f aca="false">IF(OR($I33="",$J33=""),"",$I33*$J33)</f>
        <v>0.004375</v>
      </c>
      <c r="L33" s="33" t="str">
        <f aca="false">IF($C33="","",IFERROR(INDEX(Repertoire!$H$8:$H$47,MATCH($C33,Repertoire!$B$8:$B$47,0))&amp;"",""))</f>
        <v>7274376-190</v>
      </c>
      <c r="M33" s="33" t="str">
        <f aca="false">IF($C33="","",IFERROR(INDEX(Repertoire!$I$8:$I$47,MATCH($C33,Repertoire!$B$8:$B$47,0))&amp;"",""))</f>
        <v>Nein</v>
      </c>
      <c r="N33" s="27" t="s">
        <v>57</v>
      </c>
      <c r="O33" s="33" t="str">
        <f aca="false">IF($C33="","",IF(COUNTIF(Repertoire!$B$8:$B$47,$C33)=0,"Nicht im Repertoire",IF($E33="","Komponist fehlt",IF(OR($I33="",$I33=0),"Spieldauer fehlt",IF(OR($J33="",$J33=0),"Anzahl fehlt",IF(COUNTIF($C$17:$C$61,$C33)&gt;1,"Doppelt erfasst","OK"))))))</f>
        <v>OK</v>
      </c>
      <c r="P33" s="34"/>
    </row>
    <row r="34" customFormat="false" ht="15.75" hidden="false" customHeight="true" outlineLevel="0" collapsed="false">
      <c r="A34" s="35" t="n">
        <f aca="false">IF($C34="","",COUNTA($C$17:$C34))</f>
        <v>18</v>
      </c>
      <c r="B34" s="27" t="s">
        <v>74</v>
      </c>
      <c r="C34" s="28" t="s">
        <v>79</v>
      </c>
      <c r="D34" s="27" t="s">
        <v>56</v>
      </c>
      <c r="E34" s="36" t="str">
        <f aca="false">IF($C34="","",IFERROR(INDEX(Repertoire!$C$8:$C$47,MATCH($C34,Repertoire!$B$8:$B$47,0))&amp;"",""))</f>
        <v>H. Reichert</v>
      </c>
      <c r="F34" s="36" t="str">
        <f aca="false">IF($C34="","",IFERROR(INDEX(Repertoire!$D$8:$D$47,MATCH($C34,Repertoire!$B$8:$B$47,0))&amp;"",""))</f>
        <v>D. Herzog</v>
      </c>
      <c r="G34" s="36" t="str">
        <f aca="false">IF($C34="","",IFERROR(INDEX(Repertoire!$E$8:$E$47,MATCH($C34,Repertoire!$B$8:$B$47,0))&amp;"",""))</f>
        <v/>
      </c>
      <c r="H34" s="36" t="str">
        <f aca="false">IF($C34="","",IFERROR(INDEX(Repertoire!$F$8:$F$47,MATCH($C34,Repertoire!$B$8:$B$47,0))&amp;"",""))</f>
        <v>Eigenverlag</v>
      </c>
      <c r="I34" s="37" t="n">
        <f aca="false">IF($C34="","",IFERROR(IF(INDEX(Repertoire!$G$8:$G$47,MATCH($C34,Repertoire!$B$8:$B$47,0))=0,"",INDEX(Repertoire!$G$8:$G$47,MATCH($C34,Repertoire!$B$8:$B$47,0))),""))</f>
        <v>0.00234953703703704</v>
      </c>
      <c r="J34" s="31" t="n">
        <v>1</v>
      </c>
      <c r="K34" s="38" t="n">
        <f aca="false">IF(OR($I34="",$J34=""),"",$I34*$J34)</f>
        <v>0.00234953703703704</v>
      </c>
      <c r="L34" s="39" t="str">
        <f aca="false">IF($C34="","",IFERROR(INDEX(Repertoire!$H$8:$H$47,MATCH($C34,Repertoire!$B$8:$B$47,0))&amp;"",""))</f>
        <v>3146695-101</v>
      </c>
      <c r="M34" s="39" t="str">
        <f aca="false">IF($C34="","",IFERROR(INDEX(Repertoire!$I$8:$I$47,MATCH($C34,Repertoire!$B$8:$B$47,0))&amp;"",""))</f>
        <v>Ja</v>
      </c>
      <c r="N34" s="27" t="s">
        <v>57</v>
      </c>
      <c r="O34" s="39" t="str">
        <f aca="false">IF($C34="","",IF(COUNTIF(Repertoire!$B$8:$B$47,$C34)=0,"Nicht im Repertoire",IF($E34="","Komponist fehlt",IF(OR($I34="",$I34=0),"Spieldauer fehlt",IF(OR($J34="",$J34=0),"Anzahl fehlt",IF(COUNTIF($C$17:$C$61,$C34)&gt;1,"Doppelt erfasst","OK"))))))</f>
        <v>OK</v>
      </c>
      <c r="P34" s="34"/>
    </row>
    <row r="35" customFormat="false" ht="15.75" hidden="false" customHeight="true" outlineLevel="0" collapsed="false">
      <c r="A35" s="26" t="n">
        <f aca="false">IF($C35="","",COUNTA($C$17:$C35))</f>
        <v>19</v>
      </c>
      <c r="B35" s="27" t="s">
        <v>74</v>
      </c>
      <c r="C35" s="28" t="s">
        <v>80</v>
      </c>
      <c r="D35" s="27" t="s">
        <v>56</v>
      </c>
      <c r="E35" s="29" t="str">
        <f aca="false">IF($C35="","",IFERROR(INDEX(Repertoire!$C$8:$C$47,MATCH($C35,Repertoire!$B$8:$B$47,0))&amp;"",""))</f>
        <v>E. Kolbe</v>
      </c>
      <c r="F35" s="29" t="str">
        <f aca="false">IF($C35="","",IFERROR(INDEX(Repertoire!$D$8:$D$47,MATCH($C35,Repertoire!$B$8:$B$47,0))&amp;"",""))</f>
        <v>E. Kolbe</v>
      </c>
      <c r="G35" s="29" t="str">
        <f aca="false">IF($C35="","",IFERROR(INDEX(Repertoire!$E$8:$E$47,MATCH($C35,Repertoire!$B$8:$B$47,0))&amp;"",""))</f>
        <v/>
      </c>
      <c r="H35" s="29" t="str">
        <f aca="false">IF($C35="","",IFERROR(INDEX(Repertoire!$F$8:$F$47,MATCH($C35,Repertoire!$B$8:$B$47,0))&amp;"",""))</f>
        <v>Klangwerk Edition</v>
      </c>
      <c r="I35" s="30" t="n">
        <f aca="false">IF($C35="","",IFERROR(IF(INDEX(Repertoire!$G$8:$G$47,MATCH($C35,Repertoire!$B$8:$B$47,0))=0,"",INDEX(Repertoire!$G$8:$G$47,MATCH($C35,Repertoire!$B$8:$B$47,0))),""))</f>
        <v>0.00407407407407407</v>
      </c>
      <c r="J35" s="31" t="n">
        <v>1</v>
      </c>
      <c r="K35" s="32" t="n">
        <f aca="false">IF(OR($I35="",$J35=""),"",$I35*$J35)</f>
        <v>0.00407407407407407</v>
      </c>
      <c r="L35" s="33" t="str">
        <f aca="false">IF($C35="","",IFERROR(INDEX(Repertoire!$H$8:$H$47,MATCH($C35,Repertoire!$B$8:$B$47,0))&amp;"",""))</f>
        <v>3028068-284</v>
      </c>
      <c r="M35" s="33" t="str">
        <f aca="false">IF($C35="","",IFERROR(INDEX(Repertoire!$I$8:$I$47,MATCH($C35,Repertoire!$B$8:$B$47,0))&amp;"",""))</f>
        <v>Nein</v>
      </c>
      <c r="N35" s="27" t="s">
        <v>57</v>
      </c>
      <c r="O35" s="33" t="str">
        <f aca="false">IF($C35="","",IF(COUNTIF(Repertoire!$B$8:$B$47,$C35)=0,"Nicht im Repertoire",IF($E35="","Komponist fehlt",IF(OR($I35="",$I35=0),"Spieldauer fehlt",IF(OR($J35="",$J35=0),"Anzahl fehlt",IF(COUNTIF($C$17:$C$61,$C35)&gt;1,"Doppelt erfasst","OK"))))))</f>
        <v>OK</v>
      </c>
      <c r="P35" s="34"/>
    </row>
    <row r="36" customFormat="false" ht="15.75" hidden="false" customHeight="true" outlineLevel="0" collapsed="false">
      <c r="A36" s="35" t="n">
        <f aca="false">IF($C36="","",COUNTA($C$17:$C36))</f>
        <v>20</v>
      </c>
      <c r="B36" s="27" t="s">
        <v>74</v>
      </c>
      <c r="C36" s="28" t="s">
        <v>81</v>
      </c>
      <c r="D36" s="27" t="s">
        <v>56</v>
      </c>
      <c r="E36" s="36" t="str">
        <f aca="false">IF($C36="","",IFERROR(INDEX(Repertoire!$C$8:$C$47,MATCH($C36,Repertoire!$B$8:$B$47,0))&amp;"",""))</f>
        <v>T. Brenner</v>
      </c>
      <c r="F36" s="36" t="str">
        <f aca="false">IF($C36="","",IFERROR(INDEX(Repertoire!$D$8:$D$47,MATCH($C36,Repertoire!$B$8:$B$47,0))&amp;"",""))</f>
        <v>T. Brenner</v>
      </c>
      <c r="G36" s="36" t="str">
        <f aca="false">IF($C36="","",IFERROR(INDEX(Repertoire!$E$8:$E$47,MATCH($C36,Repertoire!$B$8:$B$47,0))&amp;"",""))</f>
        <v/>
      </c>
      <c r="H36" s="36" t="str">
        <f aca="false">IF($C36="","",IFERROR(INDEX(Repertoire!$F$8:$F$47,MATCH($C36,Repertoire!$B$8:$B$47,0))&amp;"",""))</f>
        <v>Nordklang Musikverlag</v>
      </c>
      <c r="I36" s="37" t="n">
        <f aca="false">IF($C36="","",IFERROR(IF(INDEX(Repertoire!$G$8:$G$47,MATCH($C36,Repertoire!$B$8:$B$47,0))=0,"",INDEX(Repertoire!$G$8:$G$47,MATCH($C36,Repertoire!$B$8:$B$47,0))),""))</f>
        <v>0.00275462962962963</v>
      </c>
      <c r="J36" s="31" t="n">
        <v>1</v>
      </c>
      <c r="K36" s="38" t="n">
        <f aca="false">IF(OR($I36="",$J36=""),"",$I36*$J36)</f>
        <v>0.00275462962962963</v>
      </c>
      <c r="L36" s="39" t="str">
        <f aca="false">IF($C36="","",IFERROR(INDEX(Repertoire!$H$8:$H$47,MATCH($C36,Repertoire!$B$8:$B$47,0))&amp;"",""))</f>
        <v>2656565-744</v>
      </c>
      <c r="M36" s="39" t="str">
        <f aca="false">IF($C36="","",IFERROR(INDEX(Repertoire!$I$8:$I$47,MATCH($C36,Repertoire!$B$8:$B$47,0))&amp;"",""))</f>
        <v>Nein</v>
      </c>
      <c r="N36" s="27" t="s">
        <v>57</v>
      </c>
      <c r="O36" s="39" t="str">
        <f aca="false">IF($C36="","",IF(COUNTIF(Repertoire!$B$8:$B$47,$C36)=0,"Nicht im Repertoire",IF($E36="","Komponist fehlt",IF(OR($I36="",$I36=0),"Spieldauer fehlt",IF(OR($J36="",$J36=0),"Anzahl fehlt",IF(COUNTIF($C$17:$C$61,$C36)&gt;1,"Doppelt erfasst","OK"))))))</f>
        <v>OK</v>
      </c>
      <c r="P36" s="34"/>
    </row>
    <row r="37" customFormat="false" ht="15.75" hidden="false" customHeight="true" outlineLevel="0" collapsed="false">
      <c r="A37" s="26" t="n">
        <f aca="false">IF($C37="","",COUNTA($C$17:$C37))</f>
        <v>21</v>
      </c>
      <c r="B37" s="27" t="s">
        <v>74</v>
      </c>
      <c r="C37" s="28" t="s">
        <v>82</v>
      </c>
      <c r="D37" s="27" t="s">
        <v>56</v>
      </c>
      <c r="E37" s="29" t="str">
        <f aca="false">IF($C37="","",IFERROR(INDEX(Repertoire!$C$8:$C$47,MATCH($C37,Repertoire!$B$8:$B$47,0))&amp;"",""))</f>
        <v>K. Ohlsen</v>
      </c>
      <c r="F37" s="29" t="str">
        <f aca="false">IF($C37="","",IFERROR(INDEX(Repertoire!$D$8:$D$47,MATCH($C37,Repertoire!$B$8:$B$47,0))&amp;"",""))</f>
        <v>K. Ohlsen</v>
      </c>
      <c r="G37" s="29" t="str">
        <f aca="false">IF($C37="","",IFERROR(INDEX(Repertoire!$E$8:$E$47,MATCH($C37,Repertoire!$B$8:$B$47,0))&amp;"",""))</f>
        <v/>
      </c>
      <c r="H37" s="29" t="str">
        <f aca="false">IF($C37="","",IFERROR(INDEX(Repertoire!$F$8:$F$47,MATCH($C37,Repertoire!$B$8:$B$47,0))&amp;"",""))</f>
        <v>Musikverlag Weitblick</v>
      </c>
      <c r="I37" s="30" t="n">
        <f aca="false">IF($C37="","",IFERROR(IF(INDEX(Repertoire!$G$8:$G$47,MATCH($C37,Repertoire!$B$8:$B$47,0))=0,"",INDEX(Repertoire!$G$8:$G$47,MATCH($C37,Repertoire!$B$8:$B$47,0))),""))</f>
        <v>0.00465277777777778</v>
      </c>
      <c r="J37" s="31" t="n">
        <v>1</v>
      </c>
      <c r="K37" s="32" t="n">
        <f aca="false">IF(OR($I37="",$J37=""),"",$I37*$J37)</f>
        <v>0.00465277777777778</v>
      </c>
      <c r="L37" s="33" t="str">
        <f aca="false">IF($C37="","",IFERROR(INDEX(Repertoire!$H$8:$H$47,MATCH($C37,Repertoire!$B$8:$B$47,0))&amp;"",""))</f>
        <v>6477595-210</v>
      </c>
      <c r="M37" s="33" t="str">
        <f aca="false">IF($C37="","",IFERROR(INDEX(Repertoire!$I$8:$I$47,MATCH($C37,Repertoire!$B$8:$B$47,0))&amp;"",""))</f>
        <v>Nein</v>
      </c>
      <c r="N37" s="27" t="s">
        <v>57</v>
      </c>
      <c r="O37" s="33" t="str">
        <f aca="false">IF($C37="","",IF(COUNTIF(Repertoire!$B$8:$B$47,$C37)=0,"Nicht im Repertoire",IF($E37="","Komponist fehlt",IF(OR($I37="",$I37=0),"Spieldauer fehlt",IF(OR($J37="",$J37=0),"Anzahl fehlt",IF(COUNTIF($C$17:$C$61,$C37)&gt;1,"Doppelt erfasst","OK"))))))</f>
        <v>OK</v>
      </c>
      <c r="P37" s="34"/>
    </row>
    <row r="38" customFormat="false" ht="15.75" hidden="false" customHeight="true" outlineLevel="0" collapsed="false">
      <c r="A38" s="35" t="n">
        <f aca="false">IF($C38="","",COUNTA($C$17:$C38))</f>
        <v>22</v>
      </c>
      <c r="B38" s="27" t="s">
        <v>74</v>
      </c>
      <c r="C38" s="28" t="s">
        <v>83</v>
      </c>
      <c r="D38" s="27" t="s">
        <v>56</v>
      </c>
      <c r="E38" s="36" t="str">
        <f aca="false">IF($C38="","",IFERROR(INDEX(Repertoire!$C$8:$C$47,MATCH($C38,Repertoire!$B$8:$B$47,0))&amp;"",""))</f>
        <v>L. Haas</v>
      </c>
      <c r="F38" s="36" t="str">
        <f aca="false">IF($C38="","",IFERROR(INDEX(Repertoire!$D$8:$D$47,MATCH($C38,Repertoire!$B$8:$B$47,0))&amp;"",""))</f>
        <v>L. Haas</v>
      </c>
      <c r="G38" s="36" t="str">
        <f aca="false">IF($C38="","",IFERROR(INDEX(Repertoire!$E$8:$E$47,MATCH($C38,Repertoire!$B$8:$B$47,0))&amp;"",""))</f>
        <v/>
      </c>
      <c r="H38" s="36" t="str">
        <f aca="false">IF($C38="","",IFERROR(INDEX(Repertoire!$F$8:$F$47,MATCH($C38,Repertoire!$B$8:$B$47,0))&amp;"",""))</f>
        <v>Edition Talstraße</v>
      </c>
      <c r="I38" s="37" t="n">
        <f aca="false">IF($C38="","",IFERROR(IF(INDEX(Repertoire!$G$8:$G$47,MATCH($C38,Repertoire!$B$8:$B$47,0))=0,"",INDEX(Repertoire!$G$8:$G$47,MATCH($C38,Repertoire!$B$8:$B$47,0))),""))</f>
        <v>0.00261574074074074</v>
      </c>
      <c r="J38" s="31" t="n">
        <v>1</v>
      </c>
      <c r="K38" s="38" t="n">
        <f aca="false">IF(OR($I38="",$J38=""),"",$I38*$J38)</f>
        <v>0.00261574074074074</v>
      </c>
      <c r="L38" s="39" t="str">
        <f aca="false">IF($C38="","",IFERROR(INDEX(Repertoire!$H$8:$H$47,MATCH($C38,Repertoire!$B$8:$B$47,0))&amp;"",""))</f>
        <v>6256639-517</v>
      </c>
      <c r="M38" s="39" t="str">
        <f aca="false">IF($C38="","",IFERROR(INDEX(Repertoire!$I$8:$I$47,MATCH($C38,Repertoire!$B$8:$B$47,0))&amp;"",""))</f>
        <v>Nein</v>
      </c>
      <c r="N38" s="27" t="s">
        <v>57</v>
      </c>
      <c r="O38" s="39" t="str">
        <f aca="false">IF($C38="","",IF(COUNTIF(Repertoire!$B$8:$B$47,$C38)=0,"Nicht im Repertoire",IF($E38="","Komponist fehlt",IF(OR($I38="",$I38=0),"Spieldauer fehlt",IF(OR($J38="",$J38=0),"Anzahl fehlt",IF(COUNTIF($C$17:$C$61,$C38)&gt;1,"Doppelt erfasst","OK"))))))</f>
        <v>OK</v>
      </c>
      <c r="P38" s="34"/>
    </row>
    <row r="39" customFormat="false" ht="15.75" hidden="false" customHeight="true" outlineLevel="0" collapsed="false">
      <c r="A39" s="26" t="n">
        <f aca="false">IF($C39="","",COUNTA($C$17:$C39))</f>
        <v>23</v>
      </c>
      <c r="B39" s="27" t="s">
        <v>74</v>
      </c>
      <c r="C39" s="28" t="s">
        <v>84</v>
      </c>
      <c r="D39" s="27" t="s">
        <v>56</v>
      </c>
      <c r="E39" s="29" t="str">
        <f aca="false">IF($C39="","",IFERROR(INDEX(Repertoire!$C$8:$C$47,MATCH($C39,Repertoire!$B$8:$B$47,0))&amp;"",""))</f>
        <v>H. Reichert</v>
      </c>
      <c r="F39" s="29" t="str">
        <f aca="false">IF($C39="","",IFERROR(INDEX(Repertoire!$D$8:$D$47,MATCH($C39,Repertoire!$B$8:$B$47,0))&amp;"",""))</f>
        <v>D. Herzog</v>
      </c>
      <c r="G39" s="29" t="str">
        <f aca="false">IF($C39="","",IFERROR(INDEX(Repertoire!$E$8:$E$47,MATCH($C39,Repertoire!$B$8:$B$47,0))&amp;"",""))</f>
        <v/>
      </c>
      <c r="H39" s="29" t="str">
        <f aca="false">IF($C39="","",IFERROR(INDEX(Repertoire!$F$8:$F$47,MATCH($C39,Repertoire!$B$8:$B$47,0))&amp;"",""))</f>
        <v>Edition Blaugrund</v>
      </c>
      <c r="I39" s="30" t="n">
        <f aca="false">IF($C39="","",IFERROR(IF(INDEX(Repertoire!$G$8:$G$47,MATCH($C39,Repertoire!$B$8:$B$47,0))=0,"",INDEX(Repertoire!$G$8:$G$47,MATCH($C39,Repertoire!$B$8:$B$47,0))),""))</f>
        <v>0.00275462962962963</v>
      </c>
      <c r="J39" s="31" t="n">
        <v>1</v>
      </c>
      <c r="K39" s="32" t="n">
        <f aca="false">IF(OR($I39="",$J39=""),"",$I39*$J39)</f>
        <v>0.00275462962962963</v>
      </c>
      <c r="L39" s="33" t="str">
        <f aca="false">IF($C39="","",IFERROR(INDEX(Repertoire!$H$8:$H$47,MATCH($C39,Repertoire!$B$8:$B$47,0))&amp;"",""))</f>
        <v>8609246-888</v>
      </c>
      <c r="M39" s="33" t="str">
        <f aca="false">IF($C39="","",IFERROR(INDEX(Repertoire!$I$8:$I$47,MATCH($C39,Repertoire!$B$8:$B$47,0))&amp;"",""))</f>
        <v>Nein</v>
      </c>
      <c r="N39" s="27" t="s">
        <v>57</v>
      </c>
      <c r="O39" s="33" t="str">
        <f aca="false">IF($C39="","",IF(COUNTIF(Repertoire!$B$8:$B$47,$C39)=0,"Nicht im Repertoire",IF($E39="","Komponist fehlt",IF(OR($I39="",$I39=0),"Spieldauer fehlt",IF(OR($J39="",$J39=0),"Anzahl fehlt",IF(COUNTIF($C$17:$C$61,$C39)&gt;1,"Doppelt erfasst","OK"))))))</f>
        <v>OK</v>
      </c>
      <c r="P39" s="34"/>
    </row>
    <row r="40" customFormat="false" ht="15.75" hidden="false" customHeight="true" outlineLevel="0" collapsed="false">
      <c r="A40" s="35" t="n">
        <f aca="false">IF($C40="","",COUNTA($C$17:$C40))</f>
        <v>24</v>
      </c>
      <c r="B40" s="27" t="s">
        <v>74</v>
      </c>
      <c r="C40" s="28" t="s">
        <v>85</v>
      </c>
      <c r="D40" s="27" t="s">
        <v>56</v>
      </c>
      <c r="E40" s="36" t="str">
        <f aca="false">IF($C40="","",IFERROR(INDEX(Repertoire!$C$8:$C$47,MATCH($C40,Repertoire!$B$8:$B$47,0))&amp;"",""))</f>
        <v>E. Kolbe</v>
      </c>
      <c r="F40" s="36" t="str">
        <f aca="false">IF($C40="","",IFERROR(INDEX(Repertoire!$D$8:$D$47,MATCH($C40,Repertoire!$B$8:$B$47,0))&amp;"",""))</f>
        <v>E. Kolbe</v>
      </c>
      <c r="G40" s="36" t="str">
        <f aca="false">IF($C40="","",IFERROR(INDEX(Repertoire!$E$8:$E$47,MATCH($C40,Repertoire!$B$8:$B$47,0))&amp;"",""))</f>
        <v/>
      </c>
      <c r="H40" s="36" t="str">
        <f aca="false">IF($C40="","",IFERROR(INDEX(Repertoire!$F$8:$F$47,MATCH($C40,Repertoire!$B$8:$B$47,0))&amp;"",""))</f>
        <v>Eigenverlag</v>
      </c>
      <c r="I40" s="37" t="n">
        <f aca="false">IF($C40="","",IFERROR(IF(INDEX(Repertoire!$G$8:$G$47,MATCH($C40,Repertoire!$B$8:$B$47,0))=0,"",INDEX(Repertoire!$G$8:$G$47,MATCH($C40,Repertoire!$B$8:$B$47,0))),""))</f>
        <v>0.0034837962962963</v>
      </c>
      <c r="J40" s="31" t="n">
        <v>1</v>
      </c>
      <c r="K40" s="38" t="n">
        <f aca="false">IF(OR($I40="",$J40=""),"",$I40*$J40)</f>
        <v>0.0034837962962963</v>
      </c>
      <c r="L40" s="39" t="str">
        <f aca="false">IF($C40="","",IFERROR(INDEX(Repertoire!$H$8:$H$47,MATCH($C40,Repertoire!$B$8:$B$47,0))&amp;"",""))</f>
        <v>1218488-886</v>
      </c>
      <c r="M40" s="39" t="str">
        <f aca="false">IF($C40="","",IFERROR(INDEX(Repertoire!$I$8:$I$47,MATCH($C40,Repertoire!$B$8:$B$47,0))&amp;"",""))</f>
        <v>Nein</v>
      </c>
      <c r="N40" s="27" t="s">
        <v>57</v>
      </c>
      <c r="O40" s="39" t="str">
        <f aca="false">IF($C40="","",IF(COUNTIF(Repertoire!$B$8:$B$47,$C40)=0,"Nicht im Repertoire",IF($E40="","Komponist fehlt",IF(OR($I40="",$I40=0),"Spieldauer fehlt",IF(OR($J40="",$J40=0),"Anzahl fehlt",IF(COUNTIF($C$17:$C$61,$C40)&gt;1,"Doppelt erfasst","OK"))))))</f>
        <v>OK</v>
      </c>
      <c r="P40" s="34"/>
    </row>
    <row r="41" customFormat="false" ht="15.75" hidden="false" customHeight="true" outlineLevel="0" collapsed="false">
      <c r="A41" s="26" t="n">
        <f aca="false">IF($C41="","",COUNTA($C$17:$C41))</f>
        <v>25</v>
      </c>
      <c r="B41" s="27" t="s">
        <v>74</v>
      </c>
      <c r="C41" s="28" t="s">
        <v>86</v>
      </c>
      <c r="D41" s="27" t="s">
        <v>56</v>
      </c>
      <c r="E41" s="29" t="str">
        <f aca="false">IF($C41="","",IFERROR(INDEX(Repertoire!$C$8:$C$47,MATCH($C41,Repertoire!$B$8:$B$47,0))&amp;"",""))</f>
        <v>T. Brenner</v>
      </c>
      <c r="F41" s="29" t="str">
        <f aca="false">IF($C41="","",IFERROR(INDEX(Repertoire!$D$8:$D$47,MATCH($C41,Repertoire!$B$8:$B$47,0))&amp;"",""))</f>
        <v>T. Brenner</v>
      </c>
      <c r="G41" s="29" t="str">
        <f aca="false">IF($C41="","",IFERROR(INDEX(Repertoire!$E$8:$E$47,MATCH($C41,Repertoire!$B$8:$B$47,0))&amp;"",""))</f>
        <v/>
      </c>
      <c r="H41" s="29" t="str">
        <f aca="false">IF($C41="","",IFERROR(INDEX(Repertoire!$F$8:$F$47,MATCH($C41,Repertoire!$B$8:$B$47,0))&amp;"",""))</f>
        <v>Eigenverlag</v>
      </c>
      <c r="I41" s="30" t="n">
        <f aca="false">IF($C41="","",IFERROR(IF(INDEX(Repertoire!$G$8:$G$47,MATCH($C41,Repertoire!$B$8:$B$47,0))=0,"",INDEX(Repertoire!$G$8:$G$47,MATCH($C41,Repertoire!$B$8:$B$47,0))),""))</f>
        <v>0.00261574074074074</v>
      </c>
      <c r="J41" s="31" t="n">
        <v>1</v>
      </c>
      <c r="K41" s="32" t="n">
        <f aca="false">IF(OR($I41="",$J41=""),"",$I41*$J41)</f>
        <v>0.00261574074074074</v>
      </c>
      <c r="L41" s="33" t="str">
        <f aca="false">IF($C41="","",IFERROR(INDEX(Repertoire!$H$8:$H$47,MATCH($C41,Repertoire!$B$8:$B$47,0))&amp;"",""))</f>
        <v>9455196-501</v>
      </c>
      <c r="M41" s="33" t="str">
        <f aca="false">IF($C41="","",IFERROR(INDEX(Repertoire!$I$8:$I$47,MATCH($C41,Repertoire!$B$8:$B$47,0))&amp;"",""))</f>
        <v>Ja</v>
      </c>
      <c r="N41" s="27" t="s">
        <v>57</v>
      </c>
      <c r="O41" s="33" t="str">
        <f aca="false">IF($C41="","",IF(COUNTIF(Repertoire!$B$8:$B$47,$C41)=0,"Nicht im Repertoire",IF($E41="","Komponist fehlt",IF(OR($I41="",$I41=0),"Spieldauer fehlt",IF(OR($J41="",$J41=0),"Anzahl fehlt",IF(COUNTIF($C$17:$C$61,$C41)&gt;1,"Doppelt erfasst","OK"))))))</f>
        <v>OK</v>
      </c>
      <c r="P41" s="34"/>
    </row>
    <row r="42" customFormat="false" ht="15.75" hidden="false" customHeight="true" outlineLevel="0" collapsed="false">
      <c r="A42" s="35" t="n">
        <f aca="false">IF($C42="","",COUNTA($C$17:$C42))</f>
        <v>26</v>
      </c>
      <c r="B42" s="27" t="s">
        <v>74</v>
      </c>
      <c r="C42" s="28" t="s">
        <v>87</v>
      </c>
      <c r="D42" s="27" t="s">
        <v>56</v>
      </c>
      <c r="E42" s="36" t="str">
        <f aca="false">IF($C42="","",IFERROR(INDEX(Repertoire!$C$8:$C$47,MATCH($C42,Repertoire!$B$8:$B$47,0))&amp;"",""))</f>
        <v>K. Ohlsen</v>
      </c>
      <c r="F42" s="36" t="str">
        <f aca="false">IF($C42="","",IFERROR(INDEX(Repertoire!$D$8:$D$47,MATCH($C42,Repertoire!$B$8:$B$47,0))&amp;"",""))</f>
        <v>K. Ohlsen</v>
      </c>
      <c r="G42" s="36" t="str">
        <f aca="false">IF($C42="","",IFERROR(INDEX(Repertoire!$E$8:$E$47,MATCH($C42,Repertoire!$B$8:$B$47,0))&amp;"",""))</f>
        <v/>
      </c>
      <c r="H42" s="36" t="str">
        <f aca="false">IF($C42="","",IFERROR(INDEX(Repertoire!$F$8:$F$47,MATCH($C42,Repertoire!$B$8:$B$47,0))&amp;"",""))</f>
        <v>Silberton Verlag</v>
      </c>
      <c r="I42" s="37" t="n">
        <f aca="false">IF($C42="","",IFERROR(IF(INDEX(Repertoire!$G$8:$G$47,MATCH($C42,Repertoire!$B$8:$B$47,0))=0,"",INDEX(Repertoire!$G$8:$G$47,MATCH($C42,Repertoire!$B$8:$B$47,0))),""))</f>
        <v>0.0028587962962963</v>
      </c>
      <c r="J42" s="31" t="n">
        <v>1</v>
      </c>
      <c r="K42" s="38" t="n">
        <f aca="false">IF(OR($I42="",$J42=""),"",$I42*$J42)</f>
        <v>0.0028587962962963</v>
      </c>
      <c r="L42" s="39" t="str">
        <f aca="false">IF($C42="","",IFERROR(INDEX(Repertoire!$H$8:$H$47,MATCH($C42,Repertoire!$B$8:$B$47,0))&amp;"",""))</f>
        <v>2079227-568</v>
      </c>
      <c r="M42" s="39" t="str">
        <f aca="false">IF($C42="","",IFERROR(INDEX(Repertoire!$I$8:$I$47,MATCH($C42,Repertoire!$B$8:$B$47,0))&amp;"",""))</f>
        <v>Nein</v>
      </c>
      <c r="N42" s="27" t="s">
        <v>57</v>
      </c>
      <c r="O42" s="39" t="str">
        <f aca="false">IF($C42="","",IF(COUNTIF(Repertoire!$B$8:$B$47,$C42)=0,"Nicht im Repertoire",IF($E42="","Komponist fehlt",IF(OR($I42="",$I42=0),"Spieldauer fehlt",IF(OR($J42="",$J42=0),"Anzahl fehlt",IF(COUNTIF($C$17:$C$61,$C42)&gt;1,"Doppelt erfasst","OK"))))))</f>
        <v>OK</v>
      </c>
      <c r="P42" s="34"/>
    </row>
    <row r="43" customFormat="false" ht="15.75" hidden="false" customHeight="true" outlineLevel="0" collapsed="false">
      <c r="A43" s="26" t="n">
        <f aca="false">IF($C43="","",COUNTA($C$17:$C43))</f>
        <v>27</v>
      </c>
      <c r="B43" s="27" t="s">
        <v>74</v>
      </c>
      <c r="C43" s="28" t="s">
        <v>88</v>
      </c>
      <c r="D43" s="27" t="s">
        <v>56</v>
      </c>
      <c r="E43" s="29" t="str">
        <f aca="false">IF($C43="","",IFERROR(INDEX(Repertoire!$C$8:$C$47,MATCH($C43,Repertoire!$B$8:$B$47,0))&amp;"",""))</f>
        <v>P. Ambros</v>
      </c>
      <c r="F43" s="29" t="str">
        <f aca="false">IF($C43="","",IFERROR(INDEX(Repertoire!$D$8:$D$47,MATCH($C43,Repertoire!$B$8:$B$47,0))&amp;"",""))</f>
        <v>P. Ambros</v>
      </c>
      <c r="G43" s="29" t="str">
        <f aca="false">IF($C43="","",IFERROR(INDEX(Repertoire!$E$8:$E$47,MATCH($C43,Repertoire!$B$8:$B$47,0))&amp;"",""))</f>
        <v/>
      </c>
      <c r="H43" s="29" t="str">
        <f aca="false">IF($C43="","",IFERROR(INDEX(Repertoire!$F$8:$F$47,MATCH($C43,Repertoire!$B$8:$B$47,0))&amp;"",""))</f>
        <v>Eigenverlag</v>
      </c>
      <c r="I43" s="30" t="n">
        <f aca="false">IF($C43="","",IFERROR(IF(INDEX(Repertoire!$G$8:$G$47,MATCH($C43,Repertoire!$B$8:$B$47,0))=0,"",INDEX(Repertoire!$G$8:$G$47,MATCH($C43,Repertoire!$B$8:$B$47,0))),""))</f>
        <v>0.00275462962962963</v>
      </c>
      <c r="J43" s="31" t="n">
        <v>1</v>
      </c>
      <c r="K43" s="32" t="n">
        <f aca="false">IF(OR($I43="",$J43=""),"",$I43*$J43)</f>
        <v>0.00275462962962963</v>
      </c>
      <c r="L43" s="33" t="str">
        <f aca="false">IF($C43="","",IFERROR(INDEX(Repertoire!$H$8:$H$47,MATCH($C43,Repertoire!$B$8:$B$47,0))&amp;"",""))</f>
        <v>8338494-438</v>
      </c>
      <c r="M43" s="33" t="str">
        <f aca="false">IF($C43="","",IFERROR(INDEX(Repertoire!$I$8:$I$47,MATCH($C43,Repertoire!$B$8:$B$47,0))&amp;"",""))</f>
        <v>Ja</v>
      </c>
      <c r="N43" s="27" t="s">
        <v>57</v>
      </c>
      <c r="O43" s="33" t="str">
        <f aca="false">IF($C43="","",IF(COUNTIF(Repertoire!$B$8:$B$47,$C43)=0,"Nicht im Repertoire",IF($E43="","Komponist fehlt",IF(OR($I43="",$I43=0),"Spieldauer fehlt",IF(OR($J43="",$J43=0),"Anzahl fehlt",IF(COUNTIF($C$17:$C$61,$C43)&gt;1,"Doppelt erfasst","OK"))))))</f>
        <v>OK</v>
      </c>
      <c r="P43" s="34"/>
    </row>
    <row r="44" customFormat="false" ht="15.75" hidden="false" customHeight="true" outlineLevel="0" collapsed="false">
      <c r="A44" s="35" t="n">
        <f aca="false">IF($C44="","",COUNTA($C$17:$C44))</f>
        <v>28</v>
      </c>
      <c r="B44" s="27" t="s">
        <v>89</v>
      </c>
      <c r="C44" s="28" t="s">
        <v>90</v>
      </c>
      <c r="D44" s="27" t="s">
        <v>91</v>
      </c>
      <c r="E44" s="36" t="str">
        <f aca="false">IF($C44="","",IFERROR(INDEX(Repertoire!$C$8:$C$47,MATCH($C44,Repertoire!$B$8:$B$47,0))&amp;"",""))</f>
        <v>Diverse</v>
      </c>
      <c r="F44" s="36" t="str">
        <f aca="false">IF($C44="","",IFERROR(INDEX(Repertoire!$D$8:$D$47,MATCH($C44,Repertoire!$B$8:$B$47,0))&amp;"",""))</f>
        <v>C. Nowack</v>
      </c>
      <c r="G44" s="36" t="str">
        <f aca="false">IF($C44="","",IFERROR(INDEX(Repertoire!$E$8:$E$47,MATCH($C44,Repertoire!$B$8:$B$47,0))&amp;"",""))</f>
        <v>M. Falkner</v>
      </c>
      <c r="H44" s="36" t="str">
        <f aca="false">IF($C44="","",IFERROR(INDEX(Repertoire!$F$8:$F$47,MATCH($C44,Repertoire!$B$8:$B$47,0))&amp;"",""))</f>
        <v>Musikverlag Sechs Saiten</v>
      </c>
      <c r="I44" s="37" t="n">
        <f aca="false">IF($C44="","",IFERROR(IF(INDEX(Repertoire!$G$8:$G$47,MATCH($C44,Repertoire!$B$8:$B$47,0))=0,"",INDEX(Repertoire!$G$8:$G$47,MATCH($C44,Repertoire!$B$8:$B$47,0))),""))</f>
        <v>0.00275462962962963</v>
      </c>
      <c r="J44" s="31" t="n">
        <v>1</v>
      </c>
      <c r="K44" s="38" t="n">
        <f aca="false">IF(OR($I44="",$J44=""),"",$I44*$J44)</f>
        <v>0.00275462962962963</v>
      </c>
      <c r="L44" s="39" t="str">
        <f aca="false">IF($C44="","",IFERROR(INDEX(Repertoire!$H$8:$H$47,MATCH($C44,Repertoire!$B$8:$B$47,0))&amp;"",""))</f>
        <v>2722647-571</v>
      </c>
      <c r="M44" s="39" t="str">
        <f aca="false">IF($C44="","",IFERROR(INDEX(Repertoire!$I$8:$I$47,MATCH($C44,Repertoire!$B$8:$B$47,0))&amp;"",""))</f>
        <v>Nein</v>
      </c>
      <c r="N44" s="27" t="s">
        <v>57</v>
      </c>
      <c r="O44" s="39" t="str">
        <f aca="false">IF($C44="","",IF(COUNTIF(Repertoire!$B$8:$B$47,$C44)=0,"Nicht im Repertoire",IF($E44="","Komponist fehlt",IF(OR($I44="",$I44=0),"Spieldauer fehlt",IF(OR($J44="",$J44=0),"Anzahl fehlt",IF(COUNTIF($C$17:$C$61,$C44)&gt;1,"Doppelt erfasst","OK"))))))</f>
        <v>OK</v>
      </c>
      <c r="P44" s="34" t="s">
        <v>89</v>
      </c>
    </row>
    <row r="45" customFormat="false" ht="15.75" hidden="false" customHeight="true" outlineLevel="0" collapsed="false">
      <c r="A45" s="26" t="n">
        <f aca="false">IF($C45="","",COUNTA($C$17:$C45))</f>
        <v>29</v>
      </c>
      <c r="B45" s="27" t="s">
        <v>89</v>
      </c>
      <c r="C45" s="28" t="s">
        <v>92</v>
      </c>
      <c r="D45" s="27" t="s">
        <v>56</v>
      </c>
      <c r="E45" s="29" t="str">
        <f aca="false">IF($C45="","",IFERROR(INDEX(Repertoire!$C$8:$C$47,MATCH($C45,Repertoire!$B$8:$B$47,0))&amp;"",""))</f>
        <v>S. Marquardt</v>
      </c>
      <c r="F45" s="29" t="str">
        <f aca="false">IF($C45="","",IFERROR(INDEX(Repertoire!$D$8:$D$47,MATCH($C45,Repertoire!$B$8:$B$47,0))&amp;"",""))</f>
        <v>S. Marquardt</v>
      </c>
      <c r="G45" s="29" t="str">
        <f aca="false">IF($C45="","",IFERROR(INDEX(Repertoire!$E$8:$E$47,MATCH($C45,Repertoire!$B$8:$B$47,0))&amp;"",""))</f>
        <v/>
      </c>
      <c r="H45" s="29" t="str">
        <f aca="false">IF($C45="","",IFERROR(INDEX(Repertoire!$F$8:$F$47,MATCH($C45,Repertoire!$B$8:$B$47,0))&amp;"",""))</f>
        <v>Klangwerk Edition</v>
      </c>
      <c r="I45" s="30" t="n">
        <f aca="false">IF($C45="","",IFERROR(IF(INDEX(Repertoire!$G$8:$G$47,MATCH($C45,Repertoire!$B$8:$B$47,0))=0,"",INDEX(Repertoire!$G$8:$G$47,MATCH($C45,Repertoire!$B$8:$B$47,0))),""))</f>
        <v>0.00318287037037037</v>
      </c>
      <c r="J45" s="31" t="n">
        <v>1</v>
      </c>
      <c r="K45" s="32" t="n">
        <f aca="false">IF(OR($I45="",$J45=""),"",$I45*$J45)</f>
        <v>0.00318287037037037</v>
      </c>
      <c r="L45" s="33" t="str">
        <f aca="false">IF($C45="","",IFERROR(INDEX(Repertoire!$H$8:$H$47,MATCH($C45,Repertoire!$B$8:$B$47,0))&amp;"",""))</f>
        <v>6168106-186</v>
      </c>
      <c r="M45" s="33" t="str">
        <f aca="false">IF($C45="","",IFERROR(INDEX(Repertoire!$I$8:$I$47,MATCH($C45,Repertoire!$B$8:$B$47,0))&amp;"",""))</f>
        <v>Nein</v>
      </c>
      <c r="N45" s="27" t="s">
        <v>57</v>
      </c>
      <c r="O45" s="33" t="str">
        <f aca="false">IF($C45="","",IF(COUNTIF(Repertoire!$B$8:$B$47,$C45)=0,"Nicht im Repertoire",IF($E45="","Komponist fehlt",IF(OR($I45="",$I45=0),"Spieldauer fehlt",IF(OR($J45="",$J45=0),"Anzahl fehlt",IF(COUNTIF($C$17:$C$61,$C45)&gt;1,"Doppelt erfasst","OK"))))))</f>
        <v>OK</v>
      </c>
      <c r="P45" s="34" t="s">
        <v>89</v>
      </c>
    </row>
    <row r="46" customFormat="false" ht="15.75" hidden="false" customHeight="true" outlineLevel="0" collapsed="false">
      <c r="A46" s="35" t="str">
        <f aca="false">IF($C46="","",COUNTA($C$17:$C46))</f>
        <v/>
      </c>
      <c r="B46" s="27"/>
      <c r="C46" s="28"/>
      <c r="D46" s="27"/>
      <c r="E46" s="36" t="str">
        <f aca="false">IF($C46="","",IFERROR(INDEX(Repertoire!$C$8:$C$47,MATCH($C46,Repertoire!$B$8:$B$47,0))&amp;"",""))</f>
        <v/>
      </c>
      <c r="F46" s="36" t="str">
        <f aca="false">IF($C46="","",IFERROR(INDEX(Repertoire!$D$8:$D$47,MATCH($C46,Repertoire!$B$8:$B$47,0))&amp;"",""))</f>
        <v/>
      </c>
      <c r="G46" s="36" t="str">
        <f aca="false">IF($C46="","",IFERROR(INDEX(Repertoire!$E$8:$E$47,MATCH($C46,Repertoire!$B$8:$B$47,0))&amp;"",""))</f>
        <v/>
      </c>
      <c r="H46" s="36" t="str">
        <f aca="false">IF($C46="","",IFERROR(INDEX(Repertoire!$F$8:$F$47,MATCH($C46,Repertoire!$B$8:$B$47,0))&amp;"",""))</f>
        <v/>
      </c>
      <c r="I46" s="37" t="str">
        <f aca="false">IF($C46="","",IFERROR(IF(INDEX(Repertoire!$G$8:$G$47,MATCH($C46,Repertoire!$B$8:$B$47,0))=0,"",INDEX(Repertoire!$G$8:$G$47,MATCH($C46,Repertoire!$B$8:$B$47,0))),""))</f>
        <v/>
      </c>
      <c r="J46" s="31"/>
      <c r="K46" s="38" t="str">
        <f aca="false">IF(OR($I46="",$J46=""),"",$I46*$J46)</f>
        <v/>
      </c>
      <c r="L46" s="39" t="str">
        <f aca="false">IF($C46="","",IFERROR(INDEX(Repertoire!$H$8:$H$47,MATCH($C46,Repertoire!$B$8:$B$47,0))&amp;"",""))</f>
        <v/>
      </c>
      <c r="M46" s="39" t="str">
        <f aca="false">IF($C46="","",IFERROR(INDEX(Repertoire!$I$8:$I$47,MATCH($C46,Repertoire!$B$8:$B$47,0))&amp;"",""))</f>
        <v/>
      </c>
      <c r="N46" s="27"/>
      <c r="O46" s="39" t="str">
        <f aca="false">IF($C46="","",IF(COUNTIF(Repertoire!$B$8:$B$47,$C46)=0,"Nicht im Repertoire",IF($E46="","Komponist fehlt",IF(OR($I46="",$I46=0),"Spieldauer fehlt",IF(OR($J46="",$J46=0),"Anzahl fehlt",IF(COUNTIF($C$17:$C$61,$C46)&gt;1,"Doppelt erfasst","OK"))))))</f>
        <v/>
      </c>
      <c r="P46" s="34"/>
    </row>
    <row r="47" customFormat="false" ht="15.75" hidden="false" customHeight="true" outlineLevel="0" collapsed="false">
      <c r="A47" s="26" t="str">
        <f aca="false">IF($C47="","",COUNTA($C$17:$C47))</f>
        <v/>
      </c>
      <c r="B47" s="27"/>
      <c r="C47" s="28"/>
      <c r="D47" s="27"/>
      <c r="E47" s="29" t="str">
        <f aca="false">IF($C47="","",IFERROR(INDEX(Repertoire!$C$8:$C$47,MATCH($C47,Repertoire!$B$8:$B$47,0))&amp;"",""))</f>
        <v/>
      </c>
      <c r="F47" s="29" t="str">
        <f aca="false">IF($C47="","",IFERROR(INDEX(Repertoire!$D$8:$D$47,MATCH($C47,Repertoire!$B$8:$B$47,0))&amp;"",""))</f>
        <v/>
      </c>
      <c r="G47" s="29" t="str">
        <f aca="false">IF($C47="","",IFERROR(INDEX(Repertoire!$E$8:$E$47,MATCH($C47,Repertoire!$B$8:$B$47,0))&amp;"",""))</f>
        <v/>
      </c>
      <c r="H47" s="29" t="str">
        <f aca="false">IF($C47="","",IFERROR(INDEX(Repertoire!$F$8:$F$47,MATCH($C47,Repertoire!$B$8:$B$47,0))&amp;"",""))</f>
        <v/>
      </c>
      <c r="I47" s="30" t="str">
        <f aca="false">IF($C47="","",IFERROR(IF(INDEX(Repertoire!$G$8:$G$47,MATCH($C47,Repertoire!$B$8:$B$47,0))=0,"",INDEX(Repertoire!$G$8:$G$47,MATCH($C47,Repertoire!$B$8:$B$47,0))),""))</f>
        <v/>
      </c>
      <c r="J47" s="31"/>
      <c r="K47" s="32" t="str">
        <f aca="false">IF(OR($I47="",$J47=""),"",$I47*$J47)</f>
        <v/>
      </c>
      <c r="L47" s="33" t="str">
        <f aca="false">IF($C47="","",IFERROR(INDEX(Repertoire!$H$8:$H$47,MATCH($C47,Repertoire!$B$8:$B$47,0))&amp;"",""))</f>
        <v/>
      </c>
      <c r="M47" s="33" t="str">
        <f aca="false">IF($C47="","",IFERROR(INDEX(Repertoire!$I$8:$I$47,MATCH($C47,Repertoire!$B$8:$B$47,0))&amp;"",""))</f>
        <v/>
      </c>
      <c r="N47" s="27"/>
      <c r="O47" s="33" t="str">
        <f aca="false">IF($C47="","",IF(COUNTIF(Repertoire!$B$8:$B$47,$C47)=0,"Nicht im Repertoire",IF($E47="","Komponist fehlt",IF(OR($I47="",$I47=0),"Spieldauer fehlt",IF(OR($J47="",$J47=0),"Anzahl fehlt",IF(COUNTIF($C$17:$C$61,$C47)&gt;1,"Doppelt erfasst","OK"))))))</f>
        <v/>
      </c>
      <c r="P47" s="34"/>
    </row>
    <row r="48" customFormat="false" ht="15.75" hidden="false" customHeight="true" outlineLevel="0" collapsed="false">
      <c r="A48" s="35" t="str">
        <f aca="false">IF($C48="","",COUNTA($C$17:$C48))</f>
        <v/>
      </c>
      <c r="B48" s="27"/>
      <c r="C48" s="28"/>
      <c r="D48" s="27"/>
      <c r="E48" s="36" t="str">
        <f aca="false">IF($C48="","",IFERROR(INDEX(Repertoire!$C$8:$C$47,MATCH($C48,Repertoire!$B$8:$B$47,0))&amp;"",""))</f>
        <v/>
      </c>
      <c r="F48" s="36" t="str">
        <f aca="false">IF($C48="","",IFERROR(INDEX(Repertoire!$D$8:$D$47,MATCH($C48,Repertoire!$B$8:$B$47,0))&amp;"",""))</f>
        <v/>
      </c>
      <c r="G48" s="36" t="str">
        <f aca="false">IF($C48="","",IFERROR(INDEX(Repertoire!$E$8:$E$47,MATCH($C48,Repertoire!$B$8:$B$47,0))&amp;"",""))</f>
        <v/>
      </c>
      <c r="H48" s="36" t="str">
        <f aca="false">IF($C48="","",IFERROR(INDEX(Repertoire!$F$8:$F$47,MATCH($C48,Repertoire!$B$8:$B$47,0))&amp;"",""))</f>
        <v/>
      </c>
      <c r="I48" s="37" t="str">
        <f aca="false">IF($C48="","",IFERROR(IF(INDEX(Repertoire!$G$8:$G$47,MATCH($C48,Repertoire!$B$8:$B$47,0))=0,"",INDEX(Repertoire!$G$8:$G$47,MATCH($C48,Repertoire!$B$8:$B$47,0))),""))</f>
        <v/>
      </c>
      <c r="J48" s="31"/>
      <c r="K48" s="38" t="str">
        <f aca="false">IF(OR($I48="",$J48=""),"",$I48*$J48)</f>
        <v/>
      </c>
      <c r="L48" s="39" t="str">
        <f aca="false">IF($C48="","",IFERROR(INDEX(Repertoire!$H$8:$H$47,MATCH($C48,Repertoire!$B$8:$B$47,0))&amp;"",""))</f>
        <v/>
      </c>
      <c r="M48" s="39" t="str">
        <f aca="false">IF($C48="","",IFERROR(INDEX(Repertoire!$I$8:$I$47,MATCH($C48,Repertoire!$B$8:$B$47,0))&amp;"",""))</f>
        <v/>
      </c>
      <c r="N48" s="27"/>
      <c r="O48" s="39" t="str">
        <f aca="false">IF($C48="","",IF(COUNTIF(Repertoire!$B$8:$B$47,$C48)=0,"Nicht im Repertoire",IF($E48="","Komponist fehlt",IF(OR($I48="",$I48=0),"Spieldauer fehlt",IF(OR($J48="",$J48=0),"Anzahl fehlt",IF(COUNTIF($C$17:$C$61,$C48)&gt;1,"Doppelt erfasst","OK"))))))</f>
        <v/>
      </c>
      <c r="P48" s="34"/>
    </row>
    <row r="49" customFormat="false" ht="15.75" hidden="false" customHeight="true" outlineLevel="0" collapsed="false">
      <c r="A49" s="26" t="str">
        <f aca="false">IF($C49="","",COUNTA($C$17:$C49))</f>
        <v/>
      </c>
      <c r="B49" s="27"/>
      <c r="C49" s="28"/>
      <c r="D49" s="27"/>
      <c r="E49" s="29" t="str">
        <f aca="false">IF($C49="","",IFERROR(INDEX(Repertoire!$C$8:$C$47,MATCH($C49,Repertoire!$B$8:$B$47,0))&amp;"",""))</f>
        <v/>
      </c>
      <c r="F49" s="29" t="str">
        <f aca="false">IF($C49="","",IFERROR(INDEX(Repertoire!$D$8:$D$47,MATCH($C49,Repertoire!$B$8:$B$47,0))&amp;"",""))</f>
        <v/>
      </c>
      <c r="G49" s="29" t="str">
        <f aca="false">IF($C49="","",IFERROR(INDEX(Repertoire!$E$8:$E$47,MATCH($C49,Repertoire!$B$8:$B$47,0))&amp;"",""))</f>
        <v/>
      </c>
      <c r="H49" s="29" t="str">
        <f aca="false">IF($C49="","",IFERROR(INDEX(Repertoire!$F$8:$F$47,MATCH($C49,Repertoire!$B$8:$B$47,0))&amp;"",""))</f>
        <v/>
      </c>
      <c r="I49" s="30" t="str">
        <f aca="false">IF($C49="","",IFERROR(IF(INDEX(Repertoire!$G$8:$G$47,MATCH($C49,Repertoire!$B$8:$B$47,0))=0,"",INDEX(Repertoire!$G$8:$G$47,MATCH($C49,Repertoire!$B$8:$B$47,0))),""))</f>
        <v/>
      </c>
      <c r="J49" s="31"/>
      <c r="K49" s="32" t="str">
        <f aca="false">IF(OR($I49="",$J49=""),"",$I49*$J49)</f>
        <v/>
      </c>
      <c r="L49" s="33" t="str">
        <f aca="false">IF($C49="","",IFERROR(INDEX(Repertoire!$H$8:$H$47,MATCH($C49,Repertoire!$B$8:$B$47,0))&amp;"",""))</f>
        <v/>
      </c>
      <c r="M49" s="33" t="str">
        <f aca="false">IF($C49="","",IFERROR(INDEX(Repertoire!$I$8:$I$47,MATCH($C49,Repertoire!$B$8:$B$47,0))&amp;"",""))</f>
        <v/>
      </c>
      <c r="N49" s="27"/>
      <c r="O49" s="33" t="str">
        <f aca="false">IF($C49="","",IF(COUNTIF(Repertoire!$B$8:$B$47,$C49)=0,"Nicht im Repertoire",IF($E49="","Komponist fehlt",IF(OR($I49="",$I49=0),"Spieldauer fehlt",IF(OR($J49="",$J49=0),"Anzahl fehlt",IF(COUNTIF($C$17:$C$61,$C49)&gt;1,"Doppelt erfasst","OK"))))))</f>
        <v/>
      </c>
      <c r="P49" s="34"/>
    </row>
    <row r="50" customFormat="false" ht="15.75" hidden="false" customHeight="true" outlineLevel="0" collapsed="false">
      <c r="A50" s="35" t="str">
        <f aca="false">IF($C50="","",COUNTA($C$17:$C50))</f>
        <v/>
      </c>
      <c r="B50" s="27"/>
      <c r="C50" s="28"/>
      <c r="D50" s="27"/>
      <c r="E50" s="36" t="str">
        <f aca="false">IF($C50="","",IFERROR(INDEX(Repertoire!$C$8:$C$47,MATCH($C50,Repertoire!$B$8:$B$47,0))&amp;"",""))</f>
        <v/>
      </c>
      <c r="F50" s="36" t="str">
        <f aca="false">IF($C50="","",IFERROR(INDEX(Repertoire!$D$8:$D$47,MATCH($C50,Repertoire!$B$8:$B$47,0))&amp;"",""))</f>
        <v/>
      </c>
      <c r="G50" s="36" t="str">
        <f aca="false">IF($C50="","",IFERROR(INDEX(Repertoire!$E$8:$E$47,MATCH($C50,Repertoire!$B$8:$B$47,0))&amp;"",""))</f>
        <v/>
      </c>
      <c r="H50" s="36" t="str">
        <f aca="false">IF($C50="","",IFERROR(INDEX(Repertoire!$F$8:$F$47,MATCH($C50,Repertoire!$B$8:$B$47,0))&amp;"",""))</f>
        <v/>
      </c>
      <c r="I50" s="37" t="str">
        <f aca="false">IF($C50="","",IFERROR(IF(INDEX(Repertoire!$G$8:$G$47,MATCH($C50,Repertoire!$B$8:$B$47,0))=0,"",INDEX(Repertoire!$G$8:$G$47,MATCH($C50,Repertoire!$B$8:$B$47,0))),""))</f>
        <v/>
      </c>
      <c r="J50" s="31"/>
      <c r="K50" s="38" t="str">
        <f aca="false">IF(OR($I50="",$J50=""),"",$I50*$J50)</f>
        <v/>
      </c>
      <c r="L50" s="39" t="str">
        <f aca="false">IF($C50="","",IFERROR(INDEX(Repertoire!$H$8:$H$47,MATCH($C50,Repertoire!$B$8:$B$47,0))&amp;"",""))</f>
        <v/>
      </c>
      <c r="M50" s="39" t="str">
        <f aca="false">IF($C50="","",IFERROR(INDEX(Repertoire!$I$8:$I$47,MATCH($C50,Repertoire!$B$8:$B$47,0))&amp;"",""))</f>
        <v/>
      </c>
      <c r="N50" s="27"/>
      <c r="O50" s="39" t="str">
        <f aca="false">IF($C50="","",IF(COUNTIF(Repertoire!$B$8:$B$47,$C50)=0,"Nicht im Repertoire",IF($E50="","Komponist fehlt",IF(OR($I50="",$I50=0),"Spieldauer fehlt",IF(OR($J50="",$J50=0),"Anzahl fehlt",IF(COUNTIF($C$17:$C$61,$C50)&gt;1,"Doppelt erfasst","OK"))))))</f>
        <v/>
      </c>
      <c r="P50" s="34"/>
    </row>
    <row r="51" customFormat="false" ht="15.75" hidden="false" customHeight="true" outlineLevel="0" collapsed="false">
      <c r="A51" s="26" t="str">
        <f aca="false">IF($C51="","",COUNTA($C$17:$C51))</f>
        <v/>
      </c>
      <c r="B51" s="27"/>
      <c r="C51" s="28"/>
      <c r="D51" s="27"/>
      <c r="E51" s="29" t="str">
        <f aca="false">IF($C51="","",IFERROR(INDEX(Repertoire!$C$8:$C$47,MATCH($C51,Repertoire!$B$8:$B$47,0))&amp;"",""))</f>
        <v/>
      </c>
      <c r="F51" s="29" t="str">
        <f aca="false">IF($C51="","",IFERROR(INDEX(Repertoire!$D$8:$D$47,MATCH($C51,Repertoire!$B$8:$B$47,0))&amp;"",""))</f>
        <v/>
      </c>
      <c r="G51" s="29" t="str">
        <f aca="false">IF($C51="","",IFERROR(INDEX(Repertoire!$E$8:$E$47,MATCH($C51,Repertoire!$B$8:$B$47,0))&amp;"",""))</f>
        <v/>
      </c>
      <c r="H51" s="29" t="str">
        <f aca="false">IF($C51="","",IFERROR(INDEX(Repertoire!$F$8:$F$47,MATCH($C51,Repertoire!$B$8:$B$47,0))&amp;"",""))</f>
        <v/>
      </c>
      <c r="I51" s="30" t="str">
        <f aca="false">IF($C51="","",IFERROR(IF(INDEX(Repertoire!$G$8:$G$47,MATCH($C51,Repertoire!$B$8:$B$47,0))=0,"",INDEX(Repertoire!$G$8:$G$47,MATCH($C51,Repertoire!$B$8:$B$47,0))),""))</f>
        <v/>
      </c>
      <c r="J51" s="31"/>
      <c r="K51" s="32" t="str">
        <f aca="false">IF(OR($I51="",$J51=""),"",$I51*$J51)</f>
        <v/>
      </c>
      <c r="L51" s="33" t="str">
        <f aca="false">IF($C51="","",IFERROR(INDEX(Repertoire!$H$8:$H$47,MATCH($C51,Repertoire!$B$8:$B$47,0))&amp;"",""))</f>
        <v/>
      </c>
      <c r="M51" s="33" t="str">
        <f aca="false">IF($C51="","",IFERROR(INDEX(Repertoire!$I$8:$I$47,MATCH($C51,Repertoire!$B$8:$B$47,0))&amp;"",""))</f>
        <v/>
      </c>
      <c r="N51" s="27"/>
      <c r="O51" s="33" t="str">
        <f aca="false">IF($C51="","",IF(COUNTIF(Repertoire!$B$8:$B$47,$C51)=0,"Nicht im Repertoire",IF($E51="","Komponist fehlt",IF(OR($I51="",$I51=0),"Spieldauer fehlt",IF(OR($J51="",$J51=0),"Anzahl fehlt",IF(COUNTIF($C$17:$C$61,$C51)&gt;1,"Doppelt erfasst","OK"))))))</f>
        <v/>
      </c>
      <c r="P51" s="34"/>
    </row>
    <row r="52" customFormat="false" ht="15.75" hidden="false" customHeight="true" outlineLevel="0" collapsed="false">
      <c r="A52" s="35" t="str">
        <f aca="false">IF($C52="","",COUNTA($C$17:$C52))</f>
        <v/>
      </c>
      <c r="B52" s="27"/>
      <c r="C52" s="28"/>
      <c r="D52" s="27"/>
      <c r="E52" s="36" t="str">
        <f aca="false">IF($C52="","",IFERROR(INDEX(Repertoire!$C$8:$C$47,MATCH($C52,Repertoire!$B$8:$B$47,0))&amp;"",""))</f>
        <v/>
      </c>
      <c r="F52" s="36" t="str">
        <f aca="false">IF($C52="","",IFERROR(INDEX(Repertoire!$D$8:$D$47,MATCH($C52,Repertoire!$B$8:$B$47,0))&amp;"",""))</f>
        <v/>
      </c>
      <c r="G52" s="36" t="str">
        <f aca="false">IF($C52="","",IFERROR(INDEX(Repertoire!$E$8:$E$47,MATCH($C52,Repertoire!$B$8:$B$47,0))&amp;"",""))</f>
        <v/>
      </c>
      <c r="H52" s="36" t="str">
        <f aca="false">IF($C52="","",IFERROR(INDEX(Repertoire!$F$8:$F$47,MATCH($C52,Repertoire!$B$8:$B$47,0))&amp;"",""))</f>
        <v/>
      </c>
      <c r="I52" s="37" t="str">
        <f aca="false">IF($C52="","",IFERROR(IF(INDEX(Repertoire!$G$8:$G$47,MATCH($C52,Repertoire!$B$8:$B$47,0))=0,"",INDEX(Repertoire!$G$8:$G$47,MATCH($C52,Repertoire!$B$8:$B$47,0))),""))</f>
        <v/>
      </c>
      <c r="J52" s="31"/>
      <c r="K52" s="38" t="str">
        <f aca="false">IF(OR($I52="",$J52=""),"",$I52*$J52)</f>
        <v/>
      </c>
      <c r="L52" s="39" t="str">
        <f aca="false">IF($C52="","",IFERROR(INDEX(Repertoire!$H$8:$H$47,MATCH($C52,Repertoire!$B$8:$B$47,0))&amp;"",""))</f>
        <v/>
      </c>
      <c r="M52" s="39" t="str">
        <f aca="false">IF($C52="","",IFERROR(INDEX(Repertoire!$I$8:$I$47,MATCH($C52,Repertoire!$B$8:$B$47,0))&amp;"",""))</f>
        <v/>
      </c>
      <c r="N52" s="27"/>
      <c r="O52" s="39" t="str">
        <f aca="false">IF($C52="","",IF(COUNTIF(Repertoire!$B$8:$B$47,$C52)=0,"Nicht im Repertoire",IF($E52="","Komponist fehlt",IF(OR($I52="",$I52=0),"Spieldauer fehlt",IF(OR($J52="",$J52=0),"Anzahl fehlt",IF(COUNTIF($C$17:$C$61,$C52)&gt;1,"Doppelt erfasst","OK"))))))</f>
        <v/>
      </c>
      <c r="P52" s="34"/>
    </row>
    <row r="53" customFormat="false" ht="15.75" hidden="false" customHeight="true" outlineLevel="0" collapsed="false">
      <c r="A53" s="26" t="str">
        <f aca="false">IF($C53="","",COUNTA($C$17:$C53))</f>
        <v/>
      </c>
      <c r="B53" s="27"/>
      <c r="C53" s="28"/>
      <c r="D53" s="27"/>
      <c r="E53" s="29" t="str">
        <f aca="false">IF($C53="","",IFERROR(INDEX(Repertoire!$C$8:$C$47,MATCH($C53,Repertoire!$B$8:$B$47,0))&amp;"",""))</f>
        <v/>
      </c>
      <c r="F53" s="29" t="str">
        <f aca="false">IF($C53="","",IFERROR(INDEX(Repertoire!$D$8:$D$47,MATCH($C53,Repertoire!$B$8:$B$47,0))&amp;"",""))</f>
        <v/>
      </c>
      <c r="G53" s="29" t="str">
        <f aca="false">IF($C53="","",IFERROR(INDEX(Repertoire!$E$8:$E$47,MATCH($C53,Repertoire!$B$8:$B$47,0))&amp;"",""))</f>
        <v/>
      </c>
      <c r="H53" s="29" t="str">
        <f aca="false">IF($C53="","",IFERROR(INDEX(Repertoire!$F$8:$F$47,MATCH($C53,Repertoire!$B$8:$B$47,0))&amp;"",""))</f>
        <v/>
      </c>
      <c r="I53" s="30" t="str">
        <f aca="false">IF($C53="","",IFERROR(IF(INDEX(Repertoire!$G$8:$G$47,MATCH($C53,Repertoire!$B$8:$B$47,0))=0,"",INDEX(Repertoire!$G$8:$G$47,MATCH($C53,Repertoire!$B$8:$B$47,0))),""))</f>
        <v/>
      </c>
      <c r="J53" s="31"/>
      <c r="K53" s="32" t="str">
        <f aca="false">IF(OR($I53="",$J53=""),"",$I53*$J53)</f>
        <v/>
      </c>
      <c r="L53" s="33" t="str">
        <f aca="false">IF($C53="","",IFERROR(INDEX(Repertoire!$H$8:$H$47,MATCH($C53,Repertoire!$B$8:$B$47,0))&amp;"",""))</f>
        <v/>
      </c>
      <c r="M53" s="33" t="str">
        <f aca="false">IF($C53="","",IFERROR(INDEX(Repertoire!$I$8:$I$47,MATCH($C53,Repertoire!$B$8:$B$47,0))&amp;"",""))</f>
        <v/>
      </c>
      <c r="N53" s="27"/>
      <c r="O53" s="33" t="str">
        <f aca="false">IF($C53="","",IF(COUNTIF(Repertoire!$B$8:$B$47,$C53)=0,"Nicht im Repertoire",IF($E53="","Komponist fehlt",IF(OR($I53="",$I53=0),"Spieldauer fehlt",IF(OR($J53="",$J53=0),"Anzahl fehlt",IF(COUNTIF($C$17:$C$61,$C53)&gt;1,"Doppelt erfasst","OK"))))))</f>
        <v/>
      </c>
      <c r="P53" s="34"/>
    </row>
    <row r="54" customFormat="false" ht="15.75" hidden="false" customHeight="true" outlineLevel="0" collapsed="false">
      <c r="A54" s="35" t="str">
        <f aca="false">IF($C54="","",COUNTA($C$17:$C54))</f>
        <v/>
      </c>
      <c r="B54" s="27"/>
      <c r="C54" s="28"/>
      <c r="D54" s="27"/>
      <c r="E54" s="36" t="str">
        <f aca="false">IF($C54="","",IFERROR(INDEX(Repertoire!$C$8:$C$47,MATCH($C54,Repertoire!$B$8:$B$47,0))&amp;"",""))</f>
        <v/>
      </c>
      <c r="F54" s="36" t="str">
        <f aca="false">IF($C54="","",IFERROR(INDEX(Repertoire!$D$8:$D$47,MATCH($C54,Repertoire!$B$8:$B$47,0))&amp;"",""))</f>
        <v/>
      </c>
      <c r="G54" s="36" t="str">
        <f aca="false">IF($C54="","",IFERROR(INDEX(Repertoire!$E$8:$E$47,MATCH($C54,Repertoire!$B$8:$B$47,0))&amp;"",""))</f>
        <v/>
      </c>
      <c r="H54" s="36" t="str">
        <f aca="false">IF($C54="","",IFERROR(INDEX(Repertoire!$F$8:$F$47,MATCH($C54,Repertoire!$B$8:$B$47,0))&amp;"",""))</f>
        <v/>
      </c>
      <c r="I54" s="37" t="str">
        <f aca="false">IF($C54="","",IFERROR(IF(INDEX(Repertoire!$G$8:$G$47,MATCH($C54,Repertoire!$B$8:$B$47,0))=0,"",INDEX(Repertoire!$G$8:$G$47,MATCH($C54,Repertoire!$B$8:$B$47,0))),""))</f>
        <v/>
      </c>
      <c r="J54" s="31"/>
      <c r="K54" s="38" t="str">
        <f aca="false">IF(OR($I54="",$J54=""),"",$I54*$J54)</f>
        <v/>
      </c>
      <c r="L54" s="39" t="str">
        <f aca="false">IF($C54="","",IFERROR(INDEX(Repertoire!$H$8:$H$47,MATCH($C54,Repertoire!$B$8:$B$47,0))&amp;"",""))</f>
        <v/>
      </c>
      <c r="M54" s="39" t="str">
        <f aca="false">IF($C54="","",IFERROR(INDEX(Repertoire!$I$8:$I$47,MATCH($C54,Repertoire!$B$8:$B$47,0))&amp;"",""))</f>
        <v/>
      </c>
      <c r="N54" s="27"/>
      <c r="O54" s="39" t="str">
        <f aca="false">IF($C54="","",IF(COUNTIF(Repertoire!$B$8:$B$47,$C54)=0,"Nicht im Repertoire",IF($E54="","Komponist fehlt",IF(OR($I54="",$I54=0),"Spieldauer fehlt",IF(OR($J54="",$J54=0),"Anzahl fehlt",IF(COUNTIF($C$17:$C$61,$C54)&gt;1,"Doppelt erfasst","OK"))))))</f>
        <v/>
      </c>
      <c r="P54" s="34"/>
    </row>
    <row r="55" customFormat="false" ht="15.75" hidden="false" customHeight="true" outlineLevel="0" collapsed="false">
      <c r="A55" s="26" t="str">
        <f aca="false">IF($C55="","",COUNTA($C$17:$C55))</f>
        <v/>
      </c>
      <c r="B55" s="27"/>
      <c r="C55" s="28"/>
      <c r="D55" s="27"/>
      <c r="E55" s="29" t="str">
        <f aca="false">IF($C55="","",IFERROR(INDEX(Repertoire!$C$8:$C$47,MATCH($C55,Repertoire!$B$8:$B$47,0))&amp;"",""))</f>
        <v/>
      </c>
      <c r="F55" s="29" t="str">
        <f aca="false">IF($C55="","",IFERROR(INDEX(Repertoire!$D$8:$D$47,MATCH($C55,Repertoire!$B$8:$B$47,0))&amp;"",""))</f>
        <v/>
      </c>
      <c r="G55" s="29" t="str">
        <f aca="false">IF($C55="","",IFERROR(INDEX(Repertoire!$E$8:$E$47,MATCH($C55,Repertoire!$B$8:$B$47,0))&amp;"",""))</f>
        <v/>
      </c>
      <c r="H55" s="29" t="str">
        <f aca="false">IF($C55="","",IFERROR(INDEX(Repertoire!$F$8:$F$47,MATCH($C55,Repertoire!$B$8:$B$47,0))&amp;"",""))</f>
        <v/>
      </c>
      <c r="I55" s="30" t="str">
        <f aca="false">IF($C55="","",IFERROR(IF(INDEX(Repertoire!$G$8:$G$47,MATCH($C55,Repertoire!$B$8:$B$47,0))=0,"",INDEX(Repertoire!$G$8:$G$47,MATCH($C55,Repertoire!$B$8:$B$47,0))),""))</f>
        <v/>
      </c>
      <c r="J55" s="31"/>
      <c r="K55" s="32" t="str">
        <f aca="false">IF(OR($I55="",$J55=""),"",$I55*$J55)</f>
        <v/>
      </c>
      <c r="L55" s="33" t="str">
        <f aca="false">IF($C55="","",IFERROR(INDEX(Repertoire!$H$8:$H$47,MATCH($C55,Repertoire!$B$8:$B$47,0))&amp;"",""))</f>
        <v/>
      </c>
      <c r="M55" s="33" t="str">
        <f aca="false">IF($C55="","",IFERROR(INDEX(Repertoire!$I$8:$I$47,MATCH($C55,Repertoire!$B$8:$B$47,0))&amp;"",""))</f>
        <v/>
      </c>
      <c r="N55" s="27"/>
      <c r="O55" s="33" t="str">
        <f aca="false">IF($C55="","",IF(COUNTIF(Repertoire!$B$8:$B$47,$C55)=0,"Nicht im Repertoire",IF($E55="","Komponist fehlt",IF(OR($I55="",$I55=0),"Spieldauer fehlt",IF(OR($J55="",$J55=0),"Anzahl fehlt",IF(COUNTIF($C$17:$C$61,$C55)&gt;1,"Doppelt erfasst","OK"))))))</f>
        <v/>
      </c>
      <c r="P55" s="34"/>
    </row>
    <row r="56" customFormat="false" ht="15.75" hidden="false" customHeight="true" outlineLevel="0" collapsed="false">
      <c r="A56" s="35" t="str">
        <f aca="false">IF($C56="","",COUNTA($C$17:$C56))</f>
        <v/>
      </c>
      <c r="B56" s="27"/>
      <c r="C56" s="28"/>
      <c r="D56" s="27"/>
      <c r="E56" s="36" t="str">
        <f aca="false">IF($C56="","",IFERROR(INDEX(Repertoire!$C$8:$C$47,MATCH($C56,Repertoire!$B$8:$B$47,0))&amp;"",""))</f>
        <v/>
      </c>
      <c r="F56" s="36" t="str">
        <f aca="false">IF($C56="","",IFERROR(INDEX(Repertoire!$D$8:$D$47,MATCH($C56,Repertoire!$B$8:$B$47,0))&amp;"",""))</f>
        <v/>
      </c>
      <c r="G56" s="36" t="str">
        <f aca="false">IF($C56="","",IFERROR(INDEX(Repertoire!$E$8:$E$47,MATCH($C56,Repertoire!$B$8:$B$47,0))&amp;"",""))</f>
        <v/>
      </c>
      <c r="H56" s="36" t="str">
        <f aca="false">IF($C56="","",IFERROR(INDEX(Repertoire!$F$8:$F$47,MATCH($C56,Repertoire!$B$8:$B$47,0))&amp;"",""))</f>
        <v/>
      </c>
      <c r="I56" s="37" t="str">
        <f aca="false">IF($C56="","",IFERROR(IF(INDEX(Repertoire!$G$8:$G$47,MATCH($C56,Repertoire!$B$8:$B$47,0))=0,"",INDEX(Repertoire!$G$8:$G$47,MATCH($C56,Repertoire!$B$8:$B$47,0))),""))</f>
        <v/>
      </c>
      <c r="J56" s="31"/>
      <c r="K56" s="38" t="str">
        <f aca="false">IF(OR($I56="",$J56=""),"",$I56*$J56)</f>
        <v/>
      </c>
      <c r="L56" s="39" t="str">
        <f aca="false">IF($C56="","",IFERROR(INDEX(Repertoire!$H$8:$H$47,MATCH($C56,Repertoire!$B$8:$B$47,0))&amp;"",""))</f>
        <v/>
      </c>
      <c r="M56" s="39" t="str">
        <f aca="false">IF($C56="","",IFERROR(INDEX(Repertoire!$I$8:$I$47,MATCH($C56,Repertoire!$B$8:$B$47,0))&amp;"",""))</f>
        <v/>
      </c>
      <c r="N56" s="27"/>
      <c r="O56" s="39" t="str">
        <f aca="false">IF($C56="","",IF(COUNTIF(Repertoire!$B$8:$B$47,$C56)=0,"Nicht im Repertoire",IF($E56="","Komponist fehlt",IF(OR($I56="",$I56=0),"Spieldauer fehlt",IF(OR($J56="",$J56=0),"Anzahl fehlt",IF(COUNTIF($C$17:$C$61,$C56)&gt;1,"Doppelt erfasst","OK"))))))</f>
        <v/>
      </c>
      <c r="P56" s="34"/>
    </row>
    <row r="57" customFormat="false" ht="15.75" hidden="false" customHeight="true" outlineLevel="0" collapsed="false">
      <c r="A57" s="26" t="str">
        <f aca="false">IF($C57="","",COUNTA($C$17:$C57))</f>
        <v/>
      </c>
      <c r="B57" s="27"/>
      <c r="C57" s="28"/>
      <c r="D57" s="27"/>
      <c r="E57" s="29" t="str">
        <f aca="false">IF($C57="","",IFERROR(INDEX(Repertoire!$C$8:$C$47,MATCH($C57,Repertoire!$B$8:$B$47,0))&amp;"",""))</f>
        <v/>
      </c>
      <c r="F57" s="29" t="str">
        <f aca="false">IF($C57="","",IFERROR(INDEX(Repertoire!$D$8:$D$47,MATCH($C57,Repertoire!$B$8:$B$47,0))&amp;"",""))</f>
        <v/>
      </c>
      <c r="G57" s="29" t="str">
        <f aca="false">IF($C57="","",IFERROR(INDEX(Repertoire!$E$8:$E$47,MATCH($C57,Repertoire!$B$8:$B$47,0))&amp;"",""))</f>
        <v/>
      </c>
      <c r="H57" s="29" t="str">
        <f aca="false">IF($C57="","",IFERROR(INDEX(Repertoire!$F$8:$F$47,MATCH($C57,Repertoire!$B$8:$B$47,0))&amp;"",""))</f>
        <v/>
      </c>
      <c r="I57" s="30" t="str">
        <f aca="false">IF($C57="","",IFERROR(IF(INDEX(Repertoire!$G$8:$G$47,MATCH($C57,Repertoire!$B$8:$B$47,0))=0,"",INDEX(Repertoire!$G$8:$G$47,MATCH($C57,Repertoire!$B$8:$B$47,0))),""))</f>
        <v/>
      </c>
      <c r="J57" s="31"/>
      <c r="K57" s="32" t="str">
        <f aca="false">IF(OR($I57="",$J57=""),"",$I57*$J57)</f>
        <v/>
      </c>
      <c r="L57" s="33" t="str">
        <f aca="false">IF($C57="","",IFERROR(INDEX(Repertoire!$H$8:$H$47,MATCH($C57,Repertoire!$B$8:$B$47,0))&amp;"",""))</f>
        <v/>
      </c>
      <c r="M57" s="33" t="str">
        <f aca="false">IF($C57="","",IFERROR(INDEX(Repertoire!$I$8:$I$47,MATCH($C57,Repertoire!$B$8:$B$47,0))&amp;"",""))</f>
        <v/>
      </c>
      <c r="N57" s="27"/>
      <c r="O57" s="33" t="str">
        <f aca="false">IF($C57="","",IF(COUNTIF(Repertoire!$B$8:$B$47,$C57)=0,"Nicht im Repertoire",IF($E57="","Komponist fehlt",IF(OR($I57="",$I57=0),"Spieldauer fehlt",IF(OR($J57="",$J57=0),"Anzahl fehlt",IF(COUNTIF($C$17:$C$61,$C57)&gt;1,"Doppelt erfasst","OK"))))))</f>
        <v/>
      </c>
      <c r="P57" s="34"/>
    </row>
    <row r="58" customFormat="false" ht="15.75" hidden="false" customHeight="true" outlineLevel="0" collapsed="false">
      <c r="A58" s="35" t="str">
        <f aca="false">IF($C58="","",COUNTA($C$17:$C58))</f>
        <v/>
      </c>
      <c r="B58" s="27"/>
      <c r="C58" s="28"/>
      <c r="D58" s="27"/>
      <c r="E58" s="36" t="str">
        <f aca="false">IF($C58="","",IFERROR(INDEX(Repertoire!$C$8:$C$47,MATCH($C58,Repertoire!$B$8:$B$47,0))&amp;"",""))</f>
        <v/>
      </c>
      <c r="F58" s="36" t="str">
        <f aca="false">IF($C58="","",IFERROR(INDEX(Repertoire!$D$8:$D$47,MATCH($C58,Repertoire!$B$8:$B$47,0))&amp;"",""))</f>
        <v/>
      </c>
      <c r="G58" s="36" t="str">
        <f aca="false">IF($C58="","",IFERROR(INDEX(Repertoire!$E$8:$E$47,MATCH($C58,Repertoire!$B$8:$B$47,0))&amp;"",""))</f>
        <v/>
      </c>
      <c r="H58" s="36" t="str">
        <f aca="false">IF($C58="","",IFERROR(INDEX(Repertoire!$F$8:$F$47,MATCH($C58,Repertoire!$B$8:$B$47,0))&amp;"",""))</f>
        <v/>
      </c>
      <c r="I58" s="37" t="str">
        <f aca="false">IF($C58="","",IFERROR(IF(INDEX(Repertoire!$G$8:$G$47,MATCH($C58,Repertoire!$B$8:$B$47,0))=0,"",INDEX(Repertoire!$G$8:$G$47,MATCH($C58,Repertoire!$B$8:$B$47,0))),""))</f>
        <v/>
      </c>
      <c r="J58" s="31"/>
      <c r="K58" s="38" t="str">
        <f aca="false">IF(OR($I58="",$J58=""),"",$I58*$J58)</f>
        <v/>
      </c>
      <c r="L58" s="39" t="str">
        <f aca="false">IF($C58="","",IFERROR(INDEX(Repertoire!$H$8:$H$47,MATCH($C58,Repertoire!$B$8:$B$47,0))&amp;"",""))</f>
        <v/>
      </c>
      <c r="M58" s="39" t="str">
        <f aca="false">IF($C58="","",IFERROR(INDEX(Repertoire!$I$8:$I$47,MATCH($C58,Repertoire!$B$8:$B$47,0))&amp;"",""))</f>
        <v/>
      </c>
      <c r="N58" s="27"/>
      <c r="O58" s="39" t="str">
        <f aca="false">IF($C58="","",IF(COUNTIF(Repertoire!$B$8:$B$47,$C58)=0,"Nicht im Repertoire",IF($E58="","Komponist fehlt",IF(OR($I58="",$I58=0),"Spieldauer fehlt",IF(OR($J58="",$J58=0),"Anzahl fehlt",IF(COUNTIF($C$17:$C$61,$C58)&gt;1,"Doppelt erfasst","OK"))))))</f>
        <v/>
      </c>
      <c r="P58" s="34"/>
    </row>
    <row r="59" customFormat="false" ht="15.75" hidden="false" customHeight="true" outlineLevel="0" collapsed="false">
      <c r="A59" s="26" t="str">
        <f aca="false">IF($C59="","",COUNTA($C$17:$C59))</f>
        <v/>
      </c>
      <c r="B59" s="27"/>
      <c r="C59" s="28"/>
      <c r="D59" s="27"/>
      <c r="E59" s="29" t="str">
        <f aca="false">IF($C59="","",IFERROR(INDEX(Repertoire!$C$8:$C$47,MATCH($C59,Repertoire!$B$8:$B$47,0))&amp;"",""))</f>
        <v/>
      </c>
      <c r="F59" s="29" t="str">
        <f aca="false">IF($C59="","",IFERROR(INDEX(Repertoire!$D$8:$D$47,MATCH($C59,Repertoire!$B$8:$B$47,0))&amp;"",""))</f>
        <v/>
      </c>
      <c r="G59" s="29" t="str">
        <f aca="false">IF($C59="","",IFERROR(INDEX(Repertoire!$E$8:$E$47,MATCH($C59,Repertoire!$B$8:$B$47,0))&amp;"",""))</f>
        <v/>
      </c>
      <c r="H59" s="29" t="str">
        <f aca="false">IF($C59="","",IFERROR(INDEX(Repertoire!$F$8:$F$47,MATCH($C59,Repertoire!$B$8:$B$47,0))&amp;"",""))</f>
        <v/>
      </c>
      <c r="I59" s="30" t="str">
        <f aca="false">IF($C59="","",IFERROR(IF(INDEX(Repertoire!$G$8:$G$47,MATCH($C59,Repertoire!$B$8:$B$47,0))=0,"",INDEX(Repertoire!$G$8:$G$47,MATCH($C59,Repertoire!$B$8:$B$47,0))),""))</f>
        <v/>
      </c>
      <c r="J59" s="31"/>
      <c r="K59" s="32" t="str">
        <f aca="false">IF(OR($I59="",$J59=""),"",$I59*$J59)</f>
        <v/>
      </c>
      <c r="L59" s="33" t="str">
        <f aca="false">IF($C59="","",IFERROR(INDEX(Repertoire!$H$8:$H$47,MATCH($C59,Repertoire!$B$8:$B$47,0))&amp;"",""))</f>
        <v/>
      </c>
      <c r="M59" s="33" t="str">
        <f aca="false">IF($C59="","",IFERROR(INDEX(Repertoire!$I$8:$I$47,MATCH($C59,Repertoire!$B$8:$B$47,0))&amp;"",""))</f>
        <v/>
      </c>
      <c r="N59" s="27"/>
      <c r="O59" s="33" t="str">
        <f aca="false">IF($C59="","",IF(COUNTIF(Repertoire!$B$8:$B$47,$C59)=0,"Nicht im Repertoire",IF($E59="","Komponist fehlt",IF(OR($I59="",$I59=0),"Spieldauer fehlt",IF(OR($J59="",$J59=0),"Anzahl fehlt",IF(COUNTIF($C$17:$C$61,$C59)&gt;1,"Doppelt erfasst","OK"))))))</f>
        <v/>
      </c>
      <c r="P59" s="34"/>
    </row>
    <row r="60" customFormat="false" ht="15.75" hidden="false" customHeight="true" outlineLevel="0" collapsed="false">
      <c r="A60" s="35" t="str">
        <f aca="false">IF($C60="","",COUNTA($C$17:$C60))</f>
        <v/>
      </c>
      <c r="B60" s="27"/>
      <c r="C60" s="28"/>
      <c r="D60" s="27"/>
      <c r="E60" s="36" t="str">
        <f aca="false">IF($C60="","",IFERROR(INDEX(Repertoire!$C$8:$C$47,MATCH($C60,Repertoire!$B$8:$B$47,0))&amp;"",""))</f>
        <v/>
      </c>
      <c r="F60" s="36" t="str">
        <f aca="false">IF($C60="","",IFERROR(INDEX(Repertoire!$D$8:$D$47,MATCH($C60,Repertoire!$B$8:$B$47,0))&amp;"",""))</f>
        <v/>
      </c>
      <c r="G60" s="36" t="str">
        <f aca="false">IF($C60="","",IFERROR(INDEX(Repertoire!$E$8:$E$47,MATCH($C60,Repertoire!$B$8:$B$47,0))&amp;"",""))</f>
        <v/>
      </c>
      <c r="H60" s="36" t="str">
        <f aca="false">IF($C60="","",IFERROR(INDEX(Repertoire!$F$8:$F$47,MATCH($C60,Repertoire!$B$8:$B$47,0))&amp;"",""))</f>
        <v/>
      </c>
      <c r="I60" s="37" t="str">
        <f aca="false">IF($C60="","",IFERROR(IF(INDEX(Repertoire!$G$8:$G$47,MATCH($C60,Repertoire!$B$8:$B$47,0))=0,"",INDEX(Repertoire!$G$8:$G$47,MATCH($C60,Repertoire!$B$8:$B$47,0))),""))</f>
        <v/>
      </c>
      <c r="J60" s="31"/>
      <c r="K60" s="38" t="str">
        <f aca="false">IF(OR($I60="",$J60=""),"",$I60*$J60)</f>
        <v/>
      </c>
      <c r="L60" s="39" t="str">
        <f aca="false">IF($C60="","",IFERROR(INDEX(Repertoire!$H$8:$H$47,MATCH($C60,Repertoire!$B$8:$B$47,0))&amp;"",""))</f>
        <v/>
      </c>
      <c r="M60" s="39" t="str">
        <f aca="false">IF($C60="","",IFERROR(INDEX(Repertoire!$I$8:$I$47,MATCH($C60,Repertoire!$B$8:$B$47,0))&amp;"",""))</f>
        <v/>
      </c>
      <c r="N60" s="27"/>
      <c r="O60" s="39" t="str">
        <f aca="false">IF($C60="","",IF(COUNTIF(Repertoire!$B$8:$B$47,$C60)=0,"Nicht im Repertoire",IF($E60="","Komponist fehlt",IF(OR($I60="",$I60=0),"Spieldauer fehlt",IF(OR($J60="",$J60=0),"Anzahl fehlt",IF(COUNTIF($C$17:$C$61,$C60)&gt;1,"Doppelt erfasst","OK"))))))</f>
        <v/>
      </c>
      <c r="P60" s="34"/>
    </row>
    <row r="61" customFormat="false" ht="15.75" hidden="false" customHeight="true" outlineLevel="0" collapsed="false">
      <c r="A61" s="26" t="str">
        <f aca="false">IF($C61="","",COUNTA($C$17:$C61))</f>
        <v/>
      </c>
      <c r="B61" s="27"/>
      <c r="C61" s="28"/>
      <c r="D61" s="27"/>
      <c r="E61" s="29" t="str">
        <f aca="false">IF($C61="","",IFERROR(INDEX(Repertoire!$C$8:$C$47,MATCH($C61,Repertoire!$B$8:$B$47,0))&amp;"",""))</f>
        <v/>
      </c>
      <c r="F61" s="29" t="str">
        <f aca="false">IF($C61="","",IFERROR(INDEX(Repertoire!$D$8:$D$47,MATCH($C61,Repertoire!$B$8:$B$47,0))&amp;"",""))</f>
        <v/>
      </c>
      <c r="G61" s="29" t="str">
        <f aca="false">IF($C61="","",IFERROR(INDEX(Repertoire!$E$8:$E$47,MATCH($C61,Repertoire!$B$8:$B$47,0))&amp;"",""))</f>
        <v/>
      </c>
      <c r="H61" s="29" t="str">
        <f aca="false">IF($C61="","",IFERROR(INDEX(Repertoire!$F$8:$F$47,MATCH($C61,Repertoire!$B$8:$B$47,0))&amp;"",""))</f>
        <v/>
      </c>
      <c r="I61" s="30" t="str">
        <f aca="false">IF($C61="","",IFERROR(IF(INDEX(Repertoire!$G$8:$G$47,MATCH($C61,Repertoire!$B$8:$B$47,0))=0,"",INDEX(Repertoire!$G$8:$G$47,MATCH($C61,Repertoire!$B$8:$B$47,0))),""))</f>
        <v/>
      </c>
      <c r="J61" s="31"/>
      <c r="K61" s="32" t="str">
        <f aca="false">IF(OR($I61="",$J61=""),"",$I61*$J61)</f>
        <v/>
      </c>
      <c r="L61" s="33" t="str">
        <f aca="false">IF($C61="","",IFERROR(INDEX(Repertoire!$H$8:$H$47,MATCH($C61,Repertoire!$B$8:$B$47,0))&amp;"",""))</f>
        <v/>
      </c>
      <c r="M61" s="33" t="str">
        <f aca="false">IF($C61="","",IFERROR(INDEX(Repertoire!$I$8:$I$47,MATCH($C61,Repertoire!$B$8:$B$47,0))&amp;"",""))</f>
        <v/>
      </c>
      <c r="N61" s="27"/>
      <c r="O61" s="33" t="str">
        <f aca="false">IF($C61="","",IF(COUNTIF(Repertoire!$B$8:$B$47,$C61)=0,"Nicht im Repertoire",IF($E61="","Komponist fehlt",IF(OR($I61="",$I61=0),"Spieldauer fehlt",IF(OR($J61="",$J61=0),"Anzahl fehlt",IF(COUNTIF($C$17:$C$61,$C61)&gt;1,"Doppelt erfasst","OK"))))))</f>
        <v/>
      </c>
      <c r="P61" s="34"/>
    </row>
    <row r="62" customFormat="false" ht="19.5" hidden="false" customHeight="true" outlineLevel="0" collapsed="false">
      <c r="A62" s="40" t="s">
        <v>93</v>
      </c>
      <c r="B62" s="40"/>
      <c r="C62" s="40"/>
      <c r="D62" s="40"/>
      <c r="E62" s="40"/>
      <c r="F62" s="40"/>
      <c r="G62" s="40"/>
      <c r="H62" s="40"/>
      <c r="I62" s="41" t="str">
        <f aca="false">IF(COUNTA($C$17:$C$61)=0,"",COUNTA($C$17:$C$61)&amp;" Werke")</f>
        <v>29 Werke</v>
      </c>
      <c r="J62" s="42" t="n">
        <f aca="false">SUM($J$17:$J$61)</f>
        <v>30</v>
      </c>
      <c r="K62" s="43" t="n">
        <f aca="false">SUM($K$17:$K$61)</f>
        <v>0.0892824074074074</v>
      </c>
      <c r="L62" s="41"/>
      <c r="M62" s="41"/>
      <c r="N62" s="41"/>
      <c r="O62" s="41"/>
      <c r="P62" s="41"/>
    </row>
    <row r="63" customFormat="false" ht="21.75" hidden="false" customHeight="true" outlineLevel="0" collapsed="false"/>
    <row r="64" customFormat="false" ht="19.5" hidden="false" customHeight="true" outlineLevel="0" collapsed="false">
      <c r="A64" s="44"/>
      <c r="B64" s="44"/>
      <c r="C64" s="44"/>
      <c r="D64" s="44"/>
      <c r="F64" s="44"/>
      <c r="G64" s="44"/>
      <c r="H64" s="44"/>
      <c r="I64" s="44"/>
      <c r="K64" s="44"/>
      <c r="L64" s="44"/>
      <c r="M64" s="44"/>
      <c r="N64" s="44"/>
    </row>
    <row r="65" customFormat="false" ht="13.5" hidden="false" customHeight="true" outlineLevel="0" collapsed="false">
      <c r="A65" s="45" t="s">
        <v>94</v>
      </c>
      <c r="B65" s="45"/>
      <c r="C65" s="45"/>
      <c r="D65" s="45"/>
      <c r="F65" s="45" t="s">
        <v>95</v>
      </c>
      <c r="G65" s="45"/>
      <c r="H65" s="45"/>
      <c r="I65" s="45"/>
      <c r="K65" s="45" t="s">
        <v>96</v>
      </c>
      <c r="L65" s="45"/>
      <c r="M65" s="45"/>
      <c r="N65" s="45"/>
    </row>
    <row r="67" customFormat="false" ht="15" hidden="false" customHeight="false" outlineLevel="0" collapsed="false">
      <c r="A67" s="46" t="s">
        <v>97</v>
      </c>
      <c r="B67" s="46"/>
      <c r="C67" s="46"/>
      <c r="D67" s="46"/>
      <c r="E67" s="46"/>
      <c r="F67" s="46"/>
      <c r="G67" s="46"/>
      <c r="H67" s="46"/>
      <c r="I67" s="46"/>
      <c r="J67" s="46"/>
      <c r="K67" s="46"/>
      <c r="L67" s="46"/>
      <c r="M67" s="46"/>
      <c r="N67" s="46"/>
      <c r="O67" s="46"/>
      <c r="P67" s="46"/>
    </row>
  </sheetData>
  <autoFilter ref="A16:P61"/>
  <mergeCells count="50">
    <mergeCell ref="A2:H2"/>
    <mergeCell ref="L2:P3"/>
    <mergeCell ref="A3:H3"/>
    <mergeCell ref="A6:B6"/>
    <mergeCell ref="C6:D6"/>
    <mergeCell ref="E6:F6"/>
    <mergeCell ref="G6:H6"/>
    <mergeCell ref="I6:K6"/>
    <mergeCell ref="L6:N6"/>
    <mergeCell ref="O6:P6"/>
    <mergeCell ref="A7:B7"/>
    <mergeCell ref="C7:D7"/>
    <mergeCell ref="E7:F7"/>
    <mergeCell ref="G7:H7"/>
    <mergeCell ref="I7:K7"/>
    <mergeCell ref="L7:N7"/>
    <mergeCell ref="O7:P7"/>
    <mergeCell ref="A9:B9"/>
    <mergeCell ref="C9:D9"/>
    <mergeCell ref="F9:G9"/>
    <mergeCell ref="I9:K9"/>
    <mergeCell ref="L9:P14"/>
    <mergeCell ref="A10:B10"/>
    <mergeCell ref="C10:D10"/>
    <mergeCell ref="F10:G10"/>
    <mergeCell ref="I10:K10"/>
    <mergeCell ref="A11:B11"/>
    <mergeCell ref="C11:D11"/>
    <mergeCell ref="F11:G11"/>
    <mergeCell ref="I11:K11"/>
    <mergeCell ref="A12:B12"/>
    <mergeCell ref="C12:D12"/>
    <mergeCell ref="F12:G12"/>
    <mergeCell ref="I12:K12"/>
    <mergeCell ref="A13:B13"/>
    <mergeCell ref="C13:D13"/>
    <mergeCell ref="F13:G13"/>
    <mergeCell ref="I13:K13"/>
    <mergeCell ref="A14:B14"/>
    <mergeCell ref="C14:D14"/>
    <mergeCell ref="F14:G14"/>
    <mergeCell ref="I14:K14"/>
    <mergeCell ref="A62:H62"/>
    <mergeCell ref="A64:D64"/>
    <mergeCell ref="F64:I64"/>
    <mergeCell ref="K64:N64"/>
    <mergeCell ref="A65:D65"/>
    <mergeCell ref="F65:I65"/>
    <mergeCell ref="K65:N65"/>
    <mergeCell ref="A67:P67"/>
  </mergeCells>
  <conditionalFormatting sqref="O17:O61">
    <cfRule type="cellIs" priority="2" operator="equal" aboveAverage="0" equalAverage="0" bottom="0" percent="0" rank="0" text="" dxfId="11">
      <formula>"OK"</formula>
    </cfRule>
    <cfRule type="cellIs" priority="3" operator="equal" aboveAverage="0" equalAverage="0" bottom="0" percent="0" rank="0" text="" dxfId="12">
      <formula>"Doppelt erfasst"</formula>
    </cfRule>
    <cfRule type="cellIs" priority="4" operator="equal" aboveAverage="0" equalAverage="0" bottom="0" percent="0" rank="0" text="" dxfId="13">
      <formula>"Nicht im Repertoire"</formula>
    </cfRule>
    <cfRule type="cellIs" priority="5" operator="equal" aboveAverage="0" equalAverage="0" bottom="0" percent="0" rank="0" text="" dxfId="13">
      <formula>"Komponist fehlt"</formula>
    </cfRule>
    <cfRule type="cellIs" priority="6" operator="equal" aboveAverage="0" equalAverage="0" bottom="0" percent="0" rank="0" text="" dxfId="13">
      <formula>"Spieldauer fehlt"</formula>
    </cfRule>
    <cfRule type="cellIs" priority="7" operator="equal" aboveAverage="0" equalAverage="0" bottom="0" percent="0" rank="0" text="" dxfId="13">
      <formula>"Anzahl fehlt"</formula>
    </cfRule>
  </conditionalFormatting>
  <conditionalFormatting sqref="A17:P61">
    <cfRule type="expression" priority="8" aboveAverage="0" equalAverage="0" bottom="0" percent="0" rank="0" text="" dxfId="14">
      <formula>$D17="P"</formula>
    </cfRule>
    <cfRule type="expression" priority="9" aboveAverage="0" equalAverage="0" bottom="0" percent="0" rank="0" text="" dxfId="15">
      <formula>$D17="F"</formula>
    </cfRule>
  </conditionalFormatting>
  <conditionalFormatting sqref="M17:M61">
    <cfRule type="cellIs" priority="10" operator="equal" aboveAverage="0" equalAverage="0" bottom="0" percent="0" rank="0" text="" dxfId="16">
      <formula>"Ja"</formula>
    </cfRule>
  </conditionalFormatting>
  <conditionalFormatting sqref="G7">
    <cfRule type="cellIs" priority="11" operator="greaterThan" aboveAverage="0" equalAverage="0" bottom="0" percent="0" rank="0" text="" dxfId="17">
      <formula>0</formula>
    </cfRule>
  </conditionalFormatting>
  <conditionalFormatting sqref="O7">
    <cfRule type="cellIs" priority="12" operator="greaterThan" aboveAverage="0" equalAverage="0" bottom="0" percent="0" rank="0" text="" dxfId="18">
      <formula>0</formula>
    </cfRule>
  </conditionalFormatting>
  <dataValidations count="8">
    <dataValidation allowBlank="true" error="Der Titel steht nicht im Repertoire. Er kann trotzdem erfasst werden – bitte anschließend Komponist, Verlag und Spieldauer ergänzen." errorStyle="information" errorTitle="Titel nicht im Repertoire" operator="between" showDropDown="false" showErrorMessage="true" showInputMessage="false" sqref="C17:C61" type="list">
      <formula1>Repertoire!$B$8:$B$47</formula1>
      <formula2>0</formula2>
    </dataValidation>
    <dataValidation allowBlank="true" errorStyle="stop" operator="between" showDropDown="false" showErrorMessage="false" showInputMessage="false" sqref="B17:B61" type="list">
      <formula1>Repertoire!$P$8:$P$12</formula1>
      <formula2>0</formula2>
    </dataValidation>
    <dataValidation allowBlank="true" errorStyle="stop" operator="between" showDropDown="false" showErrorMessage="false" showInputMessage="false" sqref="D17:D61" type="list">
      <formula1>Repertoire!$R$8:$R$10</formula1>
      <formula2>0</formula2>
    </dataValidation>
    <dataValidation allowBlank="true" errorStyle="stop" operator="between" showDropDown="false" showErrorMessage="false" showInputMessage="false" sqref="N17:N61" type="list">
      <formula1>Repertoire!$T$8:$T$9</formula1>
      <formula2>0</formula2>
    </dataValidation>
    <dataValidation allowBlank="true" errorStyle="stop" operator="between" showDropDown="false" showErrorMessage="false" showInputMessage="false" sqref="C11" type="list">
      <formula1>Repertoire!$N$8:$N$17</formula1>
      <formula2>0</formula2>
    </dataValidation>
    <dataValidation allowBlank="true" errorStyle="stop" operator="between" showDropDown="false" showErrorMessage="false" showInputMessage="false" sqref="F12" type="list">
      <formula1>Repertoire!$V$8:$V$10</formula1>
      <formula2>0</formula2>
    </dataValidation>
    <dataValidation allowBlank="true" errorStyle="stop" operator="between" showDropDown="false" showErrorMessage="false" showInputMessage="false" sqref="F13" type="list">
      <formula1>"Ja,Nein"</formula1>
      <formula2>0</formula2>
    </dataValidation>
    <dataValidation allowBlank="true" errorStyle="stop" operator="between" showDropDown="false" showErrorMessage="false" showInputMessage="false" sqref="J17:J61" type="whole">
      <formula1>1</formula1>
      <formula2>99</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E8F8F"/>
    <pageSetUpPr fitToPage="true"/>
  </sheetPr>
  <dimension ref="A1:V55"/>
  <sheetViews>
    <sheetView showFormulas="false" showGridLines="false" showRowColHeaders="true" showZeros="true" rightToLeft="false" tabSelected="false" showOutlineSymbols="true" defaultGridColor="true" view="normal" topLeftCell="A1" colorId="64" zoomScale="95" zoomScaleNormal="95"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4" min="3" style="0" width="22"/>
    <col collapsed="false" customWidth="true" hidden="false" outlineLevel="0" max="5" min="5" style="0" width="18"/>
    <col collapsed="false" customWidth="true" hidden="false" outlineLevel="0" max="6" min="6" style="0" width="26"/>
    <col collapsed="false" customWidth="true" hidden="false" outlineLevel="0" max="7" min="7" style="0" width="12"/>
    <col collapsed="false" customWidth="true" hidden="false" outlineLevel="0" max="8" min="8" style="0" width="16"/>
    <col collapsed="false" customWidth="true" hidden="false" outlineLevel="0" max="9" min="9" style="0" width="12"/>
    <col collapsed="false" customWidth="true" hidden="false" outlineLevel="0" max="10" min="10" style="0" width="13"/>
    <col collapsed="false" customWidth="true" hidden="false" outlineLevel="0" max="11" min="11" style="0" width="11"/>
    <col collapsed="false" customWidth="true" hidden="false" outlineLevel="0" max="12" min="12" style="0" width="28"/>
    <col collapsed="false" customWidth="true" hidden="false" outlineLevel="0" max="13" min="13" style="0" width="2.5"/>
    <col collapsed="false" customWidth="true" hidden="false" outlineLevel="0" max="14" min="14" style="0" width="24"/>
    <col collapsed="false" customWidth="true" hidden="false" outlineLevel="0" max="15" min="15" style="0" width="2.5"/>
    <col collapsed="false" customWidth="true" hidden="false" outlineLevel="0" max="16" min="16" style="0" width="16"/>
    <col collapsed="false" customWidth="true" hidden="false" outlineLevel="0" max="17" min="17" style="0" width="2.5"/>
    <col collapsed="false" customWidth="true" hidden="false" outlineLevel="0" max="18" min="18" style="0" width="8"/>
    <col collapsed="false" customWidth="true" hidden="false" outlineLevel="0" max="19" min="19" style="0" width="2.5"/>
    <col collapsed="false" customWidth="true" hidden="false" outlineLevel="0" max="20" min="20" style="0" width="14"/>
    <col collapsed="false" customWidth="true" hidden="false" outlineLevel="0" max="21" min="21" style="0" width="2.5"/>
    <col collapsed="false" customWidth="true" hidden="false" outlineLevel="0" max="22" min="22" style="0" width="22"/>
  </cols>
  <sheetData>
    <row r="1" customFormat="false" ht="7.5" hidden="false" customHeight="true" outlineLevel="0" collapsed="false">
      <c r="A1" s="1"/>
      <c r="B1" s="1"/>
      <c r="C1" s="1"/>
      <c r="D1" s="1"/>
      <c r="E1" s="1"/>
      <c r="F1" s="1"/>
      <c r="G1" s="1"/>
      <c r="H1" s="1"/>
      <c r="I1" s="1"/>
      <c r="J1" s="1"/>
      <c r="K1" s="1"/>
      <c r="L1" s="1"/>
      <c r="M1" s="1"/>
      <c r="N1" s="1"/>
      <c r="O1" s="1"/>
      <c r="P1" s="1"/>
      <c r="Q1" s="1"/>
      <c r="R1" s="1"/>
      <c r="S1" s="1"/>
      <c r="T1" s="1"/>
      <c r="U1" s="1"/>
      <c r="V1" s="1"/>
    </row>
    <row r="2" customFormat="false" ht="27.75" hidden="false" customHeight="true" outlineLevel="0" collapsed="false">
      <c r="A2" s="47" t="s">
        <v>98</v>
      </c>
      <c r="B2" s="47"/>
      <c r="C2" s="47"/>
      <c r="D2" s="47"/>
      <c r="E2" s="47"/>
      <c r="F2" s="47"/>
      <c r="G2" s="47"/>
      <c r="H2" s="1"/>
      <c r="I2" s="1"/>
      <c r="J2" s="1"/>
      <c r="K2" s="1"/>
      <c r="L2" s="1"/>
      <c r="M2" s="1"/>
      <c r="N2" s="1"/>
      <c r="O2" s="1"/>
      <c r="P2" s="1"/>
      <c r="Q2" s="1"/>
      <c r="R2" s="1"/>
      <c r="S2" s="1"/>
      <c r="T2" s="1"/>
      <c r="U2" s="1"/>
      <c r="V2" s="1"/>
    </row>
    <row r="3" customFormat="false" ht="16.5" hidden="false" customHeight="true" outlineLevel="0" collapsed="false">
      <c r="A3" s="48" t="s">
        <v>99</v>
      </c>
      <c r="B3" s="48"/>
      <c r="C3" s="48"/>
      <c r="D3" s="48"/>
      <c r="E3" s="48"/>
      <c r="F3" s="48"/>
      <c r="G3" s="48"/>
      <c r="H3" s="1"/>
      <c r="I3" s="1"/>
      <c r="J3" s="1"/>
      <c r="K3" s="1"/>
      <c r="L3" s="1"/>
      <c r="M3" s="1"/>
      <c r="N3" s="1"/>
      <c r="O3" s="1"/>
      <c r="P3" s="1"/>
      <c r="Q3" s="1"/>
      <c r="R3" s="1"/>
      <c r="S3" s="1"/>
      <c r="T3" s="1"/>
      <c r="U3" s="1"/>
      <c r="V3" s="1"/>
    </row>
    <row r="4" customFormat="false" ht="4.5" hidden="false" customHeight="true" outlineLevel="0" collapsed="false">
      <c r="A4" s="5"/>
      <c r="B4" s="5"/>
      <c r="C4" s="5"/>
      <c r="D4" s="5"/>
      <c r="E4" s="5"/>
      <c r="F4" s="5"/>
      <c r="G4" s="5"/>
      <c r="H4" s="5"/>
      <c r="I4" s="5"/>
      <c r="J4" s="5"/>
      <c r="K4" s="5"/>
      <c r="L4" s="5"/>
      <c r="M4" s="5"/>
      <c r="N4" s="5"/>
      <c r="O4" s="5"/>
      <c r="P4" s="5"/>
      <c r="Q4" s="5"/>
      <c r="R4" s="5"/>
      <c r="S4" s="5"/>
      <c r="T4" s="5"/>
      <c r="U4" s="5"/>
      <c r="V4" s="5"/>
    </row>
    <row r="6" customFormat="false" ht="19.5" hidden="false" customHeight="true" outlineLevel="0" collapsed="false">
      <c r="A6" s="49" t="s">
        <v>100</v>
      </c>
      <c r="B6" s="50" t="n">
        <f aca="false">COUNTA($B$8:$B$47)</f>
        <v>40</v>
      </c>
      <c r="C6" s="49" t="s">
        <v>101</v>
      </c>
      <c r="D6" s="51" t="n">
        <f aca="false">IFERROR(AVERAGE($G$8:$G$47),0)</f>
        <v>0.00297395833333333</v>
      </c>
      <c r="E6" s="49" t="s">
        <v>102</v>
      </c>
      <c r="F6" s="50" t="n">
        <f aca="false">COUNTIF($I$8:$I$47,"Ja")</f>
        <v>6</v>
      </c>
      <c r="H6" s="49" t="s">
        <v>103</v>
      </c>
      <c r="I6" s="50" t="n">
        <f aca="false">COUNTIF($J$8:$J$47,"Gemeinfrei")</f>
        <v>2</v>
      </c>
      <c r="K6" s="49" t="s">
        <v>104</v>
      </c>
      <c r="L6" s="50" t="n">
        <f aca="false">SUM($K$8:$K$47)</f>
        <v>29</v>
      </c>
    </row>
    <row r="7" customFormat="false" ht="27.75" hidden="false" customHeight="true" outlineLevel="0" collapsed="false">
      <c r="A7" s="25" t="s">
        <v>105</v>
      </c>
      <c r="B7" s="25" t="s">
        <v>40</v>
      </c>
      <c r="C7" s="25" t="s">
        <v>42</v>
      </c>
      <c r="D7" s="25" t="s">
        <v>43</v>
      </c>
      <c r="E7" s="25" t="s">
        <v>44</v>
      </c>
      <c r="F7" s="25" t="s">
        <v>45</v>
      </c>
      <c r="G7" s="25" t="s">
        <v>106</v>
      </c>
      <c r="H7" s="25" t="s">
        <v>49</v>
      </c>
      <c r="I7" s="25" t="s">
        <v>50</v>
      </c>
      <c r="J7" s="25" t="s">
        <v>107</v>
      </c>
      <c r="K7" s="25" t="s">
        <v>108</v>
      </c>
      <c r="L7" s="25" t="s">
        <v>109</v>
      </c>
      <c r="N7" s="52" t="s">
        <v>19</v>
      </c>
      <c r="P7" s="52" t="s">
        <v>39</v>
      </c>
      <c r="R7" s="52" t="s">
        <v>41</v>
      </c>
      <c r="T7" s="52" t="s">
        <v>51</v>
      </c>
      <c r="V7" s="52" t="s">
        <v>25</v>
      </c>
    </row>
    <row r="8" customFormat="false" ht="15.75" hidden="false" customHeight="true" outlineLevel="0" collapsed="false">
      <c r="A8" s="27" t="s">
        <v>110</v>
      </c>
      <c r="B8" s="28" t="s">
        <v>55</v>
      </c>
      <c r="C8" s="53" t="s">
        <v>111</v>
      </c>
      <c r="D8" s="53" t="s">
        <v>111</v>
      </c>
      <c r="E8" s="53"/>
      <c r="F8" s="53" t="s">
        <v>112</v>
      </c>
      <c r="G8" s="54" t="n">
        <v>0.00234953703703704</v>
      </c>
      <c r="H8" s="27" t="s">
        <v>113</v>
      </c>
      <c r="I8" s="27" t="s">
        <v>114</v>
      </c>
      <c r="J8" s="27" t="s">
        <v>115</v>
      </c>
      <c r="K8" s="55" t="n">
        <f aca="false">COUNTIF(Musikfolge!$C$17:$C$61,$B8)</f>
        <v>1</v>
      </c>
      <c r="L8" s="56"/>
      <c r="N8" s="57" t="s">
        <v>20</v>
      </c>
      <c r="P8" s="57" t="s">
        <v>54</v>
      </c>
      <c r="R8" s="57" t="s">
        <v>56</v>
      </c>
      <c r="T8" s="57" t="s">
        <v>57</v>
      </c>
      <c r="V8" s="57" t="s">
        <v>26</v>
      </c>
    </row>
    <row r="9" customFormat="false" ht="15.75" hidden="false" customHeight="true" outlineLevel="0" collapsed="false">
      <c r="A9" s="27" t="s">
        <v>116</v>
      </c>
      <c r="B9" s="28" t="s">
        <v>76</v>
      </c>
      <c r="C9" s="53" t="s">
        <v>117</v>
      </c>
      <c r="D9" s="53" t="s">
        <v>117</v>
      </c>
      <c r="E9" s="53"/>
      <c r="F9" s="53" t="s">
        <v>118</v>
      </c>
      <c r="G9" s="54" t="n">
        <v>0.00465277777777778</v>
      </c>
      <c r="H9" s="27" t="s">
        <v>119</v>
      </c>
      <c r="I9" s="27" t="s">
        <v>114</v>
      </c>
      <c r="J9" s="27" t="s">
        <v>115</v>
      </c>
      <c r="K9" s="58" t="n">
        <f aca="false">COUNTIF(Musikfolge!$C$17:$C$61,$B9)</f>
        <v>1</v>
      </c>
      <c r="L9" s="56"/>
      <c r="N9" s="59" t="s">
        <v>120</v>
      </c>
      <c r="P9" s="59" t="s">
        <v>74</v>
      </c>
      <c r="R9" s="59" t="s">
        <v>91</v>
      </c>
      <c r="T9" s="59" t="s">
        <v>71</v>
      </c>
      <c r="V9" s="59" t="s">
        <v>121</v>
      </c>
    </row>
    <row r="10" customFormat="false" ht="15.75" hidden="false" customHeight="true" outlineLevel="0" collapsed="false">
      <c r="A10" s="27" t="s">
        <v>122</v>
      </c>
      <c r="B10" s="28" t="s">
        <v>66</v>
      </c>
      <c r="C10" s="53" t="s">
        <v>123</v>
      </c>
      <c r="D10" s="53" t="s">
        <v>124</v>
      </c>
      <c r="E10" s="53"/>
      <c r="F10" s="53" t="s">
        <v>125</v>
      </c>
      <c r="G10" s="54" t="n">
        <v>0.00333333333333333</v>
      </c>
      <c r="H10" s="27" t="s">
        <v>126</v>
      </c>
      <c r="I10" s="27" t="s">
        <v>114</v>
      </c>
      <c r="J10" s="27" t="s">
        <v>115</v>
      </c>
      <c r="K10" s="55" t="n">
        <f aca="false">COUNTIF(Musikfolge!$C$17:$C$61,$B10)</f>
        <v>1</v>
      </c>
      <c r="L10" s="56"/>
      <c r="N10" s="57" t="s">
        <v>127</v>
      </c>
      <c r="P10" s="57" t="s">
        <v>128</v>
      </c>
      <c r="R10" s="57" t="s">
        <v>70</v>
      </c>
      <c r="V10" s="57" t="s">
        <v>129</v>
      </c>
    </row>
    <row r="11" customFormat="false" ht="15.75" hidden="false" customHeight="true" outlineLevel="0" collapsed="false">
      <c r="A11" s="27" t="s">
        <v>130</v>
      </c>
      <c r="B11" s="28" t="s">
        <v>58</v>
      </c>
      <c r="C11" s="53" t="s">
        <v>131</v>
      </c>
      <c r="D11" s="53" t="s">
        <v>131</v>
      </c>
      <c r="E11" s="53"/>
      <c r="F11" s="53" t="s">
        <v>132</v>
      </c>
      <c r="G11" s="54" t="n">
        <v>0.00194444444444444</v>
      </c>
      <c r="H11" s="27" t="s">
        <v>133</v>
      </c>
      <c r="I11" s="27" t="s">
        <v>31</v>
      </c>
      <c r="J11" s="27" t="s">
        <v>115</v>
      </c>
      <c r="K11" s="58" t="n">
        <f aca="false">COUNTIF(Musikfolge!$C$17:$C$61,$B11)</f>
        <v>1</v>
      </c>
      <c r="L11" s="56" t="s">
        <v>134</v>
      </c>
      <c r="N11" s="59" t="s">
        <v>135</v>
      </c>
      <c r="P11" s="59" t="s">
        <v>89</v>
      </c>
    </row>
    <row r="12" customFormat="false" ht="15.75" hidden="false" customHeight="true" outlineLevel="0" collapsed="false">
      <c r="A12" s="27" t="s">
        <v>136</v>
      </c>
      <c r="B12" s="28" t="s">
        <v>77</v>
      </c>
      <c r="C12" s="53" t="s">
        <v>137</v>
      </c>
      <c r="D12" s="53" t="s">
        <v>137</v>
      </c>
      <c r="E12" s="53"/>
      <c r="F12" s="53" t="s">
        <v>132</v>
      </c>
      <c r="G12" s="54" t="n">
        <v>0.00365740740740741</v>
      </c>
      <c r="H12" s="27" t="s">
        <v>138</v>
      </c>
      <c r="I12" s="27" t="s">
        <v>114</v>
      </c>
      <c r="J12" s="27" t="s">
        <v>115</v>
      </c>
      <c r="K12" s="55" t="n">
        <f aca="false">COUNTIF(Musikfolge!$C$17:$C$61,$B12)</f>
        <v>1</v>
      </c>
      <c r="L12" s="56"/>
      <c r="N12" s="57" t="s">
        <v>139</v>
      </c>
      <c r="P12" s="57" t="s">
        <v>68</v>
      </c>
    </row>
    <row r="13" customFormat="false" ht="15.75" hidden="false" customHeight="true" outlineLevel="0" collapsed="false">
      <c r="A13" s="27" t="s">
        <v>140</v>
      </c>
      <c r="B13" s="28" t="s">
        <v>92</v>
      </c>
      <c r="C13" s="53" t="s">
        <v>141</v>
      </c>
      <c r="D13" s="53" t="s">
        <v>141</v>
      </c>
      <c r="E13" s="53"/>
      <c r="F13" s="53" t="s">
        <v>142</v>
      </c>
      <c r="G13" s="54" t="n">
        <v>0.00318287037037037</v>
      </c>
      <c r="H13" s="27" t="s">
        <v>143</v>
      </c>
      <c r="I13" s="27" t="s">
        <v>114</v>
      </c>
      <c r="J13" s="27" t="s">
        <v>115</v>
      </c>
      <c r="K13" s="58" t="n">
        <f aca="false">COUNTIF(Musikfolge!$C$17:$C$61,$B13)</f>
        <v>1</v>
      </c>
      <c r="L13" s="56"/>
      <c r="N13" s="59" t="s">
        <v>144</v>
      </c>
    </row>
    <row r="14" customFormat="false" ht="15.75" hidden="false" customHeight="true" outlineLevel="0" collapsed="false">
      <c r="A14" s="27" t="s">
        <v>145</v>
      </c>
      <c r="B14" s="28" t="s">
        <v>59</v>
      </c>
      <c r="C14" s="53" t="s">
        <v>146</v>
      </c>
      <c r="D14" s="53" t="s">
        <v>147</v>
      </c>
      <c r="E14" s="53"/>
      <c r="F14" s="53" t="s">
        <v>148</v>
      </c>
      <c r="G14" s="54" t="n">
        <v>0.00247685185185185</v>
      </c>
      <c r="H14" s="27" t="s">
        <v>149</v>
      </c>
      <c r="I14" s="27" t="s">
        <v>114</v>
      </c>
      <c r="J14" s="27" t="s">
        <v>115</v>
      </c>
      <c r="K14" s="55" t="n">
        <f aca="false">COUNTIF(Musikfolge!$C$17:$C$61,$B14)</f>
        <v>1</v>
      </c>
      <c r="L14" s="56"/>
      <c r="N14" s="57" t="s">
        <v>150</v>
      </c>
    </row>
    <row r="15" customFormat="false" ht="15.75" hidden="false" customHeight="true" outlineLevel="0" collapsed="false">
      <c r="A15" s="27" t="s">
        <v>151</v>
      </c>
      <c r="B15" s="28" t="s">
        <v>78</v>
      </c>
      <c r="C15" s="53" t="s">
        <v>152</v>
      </c>
      <c r="D15" s="53" t="s">
        <v>152</v>
      </c>
      <c r="E15" s="53"/>
      <c r="F15" s="53" t="s">
        <v>153</v>
      </c>
      <c r="G15" s="54" t="n">
        <v>0.004375</v>
      </c>
      <c r="H15" s="27" t="s">
        <v>154</v>
      </c>
      <c r="I15" s="27" t="s">
        <v>114</v>
      </c>
      <c r="J15" s="27" t="s">
        <v>115</v>
      </c>
      <c r="K15" s="58" t="n">
        <f aca="false">COUNTIF(Musikfolge!$C$17:$C$61,$B15)</f>
        <v>1</v>
      </c>
      <c r="L15" s="56"/>
      <c r="N15" s="59" t="s">
        <v>155</v>
      </c>
    </row>
    <row r="16" customFormat="false" ht="15.75" hidden="false" customHeight="true" outlineLevel="0" collapsed="false">
      <c r="A16" s="27" t="s">
        <v>156</v>
      </c>
      <c r="B16" s="28" t="s">
        <v>157</v>
      </c>
      <c r="C16" s="53" t="s">
        <v>158</v>
      </c>
      <c r="D16" s="53" t="s">
        <v>158</v>
      </c>
      <c r="E16" s="53"/>
      <c r="F16" s="53" t="s">
        <v>112</v>
      </c>
      <c r="G16" s="54" t="n">
        <v>0.00365740740740741</v>
      </c>
      <c r="H16" s="27" t="s">
        <v>159</v>
      </c>
      <c r="I16" s="27" t="s">
        <v>114</v>
      </c>
      <c r="J16" s="27" t="s">
        <v>115</v>
      </c>
      <c r="K16" s="55" t="n">
        <f aca="false">COUNTIF(Musikfolge!$C$17:$C$61,$B16)</f>
        <v>0</v>
      </c>
      <c r="L16" s="56"/>
      <c r="N16" s="57" t="s">
        <v>160</v>
      </c>
    </row>
    <row r="17" customFormat="false" ht="15.75" hidden="false" customHeight="true" outlineLevel="0" collapsed="false">
      <c r="A17" s="27" t="s">
        <v>161</v>
      </c>
      <c r="B17" s="28" t="s">
        <v>60</v>
      </c>
      <c r="C17" s="53" t="s">
        <v>162</v>
      </c>
      <c r="D17" s="53" t="s">
        <v>162</v>
      </c>
      <c r="E17" s="53"/>
      <c r="F17" s="53" t="s">
        <v>118</v>
      </c>
      <c r="G17" s="54" t="n">
        <v>0.0028587962962963</v>
      </c>
      <c r="H17" s="27" t="s">
        <v>163</v>
      </c>
      <c r="I17" s="27" t="s">
        <v>114</v>
      </c>
      <c r="J17" s="27" t="s">
        <v>115</v>
      </c>
      <c r="K17" s="58" t="n">
        <f aca="false">COUNTIF(Musikfolge!$C$17:$C$61,$B17)</f>
        <v>1</v>
      </c>
      <c r="L17" s="56"/>
      <c r="N17" s="59" t="s">
        <v>164</v>
      </c>
    </row>
    <row r="18" customFormat="false" ht="15.75" hidden="false" customHeight="true" outlineLevel="0" collapsed="false">
      <c r="A18" s="27" t="s">
        <v>165</v>
      </c>
      <c r="B18" s="28" t="s">
        <v>79</v>
      </c>
      <c r="C18" s="53" t="s">
        <v>166</v>
      </c>
      <c r="D18" s="53" t="s">
        <v>167</v>
      </c>
      <c r="E18" s="53"/>
      <c r="F18" s="53" t="s">
        <v>132</v>
      </c>
      <c r="G18" s="54" t="n">
        <v>0.00234953703703704</v>
      </c>
      <c r="H18" s="27" t="s">
        <v>168</v>
      </c>
      <c r="I18" s="27" t="s">
        <v>31</v>
      </c>
      <c r="J18" s="27" t="s">
        <v>115</v>
      </c>
      <c r="K18" s="55" t="n">
        <f aca="false">COUNTIF(Musikfolge!$C$17:$C$61,$B18)</f>
        <v>1</v>
      </c>
      <c r="L18" s="56" t="s">
        <v>134</v>
      </c>
    </row>
    <row r="19" customFormat="false" ht="15.75" hidden="false" customHeight="true" outlineLevel="0" collapsed="false">
      <c r="A19" s="27" t="s">
        <v>169</v>
      </c>
      <c r="B19" s="28" t="s">
        <v>170</v>
      </c>
      <c r="C19" s="53" t="s">
        <v>171</v>
      </c>
      <c r="D19" s="53" t="s">
        <v>171</v>
      </c>
      <c r="E19" s="53"/>
      <c r="F19" s="53" t="s">
        <v>172</v>
      </c>
      <c r="G19" s="54" t="n">
        <v>0.00179398148148148</v>
      </c>
      <c r="H19" s="27" t="s">
        <v>173</v>
      </c>
      <c r="I19" s="27" t="s">
        <v>114</v>
      </c>
      <c r="J19" s="27" t="s">
        <v>115</v>
      </c>
      <c r="K19" s="58" t="n">
        <f aca="false">COUNTIF(Musikfolge!$C$17:$C$61,$B19)</f>
        <v>0</v>
      </c>
      <c r="L19" s="56"/>
    </row>
    <row r="20" customFormat="false" ht="15.75" hidden="false" customHeight="true" outlineLevel="0" collapsed="false">
      <c r="A20" s="27" t="s">
        <v>174</v>
      </c>
      <c r="B20" s="28" t="s">
        <v>61</v>
      </c>
      <c r="C20" s="53" t="s">
        <v>175</v>
      </c>
      <c r="D20" s="53" t="s">
        <v>147</v>
      </c>
      <c r="E20" s="53"/>
      <c r="F20" s="53" t="s">
        <v>147</v>
      </c>
      <c r="G20" s="54" t="n">
        <v>0.00225694444444444</v>
      </c>
      <c r="H20" s="27"/>
      <c r="I20" s="27" t="s">
        <v>114</v>
      </c>
      <c r="J20" s="27" t="s">
        <v>176</v>
      </c>
      <c r="K20" s="55" t="n">
        <f aca="false">COUNTIF(Musikfolge!$C$17:$C$61,$B20)</f>
        <v>1</v>
      </c>
      <c r="L20" s="56" t="s">
        <v>177</v>
      </c>
    </row>
    <row r="21" customFormat="false" ht="15.75" hidden="false" customHeight="true" outlineLevel="0" collapsed="false">
      <c r="A21" s="27" t="s">
        <v>178</v>
      </c>
      <c r="B21" s="28" t="s">
        <v>80</v>
      </c>
      <c r="C21" s="53" t="s">
        <v>179</v>
      </c>
      <c r="D21" s="53" t="s">
        <v>179</v>
      </c>
      <c r="E21" s="53"/>
      <c r="F21" s="53" t="s">
        <v>142</v>
      </c>
      <c r="G21" s="54" t="n">
        <v>0.00407407407407407</v>
      </c>
      <c r="H21" s="27" t="s">
        <v>180</v>
      </c>
      <c r="I21" s="27" t="s">
        <v>114</v>
      </c>
      <c r="J21" s="27" t="s">
        <v>115</v>
      </c>
      <c r="K21" s="58" t="n">
        <f aca="false">COUNTIF(Musikfolge!$C$17:$C$61,$B21)</f>
        <v>1</v>
      </c>
      <c r="L21" s="56"/>
    </row>
    <row r="22" customFormat="false" ht="15.75" hidden="false" customHeight="true" outlineLevel="0" collapsed="false">
      <c r="A22" s="27" t="s">
        <v>181</v>
      </c>
      <c r="B22" s="28" t="s">
        <v>182</v>
      </c>
      <c r="C22" s="53" t="s">
        <v>183</v>
      </c>
      <c r="D22" s="53" t="s">
        <v>183</v>
      </c>
      <c r="E22" s="53"/>
      <c r="F22" s="53" t="s">
        <v>148</v>
      </c>
      <c r="G22" s="54" t="n">
        <v>0.00407407407407407</v>
      </c>
      <c r="H22" s="27" t="s">
        <v>184</v>
      </c>
      <c r="I22" s="27" t="s">
        <v>114</v>
      </c>
      <c r="J22" s="27" t="s">
        <v>115</v>
      </c>
      <c r="K22" s="55" t="n">
        <f aca="false">COUNTIF(Musikfolge!$C$17:$C$61,$B22)</f>
        <v>0</v>
      </c>
      <c r="L22" s="56"/>
    </row>
    <row r="23" customFormat="false" ht="15.75" hidden="false" customHeight="true" outlineLevel="0" collapsed="false">
      <c r="A23" s="27" t="s">
        <v>185</v>
      </c>
      <c r="B23" s="28" t="s">
        <v>62</v>
      </c>
      <c r="C23" s="53" t="s">
        <v>111</v>
      </c>
      <c r="D23" s="53" t="s">
        <v>111</v>
      </c>
      <c r="E23" s="53"/>
      <c r="F23" s="53" t="s">
        <v>153</v>
      </c>
      <c r="G23" s="54" t="n">
        <v>0.00234953703703704</v>
      </c>
      <c r="H23" s="27" t="s">
        <v>186</v>
      </c>
      <c r="I23" s="27" t="s">
        <v>114</v>
      </c>
      <c r="J23" s="27" t="s">
        <v>115</v>
      </c>
      <c r="K23" s="58" t="n">
        <f aca="false">COUNTIF(Musikfolge!$C$17:$C$61,$B23)</f>
        <v>1</v>
      </c>
      <c r="L23" s="56"/>
    </row>
    <row r="24" customFormat="false" ht="15.75" hidden="false" customHeight="true" outlineLevel="0" collapsed="false">
      <c r="A24" s="27" t="s">
        <v>187</v>
      </c>
      <c r="B24" s="28" t="s">
        <v>81</v>
      </c>
      <c r="C24" s="53" t="s">
        <v>117</v>
      </c>
      <c r="D24" s="53" t="s">
        <v>117</v>
      </c>
      <c r="E24" s="53"/>
      <c r="F24" s="53" t="s">
        <v>112</v>
      </c>
      <c r="G24" s="54" t="n">
        <v>0.00275462962962963</v>
      </c>
      <c r="H24" s="27" t="s">
        <v>188</v>
      </c>
      <c r="I24" s="27" t="s">
        <v>114</v>
      </c>
      <c r="J24" s="27" t="s">
        <v>115</v>
      </c>
      <c r="K24" s="55" t="n">
        <f aca="false">COUNTIF(Musikfolge!$C$17:$C$61,$B24)</f>
        <v>1</v>
      </c>
      <c r="L24" s="56"/>
    </row>
    <row r="25" customFormat="false" ht="15.75" hidden="false" customHeight="true" outlineLevel="0" collapsed="false">
      <c r="A25" s="27" t="s">
        <v>189</v>
      </c>
      <c r="B25" s="28" t="s">
        <v>190</v>
      </c>
      <c r="C25" s="53" t="s">
        <v>123</v>
      </c>
      <c r="D25" s="53" t="s">
        <v>124</v>
      </c>
      <c r="E25" s="53"/>
      <c r="F25" s="53" t="s">
        <v>132</v>
      </c>
      <c r="G25" s="54" t="n">
        <v>0.00234953703703704</v>
      </c>
      <c r="H25" s="27" t="s">
        <v>191</v>
      </c>
      <c r="I25" s="27" t="s">
        <v>31</v>
      </c>
      <c r="J25" s="27" t="s">
        <v>115</v>
      </c>
      <c r="K25" s="58" t="n">
        <f aca="false">COUNTIF(Musikfolge!$C$17:$C$61,$B25)</f>
        <v>0</v>
      </c>
      <c r="L25" s="56" t="s">
        <v>134</v>
      </c>
    </row>
    <row r="26" customFormat="false" ht="15.75" hidden="false" customHeight="true" outlineLevel="0" collapsed="false">
      <c r="A26" s="27" t="s">
        <v>192</v>
      </c>
      <c r="B26" s="28" t="s">
        <v>63</v>
      </c>
      <c r="C26" s="53" t="s">
        <v>131</v>
      </c>
      <c r="D26" s="53" t="s">
        <v>131</v>
      </c>
      <c r="E26" s="53"/>
      <c r="F26" s="53" t="s">
        <v>125</v>
      </c>
      <c r="G26" s="54" t="n">
        <v>0.00318287037037037</v>
      </c>
      <c r="H26" s="27" t="s">
        <v>193</v>
      </c>
      <c r="I26" s="27" t="s">
        <v>114</v>
      </c>
      <c r="J26" s="27" t="s">
        <v>115</v>
      </c>
      <c r="K26" s="55" t="n">
        <f aca="false">COUNTIF(Musikfolge!$C$17:$C$61,$B26)</f>
        <v>1</v>
      </c>
      <c r="L26" s="56"/>
    </row>
    <row r="27" customFormat="false" ht="15.75" hidden="false" customHeight="true" outlineLevel="0" collapsed="false">
      <c r="A27" s="27" t="s">
        <v>194</v>
      </c>
      <c r="B27" s="28" t="s">
        <v>82</v>
      </c>
      <c r="C27" s="53" t="s">
        <v>137</v>
      </c>
      <c r="D27" s="53" t="s">
        <v>137</v>
      </c>
      <c r="E27" s="53"/>
      <c r="F27" s="53" t="s">
        <v>172</v>
      </c>
      <c r="G27" s="54" t="n">
        <v>0.00465277777777778</v>
      </c>
      <c r="H27" s="27" t="s">
        <v>195</v>
      </c>
      <c r="I27" s="27" t="s">
        <v>114</v>
      </c>
      <c r="J27" s="27" t="s">
        <v>115</v>
      </c>
      <c r="K27" s="58" t="n">
        <f aca="false">COUNTIF(Musikfolge!$C$17:$C$61,$B27)</f>
        <v>1</v>
      </c>
      <c r="L27" s="56"/>
    </row>
    <row r="28" customFormat="false" ht="15.75" hidden="false" customHeight="true" outlineLevel="0" collapsed="false">
      <c r="A28" s="27" t="s">
        <v>196</v>
      </c>
      <c r="B28" s="28" t="s">
        <v>197</v>
      </c>
      <c r="C28" s="53" t="s">
        <v>141</v>
      </c>
      <c r="D28" s="53" t="s">
        <v>141</v>
      </c>
      <c r="E28" s="53"/>
      <c r="F28" s="53" t="s">
        <v>132</v>
      </c>
      <c r="G28" s="54" t="n">
        <v>0.0028587962962963</v>
      </c>
      <c r="H28" s="27" t="s">
        <v>198</v>
      </c>
      <c r="I28" s="27" t="s">
        <v>114</v>
      </c>
      <c r="J28" s="27" t="s">
        <v>115</v>
      </c>
      <c r="K28" s="55" t="n">
        <f aca="false">COUNTIF(Musikfolge!$C$17:$C$61,$B28)</f>
        <v>0</v>
      </c>
      <c r="L28" s="56"/>
    </row>
    <row r="29" customFormat="false" ht="15.75" hidden="false" customHeight="true" outlineLevel="0" collapsed="false">
      <c r="A29" s="27" t="s">
        <v>199</v>
      </c>
      <c r="B29" s="28" t="s">
        <v>64</v>
      </c>
      <c r="C29" s="53" t="s">
        <v>146</v>
      </c>
      <c r="D29" s="53" t="s">
        <v>147</v>
      </c>
      <c r="E29" s="53"/>
      <c r="F29" s="53" t="s">
        <v>142</v>
      </c>
      <c r="G29" s="54" t="n">
        <v>0.004375</v>
      </c>
      <c r="H29" s="27" t="s">
        <v>200</v>
      </c>
      <c r="I29" s="27" t="s">
        <v>114</v>
      </c>
      <c r="J29" s="27" t="s">
        <v>115</v>
      </c>
      <c r="K29" s="58" t="n">
        <f aca="false">COUNTIF(Musikfolge!$C$17:$C$61,$B29)</f>
        <v>1</v>
      </c>
      <c r="L29" s="56"/>
    </row>
    <row r="30" customFormat="false" ht="15.75" hidden="false" customHeight="true" outlineLevel="0" collapsed="false">
      <c r="A30" s="27" t="s">
        <v>201</v>
      </c>
      <c r="B30" s="28" t="s">
        <v>83</v>
      </c>
      <c r="C30" s="53" t="s">
        <v>152</v>
      </c>
      <c r="D30" s="53" t="s">
        <v>152</v>
      </c>
      <c r="E30" s="53"/>
      <c r="F30" s="53" t="s">
        <v>148</v>
      </c>
      <c r="G30" s="54" t="n">
        <v>0.00261574074074074</v>
      </c>
      <c r="H30" s="27" t="s">
        <v>202</v>
      </c>
      <c r="I30" s="27" t="s">
        <v>114</v>
      </c>
      <c r="J30" s="27" t="s">
        <v>115</v>
      </c>
      <c r="K30" s="55" t="n">
        <f aca="false">COUNTIF(Musikfolge!$C$17:$C$61,$B30)</f>
        <v>1</v>
      </c>
      <c r="L30" s="56"/>
    </row>
    <row r="31" customFormat="false" ht="15.75" hidden="false" customHeight="true" outlineLevel="0" collapsed="false">
      <c r="A31" s="27" t="s">
        <v>203</v>
      </c>
      <c r="B31" s="28" t="s">
        <v>204</v>
      </c>
      <c r="C31" s="53" t="s">
        <v>158</v>
      </c>
      <c r="D31" s="53" t="s">
        <v>158</v>
      </c>
      <c r="E31" s="53"/>
      <c r="F31" s="53" t="s">
        <v>153</v>
      </c>
      <c r="G31" s="54" t="n">
        <v>0.00303240740740741</v>
      </c>
      <c r="H31" s="27" t="s">
        <v>205</v>
      </c>
      <c r="I31" s="27" t="s">
        <v>114</v>
      </c>
      <c r="J31" s="27" t="s">
        <v>115</v>
      </c>
      <c r="K31" s="58" t="n">
        <f aca="false">COUNTIF(Musikfolge!$C$17:$C$61,$B31)</f>
        <v>0</v>
      </c>
      <c r="L31" s="56"/>
    </row>
    <row r="32" customFormat="false" ht="15.75" hidden="false" customHeight="true" outlineLevel="0" collapsed="false">
      <c r="A32" s="27" t="s">
        <v>206</v>
      </c>
      <c r="B32" s="28" t="s">
        <v>65</v>
      </c>
      <c r="C32" s="53" t="s">
        <v>162</v>
      </c>
      <c r="D32" s="53" t="s">
        <v>162</v>
      </c>
      <c r="E32" s="53"/>
      <c r="F32" s="53" t="s">
        <v>132</v>
      </c>
      <c r="G32" s="54" t="n">
        <v>0.00210648148148148</v>
      </c>
      <c r="H32" s="27" t="s">
        <v>207</v>
      </c>
      <c r="I32" s="27" t="s">
        <v>31</v>
      </c>
      <c r="J32" s="27" t="s">
        <v>115</v>
      </c>
      <c r="K32" s="55" t="n">
        <f aca="false">COUNTIF(Musikfolge!$C$17:$C$61,$B32)</f>
        <v>1</v>
      </c>
      <c r="L32" s="56" t="s">
        <v>134</v>
      </c>
    </row>
    <row r="33" customFormat="false" ht="15.75" hidden="false" customHeight="true" outlineLevel="0" collapsed="false">
      <c r="A33" s="27" t="s">
        <v>208</v>
      </c>
      <c r="B33" s="28" t="s">
        <v>84</v>
      </c>
      <c r="C33" s="53" t="s">
        <v>166</v>
      </c>
      <c r="D33" s="53" t="s">
        <v>167</v>
      </c>
      <c r="E33" s="53"/>
      <c r="F33" s="53" t="s">
        <v>118</v>
      </c>
      <c r="G33" s="54" t="n">
        <v>0.00275462962962963</v>
      </c>
      <c r="H33" s="27" t="s">
        <v>209</v>
      </c>
      <c r="I33" s="27" t="s">
        <v>114</v>
      </c>
      <c r="J33" s="27" t="s">
        <v>115</v>
      </c>
      <c r="K33" s="58" t="n">
        <f aca="false">COUNTIF(Musikfolge!$C$17:$C$61,$B33)</f>
        <v>1</v>
      </c>
      <c r="L33" s="56"/>
    </row>
    <row r="34" customFormat="false" ht="15.75" hidden="false" customHeight="true" outlineLevel="0" collapsed="false">
      <c r="A34" s="27" t="s">
        <v>210</v>
      </c>
      <c r="B34" s="28" t="s">
        <v>211</v>
      </c>
      <c r="C34" s="53" t="s">
        <v>171</v>
      </c>
      <c r="D34" s="53" t="s">
        <v>171</v>
      </c>
      <c r="E34" s="53"/>
      <c r="F34" s="53" t="s">
        <v>125</v>
      </c>
      <c r="G34" s="54" t="n">
        <v>0.0028587962962963</v>
      </c>
      <c r="H34" s="27" t="s">
        <v>212</v>
      </c>
      <c r="I34" s="27" t="s">
        <v>114</v>
      </c>
      <c r="J34" s="27" t="s">
        <v>115</v>
      </c>
      <c r="K34" s="55" t="n">
        <f aca="false">COUNTIF(Musikfolge!$C$17:$C$61,$B34)</f>
        <v>0</v>
      </c>
      <c r="L34" s="56"/>
    </row>
    <row r="35" customFormat="false" ht="15.75" hidden="false" customHeight="true" outlineLevel="0" collapsed="false">
      <c r="A35" s="27" t="s">
        <v>213</v>
      </c>
      <c r="B35" s="28" t="s">
        <v>67</v>
      </c>
      <c r="C35" s="53" t="s">
        <v>175</v>
      </c>
      <c r="D35" s="53" t="s">
        <v>147</v>
      </c>
      <c r="E35" s="53" t="s">
        <v>111</v>
      </c>
      <c r="F35" s="53" t="s">
        <v>147</v>
      </c>
      <c r="G35" s="54" t="n">
        <v>0.00210648148148148</v>
      </c>
      <c r="H35" s="27"/>
      <c r="I35" s="27" t="s">
        <v>114</v>
      </c>
      <c r="J35" s="27" t="s">
        <v>176</v>
      </c>
      <c r="K35" s="58" t="n">
        <f aca="false">COUNTIF(Musikfolge!$C$17:$C$61,$B35)</f>
        <v>1</v>
      </c>
      <c r="L35" s="56" t="s">
        <v>177</v>
      </c>
    </row>
    <row r="36" customFormat="false" ht="15.75" hidden="false" customHeight="true" outlineLevel="0" collapsed="false">
      <c r="A36" s="27" t="s">
        <v>214</v>
      </c>
      <c r="B36" s="28" t="s">
        <v>85</v>
      </c>
      <c r="C36" s="53" t="s">
        <v>179</v>
      </c>
      <c r="D36" s="53" t="s">
        <v>179</v>
      </c>
      <c r="E36" s="53"/>
      <c r="F36" s="53" t="s">
        <v>132</v>
      </c>
      <c r="G36" s="54" t="n">
        <v>0.0034837962962963</v>
      </c>
      <c r="H36" s="27" t="s">
        <v>215</v>
      </c>
      <c r="I36" s="27" t="s">
        <v>114</v>
      </c>
      <c r="J36" s="27" t="s">
        <v>115</v>
      </c>
      <c r="K36" s="55" t="n">
        <f aca="false">COUNTIF(Musikfolge!$C$17:$C$61,$B36)</f>
        <v>1</v>
      </c>
      <c r="L36" s="56"/>
    </row>
    <row r="37" customFormat="false" ht="15.75" hidden="false" customHeight="true" outlineLevel="0" collapsed="false">
      <c r="A37" s="27" t="s">
        <v>216</v>
      </c>
      <c r="B37" s="28" t="s">
        <v>217</v>
      </c>
      <c r="C37" s="53" t="s">
        <v>183</v>
      </c>
      <c r="D37" s="53" t="s">
        <v>183</v>
      </c>
      <c r="E37" s="53"/>
      <c r="F37" s="53" t="s">
        <v>142</v>
      </c>
      <c r="G37" s="54" t="n">
        <v>0.0028587962962963</v>
      </c>
      <c r="H37" s="27" t="s">
        <v>218</v>
      </c>
      <c r="I37" s="27" t="s">
        <v>114</v>
      </c>
      <c r="J37" s="27" t="s">
        <v>115</v>
      </c>
      <c r="K37" s="58" t="n">
        <f aca="false">COUNTIF(Musikfolge!$C$17:$C$61,$B37)</f>
        <v>0</v>
      </c>
      <c r="L37" s="56"/>
    </row>
    <row r="38" customFormat="false" ht="15.75" hidden="false" customHeight="true" outlineLevel="0" collapsed="false">
      <c r="A38" s="27" t="s">
        <v>219</v>
      </c>
      <c r="B38" s="28" t="s">
        <v>69</v>
      </c>
      <c r="C38" s="53" t="s">
        <v>111</v>
      </c>
      <c r="D38" s="53" t="s">
        <v>111</v>
      </c>
      <c r="E38" s="53"/>
      <c r="F38" s="53" t="s">
        <v>148</v>
      </c>
      <c r="G38" s="54" t="n">
        <v>0.00194444444444444</v>
      </c>
      <c r="H38" s="27" t="s">
        <v>220</v>
      </c>
      <c r="I38" s="27" t="s">
        <v>114</v>
      </c>
      <c r="J38" s="27" t="s">
        <v>115</v>
      </c>
      <c r="K38" s="55" t="n">
        <f aca="false">COUNTIF(Musikfolge!$C$17:$C$61,$B38)</f>
        <v>1</v>
      </c>
      <c r="L38" s="56"/>
    </row>
    <row r="39" customFormat="false" ht="15.75" hidden="false" customHeight="true" outlineLevel="0" collapsed="false">
      <c r="A39" s="27" t="s">
        <v>221</v>
      </c>
      <c r="B39" s="28" t="s">
        <v>86</v>
      </c>
      <c r="C39" s="53" t="s">
        <v>117</v>
      </c>
      <c r="D39" s="53" t="s">
        <v>117</v>
      </c>
      <c r="E39" s="53"/>
      <c r="F39" s="53" t="s">
        <v>132</v>
      </c>
      <c r="G39" s="54" t="n">
        <v>0.00261574074074074</v>
      </c>
      <c r="H39" s="27" t="s">
        <v>222</v>
      </c>
      <c r="I39" s="27" t="s">
        <v>31</v>
      </c>
      <c r="J39" s="27" t="s">
        <v>115</v>
      </c>
      <c r="K39" s="58" t="n">
        <f aca="false">COUNTIF(Musikfolge!$C$17:$C$61,$B39)</f>
        <v>1</v>
      </c>
      <c r="L39" s="56" t="s">
        <v>134</v>
      </c>
    </row>
    <row r="40" customFormat="false" ht="15.75" hidden="false" customHeight="true" outlineLevel="0" collapsed="false">
      <c r="A40" s="27" t="s">
        <v>223</v>
      </c>
      <c r="B40" s="28" t="s">
        <v>224</v>
      </c>
      <c r="C40" s="53" t="s">
        <v>123</v>
      </c>
      <c r="D40" s="53" t="s">
        <v>124</v>
      </c>
      <c r="E40" s="53"/>
      <c r="F40" s="53" t="s">
        <v>112</v>
      </c>
      <c r="G40" s="54" t="n">
        <v>0.00247685185185185</v>
      </c>
      <c r="H40" s="27" t="s">
        <v>225</v>
      </c>
      <c r="I40" s="27" t="s">
        <v>114</v>
      </c>
      <c r="J40" s="27" t="s">
        <v>115</v>
      </c>
      <c r="K40" s="55" t="n">
        <f aca="false">COUNTIF(Musikfolge!$C$17:$C$61,$B40)</f>
        <v>0</v>
      </c>
      <c r="L40" s="56"/>
    </row>
    <row r="41" customFormat="false" ht="15.75" hidden="false" customHeight="true" outlineLevel="0" collapsed="false">
      <c r="A41" s="27" t="s">
        <v>226</v>
      </c>
      <c r="B41" s="28" t="s">
        <v>73</v>
      </c>
      <c r="C41" s="53" t="s">
        <v>131</v>
      </c>
      <c r="D41" s="53" t="s">
        <v>131</v>
      </c>
      <c r="E41" s="53"/>
      <c r="F41" s="53" t="s">
        <v>118</v>
      </c>
      <c r="G41" s="54" t="n">
        <v>0.0028587962962963</v>
      </c>
      <c r="H41" s="27" t="s">
        <v>227</v>
      </c>
      <c r="I41" s="27" t="s">
        <v>114</v>
      </c>
      <c r="J41" s="27" t="s">
        <v>115</v>
      </c>
      <c r="K41" s="58" t="n">
        <f aca="false">COUNTIF(Musikfolge!$C$17:$C$61,$B41)</f>
        <v>1</v>
      </c>
      <c r="L41" s="56"/>
    </row>
    <row r="42" customFormat="false" ht="15.75" hidden="false" customHeight="true" outlineLevel="0" collapsed="false">
      <c r="A42" s="27" t="s">
        <v>228</v>
      </c>
      <c r="B42" s="28" t="s">
        <v>87</v>
      </c>
      <c r="C42" s="53" t="s">
        <v>137</v>
      </c>
      <c r="D42" s="53" t="s">
        <v>137</v>
      </c>
      <c r="E42" s="53"/>
      <c r="F42" s="53" t="s">
        <v>125</v>
      </c>
      <c r="G42" s="54" t="n">
        <v>0.0028587962962963</v>
      </c>
      <c r="H42" s="27" t="s">
        <v>229</v>
      </c>
      <c r="I42" s="27" t="s">
        <v>114</v>
      </c>
      <c r="J42" s="27" t="s">
        <v>115</v>
      </c>
      <c r="K42" s="55" t="n">
        <f aca="false">COUNTIF(Musikfolge!$C$17:$C$61,$B42)</f>
        <v>1</v>
      </c>
      <c r="L42" s="56"/>
    </row>
    <row r="43" customFormat="false" ht="15.75" hidden="false" customHeight="true" outlineLevel="0" collapsed="false">
      <c r="A43" s="27" t="s">
        <v>230</v>
      </c>
      <c r="B43" s="28" t="s">
        <v>231</v>
      </c>
      <c r="C43" s="53" t="s">
        <v>141</v>
      </c>
      <c r="D43" s="53" t="s">
        <v>141</v>
      </c>
      <c r="E43" s="53"/>
      <c r="F43" s="53" t="s">
        <v>172</v>
      </c>
      <c r="G43" s="54" t="n">
        <v>0.00318287037037037</v>
      </c>
      <c r="H43" s="27" t="s">
        <v>232</v>
      </c>
      <c r="I43" s="27" t="s">
        <v>114</v>
      </c>
      <c r="J43" s="27" t="s">
        <v>115</v>
      </c>
      <c r="K43" s="58" t="n">
        <f aca="false">COUNTIF(Musikfolge!$C$17:$C$61,$B43)</f>
        <v>0</v>
      </c>
      <c r="L43" s="56"/>
    </row>
    <row r="44" customFormat="false" ht="15.75" hidden="false" customHeight="true" outlineLevel="0" collapsed="false">
      <c r="A44" s="27" t="s">
        <v>233</v>
      </c>
      <c r="B44" s="28" t="s">
        <v>75</v>
      </c>
      <c r="C44" s="53" t="s">
        <v>146</v>
      </c>
      <c r="D44" s="53" t="s">
        <v>147</v>
      </c>
      <c r="E44" s="53"/>
      <c r="F44" s="53" t="s">
        <v>132</v>
      </c>
      <c r="G44" s="54" t="n">
        <v>0.00365740740740741</v>
      </c>
      <c r="H44" s="27" t="s">
        <v>234</v>
      </c>
      <c r="I44" s="27" t="s">
        <v>114</v>
      </c>
      <c r="J44" s="27" t="s">
        <v>115</v>
      </c>
      <c r="K44" s="55" t="n">
        <f aca="false">COUNTIF(Musikfolge!$C$17:$C$61,$B44)</f>
        <v>1</v>
      </c>
      <c r="L44" s="56"/>
    </row>
    <row r="45" customFormat="false" ht="15.75" hidden="false" customHeight="true" outlineLevel="0" collapsed="false">
      <c r="A45" s="27" t="s">
        <v>235</v>
      </c>
      <c r="B45" s="28" t="s">
        <v>236</v>
      </c>
      <c r="C45" s="53" t="s">
        <v>152</v>
      </c>
      <c r="D45" s="53" t="s">
        <v>152</v>
      </c>
      <c r="E45" s="53"/>
      <c r="F45" s="53" t="s">
        <v>142</v>
      </c>
      <c r="G45" s="54" t="n">
        <v>0.00247685185185185</v>
      </c>
      <c r="H45" s="27" t="s">
        <v>237</v>
      </c>
      <c r="I45" s="27" t="s">
        <v>114</v>
      </c>
      <c r="J45" s="27" t="s">
        <v>115</v>
      </c>
      <c r="K45" s="58" t="n">
        <f aca="false">COUNTIF(Musikfolge!$C$17:$C$61,$B45)</f>
        <v>0</v>
      </c>
      <c r="L45" s="56"/>
    </row>
    <row r="46" customFormat="false" ht="15.75" hidden="false" customHeight="true" outlineLevel="0" collapsed="false">
      <c r="A46" s="27" t="s">
        <v>238</v>
      </c>
      <c r="B46" s="28" t="s">
        <v>88</v>
      </c>
      <c r="C46" s="53" t="s">
        <v>158</v>
      </c>
      <c r="D46" s="53" t="s">
        <v>158</v>
      </c>
      <c r="E46" s="53"/>
      <c r="F46" s="53" t="s">
        <v>132</v>
      </c>
      <c r="G46" s="54" t="n">
        <v>0.00275462962962963</v>
      </c>
      <c r="H46" s="27" t="s">
        <v>239</v>
      </c>
      <c r="I46" s="27" t="s">
        <v>31</v>
      </c>
      <c r="J46" s="27" t="s">
        <v>115</v>
      </c>
      <c r="K46" s="55" t="n">
        <f aca="false">COUNTIF(Musikfolge!$C$17:$C$61,$B46)</f>
        <v>1</v>
      </c>
      <c r="L46" s="56" t="s">
        <v>134</v>
      </c>
    </row>
    <row r="47" customFormat="false" ht="15.75" hidden="false" customHeight="true" outlineLevel="0" collapsed="false">
      <c r="A47" s="27" t="s">
        <v>240</v>
      </c>
      <c r="B47" s="28" t="s">
        <v>90</v>
      </c>
      <c r="C47" s="53" t="s">
        <v>241</v>
      </c>
      <c r="D47" s="53" t="s">
        <v>162</v>
      </c>
      <c r="E47" s="53" t="s">
        <v>111</v>
      </c>
      <c r="F47" s="53" t="s">
        <v>153</v>
      </c>
      <c r="G47" s="54" t="n">
        <v>0.00275462962962963</v>
      </c>
      <c r="H47" s="27" t="s">
        <v>242</v>
      </c>
      <c r="I47" s="27" t="s">
        <v>114</v>
      </c>
      <c r="J47" s="27" t="s">
        <v>115</v>
      </c>
      <c r="K47" s="58" t="n">
        <f aca="false">COUNTIF(Musikfolge!$C$17:$C$61,$B47)</f>
        <v>1</v>
      </c>
      <c r="L47" s="56" t="s">
        <v>243</v>
      </c>
    </row>
    <row r="49" customFormat="false" ht="18" hidden="false" customHeight="true" outlineLevel="0" collapsed="false">
      <c r="A49" s="60" t="s">
        <v>244</v>
      </c>
      <c r="B49" s="60"/>
      <c r="C49" s="60"/>
      <c r="D49" s="60"/>
      <c r="E49" s="60"/>
      <c r="F49" s="60"/>
      <c r="G49" s="60"/>
      <c r="H49" s="60"/>
      <c r="I49" s="60"/>
      <c r="J49" s="60"/>
      <c r="K49" s="60"/>
      <c r="L49" s="60"/>
    </row>
    <row r="50" customFormat="false" ht="24" hidden="false" customHeight="true" outlineLevel="0" collapsed="false">
      <c r="A50" s="61" t="s">
        <v>245</v>
      </c>
      <c r="B50" s="61"/>
      <c r="C50" s="61"/>
      <c r="D50" s="61"/>
      <c r="E50" s="61"/>
      <c r="F50" s="61"/>
      <c r="G50" s="61"/>
      <c r="H50" s="61"/>
      <c r="I50" s="61"/>
      <c r="J50" s="61"/>
      <c r="K50" s="61"/>
      <c r="L50" s="61"/>
    </row>
    <row r="51" customFormat="false" ht="24" hidden="false" customHeight="true" outlineLevel="0" collapsed="false">
      <c r="A51" s="61" t="s">
        <v>246</v>
      </c>
      <c r="B51" s="61"/>
      <c r="C51" s="61"/>
      <c r="D51" s="61"/>
      <c r="E51" s="61"/>
      <c r="F51" s="61"/>
      <c r="G51" s="61"/>
      <c r="H51" s="61"/>
      <c r="I51" s="61"/>
      <c r="J51" s="61"/>
      <c r="K51" s="61"/>
      <c r="L51" s="61"/>
    </row>
    <row r="52" customFormat="false" ht="24" hidden="false" customHeight="true" outlineLevel="0" collapsed="false">
      <c r="A52" s="61" t="s">
        <v>247</v>
      </c>
      <c r="B52" s="61"/>
      <c r="C52" s="61"/>
      <c r="D52" s="61"/>
      <c r="E52" s="61"/>
      <c r="F52" s="61"/>
      <c r="G52" s="61"/>
      <c r="H52" s="61"/>
      <c r="I52" s="61"/>
      <c r="J52" s="61"/>
      <c r="K52" s="61"/>
      <c r="L52" s="61"/>
    </row>
    <row r="53" customFormat="false" ht="24" hidden="false" customHeight="true" outlineLevel="0" collapsed="false">
      <c r="A53" s="61" t="s">
        <v>248</v>
      </c>
      <c r="B53" s="61"/>
      <c r="C53" s="61"/>
      <c r="D53" s="61"/>
      <c r="E53" s="61"/>
      <c r="F53" s="61"/>
      <c r="G53" s="61"/>
      <c r="H53" s="61"/>
      <c r="I53" s="61"/>
      <c r="J53" s="61"/>
      <c r="K53" s="61"/>
      <c r="L53" s="61"/>
    </row>
    <row r="54" customFormat="false" ht="24" hidden="false" customHeight="true" outlineLevel="0" collapsed="false">
      <c r="A54" s="61" t="s">
        <v>249</v>
      </c>
      <c r="B54" s="61"/>
      <c r="C54" s="61"/>
      <c r="D54" s="61"/>
      <c r="E54" s="61"/>
      <c r="F54" s="61"/>
      <c r="G54" s="61"/>
      <c r="H54" s="61"/>
      <c r="I54" s="61"/>
      <c r="J54" s="61"/>
      <c r="K54" s="61"/>
      <c r="L54" s="61"/>
    </row>
    <row r="55" customFormat="false" ht="24" hidden="false" customHeight="true" outlineLevel="0" collapsed="false">
      <c r="A55" s="61" t="s">
        <v>250</v>
      </c>
      <c r="B55" s="61"/>
      <c r="C55" s="61"/>
      <c r="D55" s="61"/>
      <c r="E55" s="61"/>
      <c r="F55" s="61"/>
      <c r="G55" s="61"/>
      <c r="H55" s="61"/>
      <c r="I55" s="61"/>
      <c r="J55" s="61"/>
      <c r="K55" s="61"/>
      <c r="L55" s="61"/>
    </row>
  </sheetData>
  <autoFilter ref="A7:L47"/>
  <mergeCells count="9">
    <mergeCell ref="A2:G2"/>
    <mergeCell ref="A3:G3"/>
    <mergeCell ref="A49:L49"/>
    <mergeCell ref="A50:L50"/>
    <mergeCell ref="A51:L51"/>
    <mergeCell ref="A52:L52"/>
    <mergeCell ref="A53:L53"/>
    <mergeCell ref="A54:L54"/>
    <mergeCell ref="A55:L55"/>
  </mergeCells>
  <conditionalFormatting sqref="K8:K47">
    <cfRule type="cellIs" priority="2" operator="greaterThan" aboveAverage="0" equalAverage="0" bottom="0" percent="0" rank="0" text="" dxfId="20">
      <formula>0</formula>
    </cfRule>
  </conditionalFormatting>
  <conditionalFormatting sqref="A8:L47">
    <cfRule type="expression" priority="3" aboveAverage="0" equalAverage="0" bottom="0" percent="0" rank="0" text="" dxfId="21">
      <formula>$I8="Ja"</formula>
    </cfRule>
  </conditionalFormatting>
  <dataValidations count="2">
    <dataValidation allowBlank="true" errorStyle="stop" operator="between" showDropDown="false" showErrorMessage="false" showInputMessage="false" sqref="I8:I47" type="list">
      <formula1>"Ja,Nein"</formula1>
      <formula2>0</formula2>
    </dataValidation>
    <dataValidation allowBlank="true" errorStyle="stop" operator="between" showDropDown="false" showErrorMessage="false" showInputMessage="false" sqref="J8:J47" type="list">
      <formula1>"Geschützt,Gemeinfrei"</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2026-07-23T11:30:17Z</dcterms:created>
  <dc:creator>openpyxl</dc:creator>
  <dc:description/>
  <dc:language>en-US</dc:language>
  <cp:lastModifiedBy/>
  <dcterms:modified xsi:type="dcterms:W3CDTF">2026-07-23T11:30:18Z</dcterms:modified>
  <cp:revision>0</cp:revision>
  <dc:subject/>
  <dc:title>Setlist / Musikfolge Vorlage 2026</dc:title>
</cp:coreProperties>
</file>

<file path=docProps/custom.xml><?xml version="1.0" encoding="utf-8"?>
<Properties xmlns="http://schemas.openxmlformats.org/officeDocument/2006/custom-properties" xmlns:vt="http://schemas.openxmlformats.org/officeDocument/2006/docPropsVTypes"/>
</file>