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me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C:\Users\sergi\Documents\SEO\SEO\AA_Webs\Excel Vorlage\Generador\"/>
    </mc:Choice>
  </mc:AlternateContent>
  <xr:revisionPtr revIDLastSave="0" documentId="13_ncr:1_{246384FA-701B-4BEF-B162-A60B2A88013D}" xr6:coauthVersionLast="47" xr6:coauthVersionMax="47" xr10:uidLastSave="{00000000-0000-0000-0000-000000000000}"/>
  <bookViews>
    <workbookView xWindow="1380" yWindow="1380" windowWidth="25500" windowHeight="13500" xr2:uid="{00000000-000D-0000-FFFF-FFFF00000000}"/>
  </bookViews>
  <sheets>
    <sheet name="Abrechnung" sheetId="1" r:id="rId1"/>
    <sheet name="Hinweise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44" i="1" l="1"/>
  <c r="B45" i="1" s="1"/>
  <c r="B43" i="1"/>
  <c r="B40" i="1"/>
  <c r="B38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34" i="1" s="1"/>
  <c r="H4" i="1"/>
  <c r="H2" i="1"/>
  <c r="B49" i="1" l="1"/>
  <c r="B51" i="1" s="1"/>
  <c r="H3" i="1"/>
  <c r="B52" i="1" l="1"/>
  <c r="E50" i="1"/>
  <c r="H5" i="1"/>
  <c r="E52" i="1" l="1"/>
  <c r="H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OpenAI</author>
  </authors>
  <commentList>
    <comment ref="C13" authorId="0" shapeId="0" xr:uid="{00000000-0006-0000-0000-000002000000}">
      <text>
        <r>
          <rPr>
            <sz val="10"/>
            <rFont val="Arial"/>
            <family val="2"/>
          </rPr>
          <t>Hinweis zur gewählten Umlagelogik.</t>
        </r>
      </text>
    </comment>
    <comment ref="C20" authorId="0" shapeId="0" xr:uid="{00000000-0006-0000-0000-000003000000}">
      <text>
        <r>
          <rPr>
            <sz val="10"/>
            <rFont val="Arial"/>
            <family val="2"/>
          </rPr>
          <t>Dropdown: Fläche, Einheit, Personenzahl, Verbrauch oder Manuell.</t>
        </r>
      </text>
    </comment>
    <comment ref="B50" authorId="0" shapeId="0" xr:uid="{00000000-0006-0000-0000-000001000000}">
      <text>
        <r>
          <rPr>
            <sz val="10"/>
            <rFont val="Arial"/>
            <family val="2"/>
          </rPr>
          <t>Beispielwert für bereits geleistete Nebenkostenvorauszahlungen.</t>
        </r>
      </text>
    </comment>
  </commentList>
</comments>
</file>

<file path=xl/sharedStrings.xml><?xml version="1.0" encoding="utf-8"?>
<sst xmlns="http://schemas.openxmlformats.org/spreadsheetml/2006/main" count="119" uniqueCount="96">
  <si>
    <t>Kurzüberblick</t>
  </si>
  <si>
    <t>Summe umlagefähige Kosten</t>
  </si>
  <si>
    <t>Vorlage für Vermieter / Betriebskostenabrechnung</t>
  </si>
  <si>
    <t>Abrechnungsjahr</t>
  </si>
  <si>
    <t>Anteil des Mieters</t>
  </si>
  <si>
    <t>Vorauszahlungen</t>
  </si>
  <si>
    <t>Differenz</t>
  </si>
  <si>
    <t>Ergebnis</t>
  </si>
  <si>
    <t>Allgemeine Angaben</t>
  </si>
  <si>
    <t>Vermieter</t>
  </si>
  <si>
    <t>Muster Immobilien GmbH</t>
  </si>
  <si>
    <t>Zeitraum von</t>
  </si>
  <si>
    <t>Mieter</t>
  </si>
  <si>
    <t>Anna Schneider</t>
  </si>
  <si>
    <t>Zeitraum bis</t>
  </si>
  <si>
    <t>Objekt / Adresse</t>
  </si>
  <si>
    <t>Lindenstraße 12, 3. OG links, 50674 Köln</t>
  </si>
  <si>
    <t>Wohnfläche gesamt (m²)</t>
  </si>
  <si>
    <t>Wohnungsnummer</t>
  </si>
  <si>
    <t>WE 7</t>
  </si>
  <si>
    <t>Wohnfläche Einheit (m²)</t>
  </si>
  <si>
    <t>Verteilerschlüssel-Hinweis</t>
  </si>
  <si>
    <t>Soweit nicht anders angegeben: Verteilung nach Fläche; verbrauchsabhängige Kosten nach Verbrauch.</t>
  </si>
  <si>
    <t>Kostenübersicht und Umlage</t>
  </si>
  <si>
    <t>Kostenart</t>
  </si>
  <si>
    <t>Verteilerschlüssel</t>
  </si>
  <si>
    <t>Gesamtmaßstab</t>
  </si>
  <si>
    <t>Anteil Einheit</t>
  </si>
  <si>
    <t>Hinweis</t>
  </si>
  <si>
    <t>Grundsteuer</t>
  </si>
  <si>
    <t>Fläche</t>
  </si>
  <si>
    <t>Wasserversorgung</t>
  </si>
  <si>
    <t>Abwasser</t>
  </si>
  <si>
    <t>Heizung</t>
  </si>
  <si>
    <t>Verbrauch</t>
  </si>
  <si>
    <t>nach Verbrauch</t>
  </si>
  <si>
    <t>Warmwasser</t>
  </si>
  <si>
    <t>Müllabfuhr</t>
  </si>
  <si>
    <t>Straßenreinigung</t>
  </si>
  <si>
    <t>Allgemeinstrom</t>
  </si>
  <si>
    <t>Gebäudereinigung</t>
  </si>
  <si>
    <t>Gartenpflege</t>
  </si>
  <si>
    <t>Hausmeister</t>
  </si>
  <si>
    <t>Gebäudeversicherung</t>
  </si>
  <si>
    <t>Schornsteinfeger</t>
  </si>
  <si>
    <t>Aufzug</t>
  </si>
  <si>
    <t>Einheit</t>
  </si>
  <si>
    <t>8 Wohneinheiten</t>
  </si>
  <si>
    <t>Winterdienst</t>
  </si>
  <si>
    <t>Sonstige Betriebskosten 1</t>
  </si>
  <si>
    <t>Wartung Rauchwarnmelder</t>
  </si>
  <si>
    <t>Sonstige Betriebskosten 2</t>
  </si>
  <si>
    <t>Legionellenprüfung</t>
  </si>
  <si>
    <t>Summe umlagefähige Kosten des Mieters</t>
  </si>
  <si>
    <t>Heizkosten / Warmwasser Übersicht</t>
  </si>
  <si>
    <t>Heizkosten gesamt</t>
  </si>
  <si>
    <t>Zusatzübersicht für verbrauchsabhängige Kosten.</t>
  </si>
  <si>
    <t>Davon Grundkosten</t>
  </si>
  <si>
    <t>Davon Verbrauchskosten</t>
  </si>
  <si>
    <t>Gesamtverbrauch</t>
  </si>
  <si>
    <t>Verbrauch der Einheit</t>
  </si>
  <si>
    <t>Anteil Heizkosten Einheit</t>
  </si>
  <si>
    <t>Warmwasserkosten gesamt</t>
  </si>
  <si>
    <t>Anteil Warmwasser Einheit</t>
  </si>
  <si>
    <t>Vorauszahlungen und Ergebnis</t>
  </si>
  <si>
    <t>Bereits geleistete Vorauszahlungen</t>
  </si>
  <si>
    <t>Bemerkungen / Hinweise</t>
  </si>
  <si>
    <t>Beispieldaten: Die Umlage erfolgt überwiegend nach Fläche. Verbrauchsabhängige Kosten wurden separat erläutert. Bei Bedarf können Kostenarten ergänzt oder einzelne Umlagen manuell überschrieben werden.</t>
  </si>
  <si>
    <t>Hinweise zur Nutzung</t>
  </si>
  <si>
    <t>Was ist auszufüllen?</t>
  </si>
  <si>
    <t>Vermieter / Mieter / Objekt</t>
  </si>
  <si>
    <t>Grunddaten des Mietverhältnisses eintragen.</t>
  </si>
  <si>
    <t>Zeitraum</t>
  </si>
  <si>
    <t>Abrechnungszeitraum von und bis eintragen.</t>
  </si>
  <si>
    <t>Kostenübersicht</t>
  </si>
  <si>
    <t>Gesamtkosten, Verteilerschlüssel, Gesamtmaßstab und Anteil der Einheit prüfen oder anpassen.</t>
  </si>
  <si>
    <t>Bereits gezahlte Nebenkostenvorauszahlungen des Mieters eintragen.</t>
  </si>
  <si>
    <t>Bemerkungen</t>
  </si>
  <si>
    <t>Optional zusätzliche Erläuterungen ergänzen.</t>
  </si>
  <si>
    <t>Bedeutung der wichtigsten Felder</t>
  </si>
  <si>
    <t>Gesamtkosten</t>
  </si>
  <si>
    <t>Die insgesamt angefallenen Kosten für die jeweilige Kostenart.</t>
  </si>
  <si>
    <t>Die Summe, nach der verteilt wird, z. B. Gesamtfläche oder Gesamtverbrauch.</t>
  </si>
  <si>
    <t>Der auf die Wohnung entfallende Anteil des Maßstabs, z. B. 72 m² oder Verbrauchswerte.</t>
  </si>
  <si>
    <t>Umlage auf Mieter</t>
  </si>
  <si>
    <t>Automatisch berechneter Kostenanteil des Mieters.</t>
  </si>
  <si>
    <t>Kurzanleitung</t>
  </si>
  <si>
    <t>1. Allgemeine Angaben prüfen oder überschreiben.</t>
  </si>
  <si>
    <t>2. Kostenarten und Beträge in der Haupttabelle anpassen.</t>
  </si>
  <si>
    <t>3. Bei Bedarf Verteilerschlüssel je Zeile ändern.</t>
  </si>
  <si>
    <t>4. Vorauszahlungen eintragen und Ergebnis prüfen.</t>
  </si>
  <si>
    <t>5. Hinweise ergänzen und die Abrechnung ausdrucken oder versenden.</t>
  </si>
  <si>
    <t>Diese Vorlage ist eine praktische Arbeitshilfe mit Beispieldaten. Sie ersetzt keine rechtliche Prüfung im Einzelfall.</t>
  </si>
  <si>
    <t>Nebenkosten Abrechnung Vorlage</t>
  </si>
  <si>
    <t>Umlage au
Mieter (€)</t>
  </si>
  <si>
    <t>Gesamtkosten
(€)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</si>
</sst>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€-407]\ #,##0.00;[Red]\-[$€-407]\ #,##0.00"/>
    <numFmt numFmtId="165" formatCode="dd\.mm\.yyyy"/>
  </numFmts>
  <fonts count="13" x14ac:knownFonts="1">
    <font>
      <sz val="11"/>
      <color theme="1"/>
      <name val="Calibri"/>
      <family val="2"/>
      <charset val="1"/>
    </font>
    <font>
      <b/>
      <sz val="11"/>
      <color rgb="FFFFFFFF"/>
      <name val="Calibri"/>
      <charset val="1"/>
    </font>
    <font>
      <b/>
      <sz val="11"/>
      <color rgb="FF1F415A"/>
      <name val="Calibri"/>
      <charset val="1"/>
    </font>
    <font>
      <i/>
      <sz val="11"/>
      <color rgb="FF1F415A"/>
      <name val="Calibri"/>
      <charset val="1"/>
    </font>
    <font>
      <sz val="11"/>
      <color rgb="FF1F2937"/>
      <name val="Calibri"/>
      <charset val="1"/>
    </font>
    <font>
      <b/>
      <sz val="11"/>
      <color rgb="FF1F2937"/>
      <name val="Calibri"/>
      <charset val="1"/>
    </font>
    <font>
      <b/>
      <sz val="18"/>
      <color rgb="FF1F415A"/>
      <name val="Calibri"/>
      <charset val="1"/>
    </font>
    <font>
      <b/>
      <sz val="13"/>
      <color rgb="FF1F415A"/>
      <name val="Calibri"/>
      <charset val="1"/>
    </font>
    <font>
      <sz val="10"/>
      <name val="Arial"/>
      <family val="2"/>
    </font>
    <font>
      <b/>
      <sz val="16"/>
      <color rgb="FFFFFFFF"/>
      <name val="Calibri"/>
      <charset val="1"/>
    </font>
    <font>
      <b/>
      <sz val="25"/>
      <color rgb="FFFFFFFF"/>
      <name val="Calibri"/>
      <family val="2"/>
    </font>
    <font>
      <b/>
      <sz val="15"/>
      <color rgb="FFFFFFFF"/>
      <name val="Calibri"/>
      <family val="2"/>
    </font>
    <font>
      <b/>
      <sz val="11"/>
      <color rgb="FFFFFFFF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00484E"/>
        <bgColor rgb="FF1F415A"/>
      </patternFill>
    </fill>
    <fill>
      <patternFill patternType="solid">
        <fgColor rgb="FF1F415A"/>
        <bgColor rgb="FF00484E"/>
      </patternFill>
    </fill>
    <fill>
      <patternFill patternType="solid">
        <fgColor rgb="FFE3F0F2"/>
        <bgColor rgb="FFE9F1F4"/>
      </patternFill>
    </fill>
    <fill>
      <patternFill patternType="solid">
        <fgColor rgb="FFE9F1F4"/>
        <bgColor rgb="FFE3F0F2"/>
      </patternFill>
    </fill>
    <fill>
      <patternFill patternType="solid">
        <fgColor rgb="FFF4F7F8"/>
        <bgColor rgb="FFE9F1F4"/>
      </patternFill>
    </fill>
    <fill>
      <patternFill patternType="solid">
        <fgColor rgb="FFDDE8EC"/>
        <bgColor rgb="FFE3F0F2"/>
      </patternFill>
    </fill>
    <fill>
      <patternFill patternType="solid">
        <fgColor theme="3" tint="-0.499984740745262"/>
        <bgColor rgb="FF1F415A"/>
      </patternFill>
    </fill>
    <fill>
      <patternFill patternType="solid">
        <fgColor theme="9" tint="-0.499984740745262"/>
        <bgColor rgb="FF00484E"/>
      </patternFill>
    </fill>
  </fills>
  <borders count="7">
    <border>
      <left/>
      <right/>
      <top/>
      <bottom/>
      <diagonal/>
    </border>
    <border>
      <left style="thin">
        <color rgb="FFB7C4C8"/>
      </left>
      <right style="thin">
        <color rgb="FFB7C4C8"/>
      </right>
      <top style="thin">
        <color rgb="FFB7C4C8"/>
      </top>
      <bottom style="thin">
        <color rgb="FFB7C4C8"/>
      </bottom>
      <diagonal/>
    </border>
    <border>
      <left/>
      <right/>
      <top/>
      <bottom style="thin">
        <color rgb="FFB7C4C8"/>
      </bottom>
      <diagonal/>
    </border>
    <border>
      <left/>
      <right/>
      <top style="medium">
        <color rgb="FF00484E"/>
      </top>
      <bottom/>
      <diagonal/>
    </border>
    <border>
      <left style="thin">
        <color rgb="FFB7C4C8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B7C4C8"/>
      </left>
      <right style="thin">
        <color rgb="FFB7C4C8"/>
      </right>
      <top/>
      <bottom style="thin">
        <color rgb="FFB7C4C8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1" xfId="0" applyFont="1" applyBorder="1" applyAlignment="1">
      <alignment vertical="center" wrapText="1"/>
    </xf>
    <xf numFmtId="164" fontId="0" fillId="4" borderId="1" xfId="0" applyNumberFormat="1" applyFill="1" applyBorder="1" applyAlignment="1">
      <alignment horizontal="right"/>
    </xf>
    <xf numFmtId="0" fontId="3" fillId="0" borderId="0" xfId="0" applyFont="1"/>
    <xf numFmtId="0" fontId="2" fillId="0" borderId="0" xfId="0" applyFont="1"/>
    <xf numFmtId="0" fontId="2" fillId="5" borderId="0" xfId="0" applyFont="1" applyFill="1" applyAlignment="1">
      <alignment horizontal="center"/>
    </xf>
    <xf numFmtId="0" fontId="2" fillId="4" borderId="1" xfId="0" applyFont="1" applyFill="1" applyBorder="1" applyAlignment="1">
      <alignment horizontal="right"/>
    </xf>
    <xf numFmtId="165" fontId="0" fillId="5" borderId="1" xfId="0" applyNumberFormat="1" applyFill="1" applyBorder="1"/>
    <xf numFmtId="3" fontId="0" fillId="5" borderId="1" xfId="0" applyNumberFormat="1" applyFill="1" applyBorder="1"/>
    <xf numFmtId="0" fontId="4" fillId="0" borderId="2" xfId="0" applyFont="1" applyBorder="1" applyAlignment="1">
      <alignment horizontal="left"/>
    </xf>
    <xf numFmtId="164" fontId="4" fillId="5" borderId="2" xfId="0" applyNumberFormat="1" applyFont="1" applyFill="1" applyBorder="1" applyAlignment="1">
      <alignment horizontal="right"/>
    </xf>
    <xf numFmtId="0" fontId="4" fillId="5" borderId="2" xfId="0" applyFont="1" applyFill="1" applyBorder="1" applyAlignment="1">
      <alignment horizontal="center"/>
    </xf>
    <xf numFmtId="4" fontId="4" fillId="5" borderId="2" xfId="0" applyNumberFormat="1" applyFont="1" applyFill="1" applyBorder="1" applyAlignment="1">
      <alignment horizontal="right"/>
    </xf>
    <xf numFmtId="164" fontId="5" fillId="6" borderId="2" xfId="0" applyNumberFormat="1" applyFont="1" applyFill="1" applyBorder="1" applyAlignment="1">
      <alignment horizontal="right"/>
    </xf>
    <xf numFmtId="164" fontId="2" fillId="7" borderId="3" xfId="0" applyNumberFormat="1" applyFont="1" applyFill="1" applyBorder="1"/>
    <xf numFmtId="0" fontId="0" fillId="0" borderId="3" xfId="0" applyBorder="1"/>
    <xf numFmtId="164" fontId="0" fillId="6" borderId="1" xfId="0" applyNumberFormat="1" applyFill="1" applyBorder="1" applyAlignment="1">
      <alignment horizontal="right"/>
    </xf>
    <xf numFmtId="164" fontId="0" fillId="5" borderId="1" xfId="0" applyNumberFormat="1" applyFill="1" applyBorder="1" applyAlignment="1">
      <alignment horizontal="right"/>
    </xf>
    <xf numFmtId="4" fontId="0" fillId="6" borderId="1" xfId="0" applyNumberFormat="1" applyFill="1" applyBorder="1" applyAlignment="1">
      <alignment horizontal="right"/>
    </xf>
    <xf numFmtId="4" fontId="0" fillId="5" borderId="1" xfId="0" applyNumberFormat="1" applyFill="1" applyBorder="1" applyAlignment="1">
      <alignment horizontal="right"/>
    </xf>
    <xf numFmtId="0" fontId="2" fillId="0" borderId="0" xfId="0" applyFont="1" applyAlignment="1">
      <alignment vertical="center" wrapText="1"/>
    </xf>
    <xf numFmtId="0" fontId="2" fillId="0" borderId="2" xfId="0" applyFont="1" applyBorder="1"/>
    <xf numFmtId="0" fontId="0" fillId="0" borderId="2" xfId="0" applyBorder="1" applyAlignment="1">
      <alignment wrapText="1"/>
    </xf>
    <xf numFmtId="0" fontId="7" fillId="7" borderId="1" xfId="0" applyFont="1" applyFill="1" applyBorder="1" applyAlignment="1">
      <alignment horizontal="center"/>
    </xf>
    <xf numFmtId="0" fontId="1" fillId="2" borderId="0" xfId="0" applyFont="1" applyFill="1"/>
    <xf numFmtId="0" fontId="0" fillId="6" borderId="1" xfId="0" applyFill="1" applyBorder="1" applyAlignment="1">
      <alignment vertical="top" wrapText="1"/>
    </xf>
    <xf numFmtId="0" fontId="2" fillId="0" borderId="3" xfId="0" applyFont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164" fontId="6" fillId="4" borderId="1" xfId="0" applyNumberFormat="1" applyFont="1" applyFill="1" applyBorder="1" applyAlignment="1">
      <alignment horizontal="center" vertical="center"/>
    </xf>
    <xf numFmtId="0" fontId="0" fillId="5" borderId="1" xfId="0" applyFill="1" applyBorder="1" applyAlignment="1">
      <alignment wrapText="1"/>
    </xf>
    <xf numFmtId="0" fontId="0" fillId="6" borderId="0" xfId="0" applyFill="1" applyAlignment="1">
      <alignment vertical="top" wrapText="1"/>
    </xf>
    <xf numFmtId="0" fontId="9" fillId="2" borderId="0" xfId="0" applyFont="1" applyFill="1"/>
    <xf numFmtId="0" fontId="1" fillId="3" borderId="0" xfId="0" applyFont="1" applyFill="1"/>
    <xf numFmtId="0" fontId="0" fillId="5" borderId="4" xfId="0" applyFill="1" applyBorder="1" applyAlignment="1">
      <alignment horizontal="left"/>
    </xf>
    <xf numFmtId="0" fontId="0" fillId="5" borderId="0" xfId="0" applyFill="1" applyBorder="1" applyAlignment="1">
      <alignment horizontal="left"/>
    </xf>
    <xf numFmtId="165" fontId="0" fillId="5" borderId="6" xfId="0" applyNumberFormat="1" applyFill="1" applyBorder="1"/>
    <xf numFmtId="0" fontId="10" fillId="8" borderId="0" xfId="0" applyFont="1" applyFill="1" applyAlignment="1">
      <alignment horizontal="left" vertical="center"/>
    </xf>
    <xf numFmtId="0" fontId="1" fillId="8" borderId="5" xfId="0" applyFont="1" applyFill="1" applyBorder="1"/>
    <xf numFmtId="0" fontId="1" fillId="8" borderId="0" xfId="0" applyFont="1" applyFill="1"/>
    <xf numFmtId="0" fontId="1" fillId="9" borderId="1" xfId="0" applyFont="1" applyFill="1" applyBorder="1" applyAlignment="1">
      <alignment horizontal="center" vertical="center"/>
    </xf>
    <xf numFmtId="0" fontId="11" fillId="9" borderId="0" xfId="0" applyFont="1" applyFill="1" applyAlignment="1">
      <alignment horizontal="center"/>
    </xf>
    <xf numFmtId="0" fontId="12" fillId="9" borderId="1" xfId="0" applyFont="1" applyFill="1" applyBorder="1" applyAlignment="1">
      <alignment horizontal="center" vertical="center" wrapText="1"/>
    </xf>
  </cellXfs>
  <cellStyles count="1">
    <cellStyle name="Standard" xfId="0" builtinId="0"/>
  </cellStyles>
  <dxfs count="2">
    <dxf>
      <fill>
        <patternFill>
          <bgColor rgb="FFE2F0D9"/>
        </patternFill>
      </fill>
    </dxf>
    <dxf>
      <fill>
        <patternFill>
          <bgColor rgb="FFFCE4D6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7C4C8"/>
      <rgbColor rgb="FF808080"/>
      <rgbColor rgb="FF9999FF"/>
      <rgbColor rgb="FF993366"/>
      <rgbColor rgb="FFF4F7F8"/>
      <rgbColor rgb="FFE3F0F2"/>
      <rgbColor rgb="FF660066"/>
      <rgbColor rgb="FFFF8080"/>
      <rgbColor rgb="FF0066CC"/>
      <rgbColor rgb="FFDDE8E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9F1F4"/>
      <rgbColor rgb="FFE2F0D9"/>
      <rgbColor rgb="FFFFFF99"/>
      <rgbColor rgb="FF99CCFF"/>
      <rgbColor rgb="FFFF99CC"/>
      <rgbColor rgb="FFCC99FF"/>
      <rgbColor rgb="FFFCE4D6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484E"/>
      <rgbColor rgb="FF339966"/>
      <rgbColor rgb="FF003300"/>
      <rgbColor rgb="FF333300"/>
      <rgbColor rgb="FF993300"/>
      <rgbColor rgb="FF993366"/>
      <rgbColor rgb="FF1F415A"/>
      <rgbColor rgb="FF1F2937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484E"/>
  </sheetPr>
  <dimension ref="A1:H59"/>
  <sheetViews>
    <sheetView showGridLines="0" tabSelected="1" zoomScale="90" zoomScaleNormal="90" workbookViewId="0">
      <pane ySplit="14" topLeftCell="A15" activePane="bottomLeft" state="frozen"/>
      <selection pane="bottomLeft" activeCell="M21" sqref="M21"/>
    </sheetView>
  </sheetViews>
  <sheetFormatPr baseColWidth="10" defaultColWidth="8.7109375" defaultRowHeight="15" customHeight="1" x14ac:dyDescent="0.25"/>
  <cols>
    <col min="1" max="1" width="32" customWidth="1"/>
    <col min="2" max="2" width="13.85546875" bestFit="1" customWidth="1"/>
    <col min="3" max="3" width="18" customWidth="1"/>
    <col min="4" max="4" width="25.28515625" customWidth="1"/>
    <col min="5" max="5" width="14" customWidth="1"/>
    <col min="6" max="6" width="10.42578125" bestFit="1" customWidth="1"/>
    <col min="7" max="7" width="27.28515625" bestFit="1" customWidth="1"/>
    <col min="8" max="8" width="18" customWidth="1"/>
  </cols>
  <sheetData>
    <row r="1" spans="1:8" ht="19.5" customHeight="1" x14ac:dyDescent="0.3">
      <c r="A1" s="36" t="s">
        <v>93</v>
      </c>
      <c r="B1" s="36"/>
      <c r="C1" s="36"/>
      <c r="D1" s="36"/>
      <c r="E1" s="36"/>
      <c r="G1" s="40" t="s">
        <v>0</v>
      </c>
      <c r="H1" s="40"/>
    </row>
    <row r="2" spans="1:8" ht="24" customHeight="1" x14ac:dyDescent="0.25">
      <c r="A2" s="36"/>
      <c r="B2" s="36"/>
      <c r="C2" s="36"/>
      <c r="D2" s="36"/>
      <c r="E2" s="36"/>
      <c r="G2" s="1" t="s">
        <v>1</v>
      </c>
      <c r="H2" s="2">
        <f>SUM(B17:B33)</f>
        <v>24540</v>
      </c>
    </row>
    <row r="3" spans="1:8" ht="24" customHeight="1" x14ac:dyDescent="0.25">
      <c r="A3" s="3" t="s">
        <v>2</v>
      </c>
      <c r="D3" s="4" t="s">
        <v>3</v>
      </c>
      <c r="E3" s="5">
        <v>2025</v>
      </c>
      <c r="G3" s="1" t="s">
        <v>4</v>
      </c>
      <c r="H3" s="2">
        <f>F34</f>
        <v>3635.1745283018872</v>
      </c>
    </row>
    <row r="4" spans="1:8" ht="24" customHeight="1" x14ac:dyDescent="0.25">
      <c r="G4" s="1" t="s">
        <v>5</v>
      </c>
      <c r="H4" s="2">
        <f>B50</f>
        <v>3000</v>
      </c>
    </row>
    <row r="5" spans="1:8" ht="24" customHeight="1" x14ac:dyDescent="0.25">
      <c r="G5" s="1" t="s">
        <v>6</v>
      </c>
      <c r="H5" s="2">
        <f>B51</f>
        <v>635.17452830188722</v>
      </c>
    </row>
    <row r="6" spans="1:8" ht="24" customHeight="1" x14ac:dyDescent="0.25">
      <c r="G6" s="1" t="s">
        <v>7</v>
      </c>
      <c r="H6" s="6" t="str">
        <f>B52</f>
        <v>Nachzahlung</v>
      </c>
    </row>
    <row r="7" spans="1:8" ht="19.5" customHeight="1" x14ac:dyDescent="0.25"/>
    <row r="8" spans="1:8" ht="19.5" customHeight="1" x14ac:dyDescent="0.25">
      <c r="A8" s="37" t="s">
        <v>8</v>
      </c>
      <c r="B8" s="37"/>
      <c r="C8" s="37"/>
      <c r="D8" s="37"/>
      <c r="E8" s="37"/>
      <c r="F8" s="37"/>
      <c r="G8" s="37"/>
      <c r="H8" s="37"/>
    </row>
    <row r="9" spans="1:8" ht="19.5" customHeight="1" x14ac:dyDescent="0.25">
      <c r="A9" s="4" t="s">
        <v>9</v>
      </c>
      <c r="C9" s="33" t="s">
        <v>10</v>
      </c>
      <c r="D9" s="34"/>
      <c r="E9" s="4" t="s">
        <v>11</v>
      </c>
      <c r="G9" s="35">
        <v>45658</v>
      </c>
    </row>
    <row r="10" spans="1:8" ht="19.5" customHeight="1" x14ac:dyDescent="0.25">
      <c r="A10" s="4" t="s">
        <v>12</v>
      </c>
      <c r="C10" s="33" t="s">
        <v>13</v>
      </c>
      <c r="D10" s="34"/>
      <c r="E10" s="4" t="s">
        <v>14</v>
      </c>
      <c r="G10" s="7">
        <v>46022</v>
      </c>
    </row>
    <row r="11" spans="1:8" ht="19.5" customHeight="1" x14ac:dyDescent="0.25">
      <c r="A11" s="4" t="s">
        <v>15</v>
      </c>
      <c r="C11" s="33" t="s">
        <v>16</v>
      </c>
      <c r="D11" s="34"/>
      <c r="E11" s="4" t="s">
        <v>17</v>
      </c>
      <c r="G11" s="8">
        <v>480</v>
      </c>
    </row>
    <row r="12" spans="1:8" ht="19.5" customHeight="1" x14ac:dyDescent="0.25">
      <c r="A12" s="4" t="s">
        <v>18</v>
      </c>
      <c r="C12" s="33" t="s">
        <v>19</v>
      </c>
      <c r="D12" s="34"/>
      <c r="E12" s="4" t="s">
        <v>20</v>
      </c>
      <c r="G12" s="8">
        <v>72</v>
      </c>
    </row>
    <row r="13" spans="1:8" ht="31.5" customHeight="1" x14ac:dyDescent="0.25">
      <c r="A13" s="4" t="s">
        <v>21</v>
      </c>
      <c r="C13" s="29" t="s">
        <v>22</v>
      </c>
      <c r="D13" s="29"/>
      <c r="E13" s="29"/>
      <c r="F13" s="29"/>
      <c r="G13" s="29"/>
    </row>
    <row r="14" spans="1:8" ht="19.5" customHeight="1" x14ac:dyDescent="0.25"/>
    <row r="15" spans="1:8" ht="19.5" customHeight="1" x14ac:dyDescent="0.25">
      <c r="A15" s="38" t="s">
        <v>23</v>
      </c>
      <c r="B15" s="38"/>
      <c r="C15" s="38"/>
      <c r="D15" s="38"/>
      <c r="E15" s="38"/>
      <c r="F15" s="38"/>
      <c r="G15" s="38"/>
    </row>
    <row r="16" spans="1:8" ht="30" x14ac:dyDescent="0.25">
      <c r="A16" s="39" t="s">
        <v>24</v>
      </c>
      <c r="B16" s="41" t="s">
        <v>95</v>
      </c>
      <c r="C16" s="39" t="s">
        <v>25</v>
      </c>
      <c r="D16" s="39" t="s">
        <v>26</v>
      </c>
      <c r="E16" s="39" t="s">
        <v>27</v>
      </c>
      <c r="F16" s="41" t="s">
        <v>94</v>
      </c>
      <c r="G16" s="39" t="s">
        <v>28</v>
      </c>
    </row>
    <row r="17" spans="1:7" ht="19.5" customHeight="1" x14ac:dyDescent="0.25">
      <c r="A17" s="9" t="s">
        <v>29</v>
      </c>
      <c r="B17" s="10">
        <v>2400</v>
      </c>
      <c r="C17" s="11" t="s">
        <v>30</v>
      </c>
      <c r="D17" s="12">
        <v>480</v>
      </c>
      <c r="E17" s="12">
        <v>72</v>
      </c>
      <c r="F17" s="13">
        <f t="shared" ref="F17:F33" si="0">IF(OR(B17="",C17=""),"",IF(C17="Manuell","",IF(OR(D17="",E17="",D17=0),"",B17*E17/D17)))</f>
        <v>360</v>
      </c>
      <c r="G17" s="9"/>
    </row>
    <row r="18" spans="1:7" ht="19.5" customHeight="1" x14ac:dyDescent="0.25">
      <c r="A18" s="9" t="s">
        <v>31</v>
      </c>
      <c r="B18" s="10">
        <v>1800</v>
      </c>
      <c r="C18" s="11" t="s">
        <v>30</v>
      </c>
      <c r="D18" s="12">
        <v>480</v>
      </c>
      <c r="E18" s="12">
        <v>72</v>
      </c>
      <c r="F18" s="13">
        <f t="shared" si="0"/>
        <v>270</v>
      </c>
      <c r="G18" s="9"/>
    </row>
    <row r="19" spans="1:7" ht="19.5" customHeight="1" x14ac:dyDescent="0.25">
      <c r="A19" s="9" t="s">
        <v>32</v>
      </c>
      <c r="B19" s="10">
        <v>1650</v>
      </c>
      <c r="C19" s="11" t="s">
        <v>30</v>
      </c>
      <c r="D19" s="12">
        <v>480</v>
      </c>
      <c r="E19" s="12">
        <v>72</v>
      </c>
      <c r="F19" s="13">
        <f t="shared" si="0"/>
        <v>247.5</v>
      </c>
      <c r="G19" s="9"/>
    </row>
    <row r="20" spans="1:7" ht="19.5" customHeight="1" x14ac:dyDescent="0.25">
      <c r="A20" s="9" t="s">
        <v>33</v>
      </c>
      <c r="B20" s="10">
        <v>6200</v>
      </c>
      <c r="C20" s="11" t="s">
        <v>34</v>
      </c>
      <c r="D20" s="12">
        <v>26500</v>
      </c>
      <c r="E20" s="12">
        <v>3900</v>
      </c>
      <c r="F20" s="13">
        <f t="shared" si="0"/>
        <v>912.45283018867929</v>
      </c>
      <c r="G20" s="9" t="s">
        <v>35</v>
      </c>
    </row>
    <row r="21" spans="1:7" ht="19.5" customHeight="1" x14ac:dyDescent="0.25">
      <c r="A21" s="9" t="s">
        <v>36</v>
      </c>
      <c r="B21" s="10">
        <v>1600</v>
      </c>
      <c r="C21" s="11" t="s">
        <v>34</v>
      </c>
      <c r="D21" s="12">
        <v>26500</v>
      </c>
      <c r="E21" s="12">
        <v>3900</v>
      </c>
      <c r="F21" s="13">
        <f t="shared" si="0"/>
        <v>235.47169811320754</v>
      </c>
      <c r="G21" s="9" t="s">
        <v>35</v>
      </c>
    </row>
    <row r="22" spans="1:7" ht="19.5" customHeight="1" x14ac:dyDescent="0.25">
      <c r="A22" s="9" t="s">
        <v>37</v>
      </c>
      <c r="B22" s="10">
        <v>980</v>
      </c>
      <c r="C22" s="11" t="s">
        <v>30</v>
      </c>
      <c r="D22" s="12">
        <v>480</v>
      </c>
      <c r="E22" s="12">
        <v>72</v>
      </c>
      <c r="F22" s="13">
        <f t="shared" si="0"/>
        <v>147</v>
      </c>
      <c r="G22" s="9"/>
    </row>
    <row r="23" spans="1:7" ht="19.5" customHeight="1" x14ac:dyDescent="0.25">
      <c r="A23" s="9" t="s">
        <v>38</v>
      </c>
      <c r="B23" s="10">
        <v>320</v>
      </c>
      <c r="C23" s="11" t="s">
        <v>30</v>
      </c>
      <c r="D23" s="12">
        <v>480</v>
      </c>
      <c r="E23" s="12">
        <v>72</v>
      </c>
      <c r="F23" s="13">
        <f t="shared" si="0"/>
        <v>48</v>
      </c>
      <c r="G23" s="9"/>
    </row>
    <row r="24" spans="1:7" ht="19.5" customHeight="1" x14ac:dyDescent="0.25">
      <c r="A24" s="9" t="s">
        <v>39</v>
      </c>
      <c r="B24" s="10">
        <v>540</v>
      </c>
      <c r="C24" s="11" t="s">
        <v>30</v>
      </c>
      <c r="D24" s="12">
        <v>480</v>
      </c>
      <c r="E24" s="12">
        <v>72</v>
      </c>
      <c r="F24" s="13">
        <f t="shared" si="0"/>
        <v>81</v>
      </c>
      <c r="G24" s="9"/>
    </row>
    <row r="25" spans="1:7" ht="19.5" customHeight="1" x14ac:dyDescent="0.25">
      <c r="A25" s="9" t="s">
        <v>40</v>
      </c>
      <c r="B25" s="10">
        <v>1250</v>
      </c>
      <c r="C25" s="11" t="s">
        <v>30</v>
      </c>
      <c r="D25" s="12">
        <v>480</v>
      </c>
      <c r="E25" s="12">
        <v>72</v>
      </c>
      <c r="F25" s="13">
        <f t="shared" si="0"/>
        <v>187.5</v>
      </c>
      <c r="G25" s="9"/>
    </row>
    <row r="26" spans="1:7" ht="19.5" customHeight="1" x14ac:dyDescent="0.25">
      <c r="A26" s="9" t="s">
        <v>41</v>
      </c>
      <c r="B26" s="10">
        <v>700</v>
      </c>
      <c r="C26" s="11" t="s">
        <v>30</v>
      </c>
      <c r="D26" s="12">
        <v>480</v>
      </c>
      <c r="E26" s="12">
        <v>72</v>
      </c>
      <c r="F26" s="13">
        <f t="shared" si="0"/>
        <v>105</v>
      </c>
      <c r="G26" s="9"/>
    </row>
    <row r="27" spans="1:7" ht="19.5" customHeight="1" x14ac:dyDescent="0.25">
      <c r="A27" s="9" t="s">
        <v>42</v>
      </c>
      <c r="B27" s="10">
        <v>3100</v>
      </c>
      <c r="C27" s="11" t="s">
        <v>30</v>
      </c>
      <c r="D27" s="12">
        <v>480</v>
      </c>
      <c r="E27" s="12">
        <v>72</v>
      </c>
      <c r="F27" s="13">
        <f t="shared" si="0"/>
        <v>465</v>
      </c>
      <c r="G27" s="9"/>
    </row>
    <row r="28" spans="1:7" ht="19.5" customHeight="1" x14ac:dyDescent="0.25">
      <c r="A28" s="9" t="s">
        <v>43</v>
      </c>
      <c r="B28" s="10">
        <v>1450</v>
      </c>
      <c r="C28" s="11" t="s">
        <v>30</v>
      </c>
      <c r="D28" s="12">
        <v>480</v>
      </c>
      <c r="E28" s="12">
        <v>72</v>
      </c>
      <c r="F28" s="13">
        <f t="shared" si="0"/>
        <v>217.5</v>
      </c>
      <c r="G28" s="9"/>
    </row>
    <row r="29" spans="1:7" ht="19.5" customHeight="1" x14ac:dyDescent="0.25">
      <c r="A29" s="9" t="s">
        <v>44</v>
      </c>
      <c r="B29" s="10">
        <v>240</v>
      </c>
      <c r="C29" s="11" t="s">
        <v>30</v>
      </c>
      <c r="D29" s="12">
        <v>480</v>
      </c>
      <c r="E29" s="12">
        <v>72</v>
      </c>
      <c r="F29" s="13">
        <f t="shared" si="0"/>
        <v>36</v>
      </c>
      <c r="G29" s="9"/>
    </row>
    <row r="30" spans="1:7" ht="19.5" customHeight="1" x14ac:dyDescent="0.25">
      <c r="A30" s="9" t="s">
        <v>45</v>
      </c>
      <c r="B30" s="10">
        <v>950</v>
      </c>
      <c r="C30" s="11" t="s">
        <v>46</v>
      </c>
      <c r="D30" s="12">
        <v>8</v>
      </c>
      <c r="E30" s="12">
        <v>1</v>
      </c>
      <c r="F30" s="13">
        <f t="shared" si="0"/>
        <v>118.75</v>
      </c>
      <c r="G30" s="9" t="s">
        <v>47</v>
      </c>
    </row>
    <row r="31" spans="1:7" ht="19.5" customHeight="1" x14ac:dyDescent="0.25">
      <c r="A31" s="9" t="s">
        <v>48</v>
      </c>
      <c r="B31" s="10">
        <v>580</v>
      </c>
      <c r="C31" s="11" t="s">
        <v>30</v>
      </c>
      <c r="D31" s="12">
        <v>480</v>
      </c>
      <c r="E31" s="12">
        <v>72</v>
      </c>
      <c r="F31" s="13">
        <f t="shared" si="0"/>
        <v>87</v>
      </c>
      <c r="G31" s="9"/>
    </row>
    <row r="32" spans="1:7" ht="19.5" customHeight="1" x14ac:dyDescent="0.25">
      <c r="A32" s="9" t="s">
        <v>49</v>
      </c>
      <c r="B32" s="10">
        <v>420</v>
      </c>
      <c r="C32" s="11" t="s">
        <v>30</v>
      </c>
      <c r="D32" s="12">
        <v>480</v>
      </c>
      <c r="E32" s="12">
        <v>72</v>
      </c>
      <c r="F32" s="13">
        <f t="shared" si="0"/>
        <v>63</v>
      </c>
      <c r="G32" s="9" t="s">
        <v>50</v>
      </c>
    </row>
    <row r="33" spans="1:7" ht="19.5" customHeight="1" x14ac:dyDescent="0.25">
      <c r="A33" s="9" t="s">
        <v>51</v>
      </c>
      <c r="B33" s="10">
        <v>360</v>
      </c>
      <c r="C33" s="11" t="s">
        <v>30</v>
      </c>
      <c r="D33" s="12">
        <v>480</v>
      </c>
      <c r="E33" s="12">
        <v>72</v>
      </c>
      <c r="F33" s="13">
        <f t="shared" si="0"/>
        <v>54</v>
      </c>
      <c r="G33" s="9" t="s">
        <v>52</v>
      </c>
    </row>
    <row r="34" spans="1:7" ht="19.5" customHeight="1" x14ac:dyDescent="0.25">
      <c r="A34" s="26" t="s">
        <v>53</v>
      </c>
      <c r="B34" s="26"/>
      <c r="C34" s="26"/>
      <c r="D34" s="26"/>
      <c r="E34" s="26"/>
      <c r="F34" s="14">
        <f>SUM(F17:F33)</f>
        <v>3635.1745283018872</v>
      </c>
      <c r="G34" s="15"/>
    </row>
    <row r="35" spans="1:7" ht="19.5" customHeight="1" x14ac:dyDescent="0.25"/>
    <row r="36" spans="1:7" ht="19.5" customHeight="1" x14ac:dyDescent="0.25"/>
    <row r="37" spans="1:7" ht="19.5" customHeight="1" x14ac:dyDescent="0.25">
      <c r="A37" s="24" t="s">
        <v>54</v>
      </c>
      <c r="B37" s="24"/>
      <c r="C37" s="24"/>
      <c r="D37" s="24"/>
    </row>
    <row r="38" spans="1:7" ht="19.5" customHeight="1" x14ac:dyDescent="0.25">
      <c r="A38" s="4" t="s">
        <v>55</v>
      </c>
      <c r="B38" s="16">
        <f>B20</f>
        <v>6200</v>
      </c>
      <c r="D38" s="3" t="s">
        <v>56</v>
      </c>
    </row>
    <row r="39" spans="1:7" ht="19.5" customHeight="1" x14ac:dyDescent="0.25">
      <c r="A39" s="4" t="s">
        <v>57</v>
      </c>
      <c r="B39" s="17">
        <v>1860</v>
      </c>
    </row>
    <row r="40" spans="1:7" ht="19.5" customHeight="1" x14ac:dyDescent="0.25">
      <c r="A40" s="4" t="s">
        <v>58</v>
      </c>
      <c r="B40" s="18">
        <f>B38-B39</f>
        <v>4340</v>
      </c>
    </row>
    <row r="41" spans="1:7" ht="19.5" customHeight="1" x14ac:dyDescent="0.25">
      <c r="A41" s="4" t="s">
        <v>59</v>
      </c>
      <c r="B41" s="17">
        <v>26500</v>
      </c>
    </row>
    <row r="42" spans="1:7" ht="19.5" customHeight="1" x14ac:dyDescent="0.25">
      <c r="A42" s="4" t="s">
        <v>60</v>
      </c>
      <c r="B42" s="19">
        <v>3900</v>
      </c>
    </row>
    <row r="43" spans="1:7" ht="19.5" customHeight="1" x14ac:dyDescent="0.25">
      <c r="A43" s="4" t="s">
        <v>61</v>
      </c>
      <c r="B43" s="16">
        <f>IF(B41=0,"",B38*B42/B41)</f>
        <v>912.45283018867929</v>
      </c>
    </row>
    <row r="44" spans="1:7" ht="19.5" customHeight="1" x14ac:dyDescent="0.25">
      <c r="A44" s="4" t="s">
        <v>62</v>
      </c>
      <c r="B44" s="16">
        <f>B21</f>
        <v>1600</v>
      </c>
    </row>
    <row r="45" spans="1:7" ht="19.5" customHeight="1" x14ac:dyDescent="0.25">
      <c r="A45" s="4" t="s">
        <v>63</v>
      </c>
      <c r="B45" s="16">
        <f>IF(B41=0,"",B44*B42/B41)</f>
        <v>235.47169811320754</v>
      </c>
    </row>
    <row r="46" spans="1:7" ht="19.5" customHeight="1" x14ac:dyDescent="0.25"/>
    <row r="47" spans="1:7" ht="19.5" customHeight="1" x14ac:dyDescent="0.25"/>
    <row r="48" spans="1:7" ht="19.5" customHeight="1" x14ac:dyDescent="0.25">
      <c r="A48" s="24" t="s">
        <v>64</v>
      </c>
      <c r="B48" s="24"/>
      <c r="C48" s="24"/>
      <c r="D48" s="24"/>
    </row>
    <row r="49" spans="1:8" ht="27.75" customHeight="1" x14ac:dyDescent="0.25">
      <c r="A49" s="20" t="s">
        <v>53</v>
      </c>
      <c r="B49" s="2">
        <f>F34</f>
        <v>3635.1745283018872</v>
      </c>
      <c r="E49" s="27" t="s">
        <v>7</v>
      </c>
      <c r="F49" s="27"/>
      <c r="G49" s="27"/>
      <c r="H49" s="27"/>
    </row>
    <row r="50" spans="1:8" ht="27.75" customHeight="1" x14ac:dyDescent="0.25">
      <c r="A50" s="20" t="s">
        <v>65</v>
      </c>
      <c r="B50" s="17">
        <v>3000</v>
      </c>
      <c r="E50" s="28">
        <f>B51</f>
        <v>635.17452830188722</v>
      </c>
      <c r="F50" s="28"/>
      <c r="G50" s="28"/>
      <c r="H50" s="28"/>
    </row>
    <row r="51" spans="1:8" ht="27.75" customHeight="1" x14ac:dyDescent="0.25">
      <c r="A51" s="20" t="s">
        <v>6</v>
      </c>
      <c r="B51" s="2">
        <f>B49-B50</f>
        <v>635.17452830188722</v>
      </c>
      <c r="E51" s="28"/>
      <c r="F51" s="28"/>
      <c r="G51" s="28"/>
      <c r="H51" s="28"/>
    </row>
    <row r="52" spans="1:8" ht="27.75" customHeight="1" x14ac:dyDescent="0.3">
      <c r="A52" s="20" t="s">
        <v>7</v>
      </c>
      <c r="B52" s="6" t="str">
        <f>IF(B51&gt;0,"Nachzahlung",IF(B51&lt;0,"Guthaben","Ausgeglichen"))</f>
        <v>Nachzahlung</v>
      </c>
      <c r="E52" s="23" t="str">
        <f>B52</f>
        <v>Nachzahlung</v>
      </c>
      <c r="F52" s="23"/>
      <c r="G52" s="23"/>
      <c r="H52" s="23"/>
    </row>
    <row r="53" spans="1:8" ht="19.5" customHeight="1" x14ac:dyDescent="0.25"/>
    <row r="54" spans="1:8" ht="19.5" customHeight="1" x14ac:dyDescent="0.25"/>
    <row r="55" spans="1:8" ht="19.5" customHeight="1" x14ac:dyDescent="0.25">
      <c r="A55" s="24" t="s">
        <v>66</v>
      </c>
      <c r="B55" s="24"/>
      <c r="C55" s="24"/>
      <c r="D55" s="24"/>
      <c r="E55" s="24"/>
      <c r="F55" s="24"/>
      <c r="G55" s="24"/>
    </row>
    <row r="56" spans="1:8" ht="21.75" customHeight="1" x14ac:dyDescent="0.25">
      <c r="A56" s="25" t="s">
        <v>67</v>
      </c>
      <c r="B56" s="25"/>
      <c r="C56" s="25"/>
      <c r="D56" s="25"/>
      <c r="E56" s="25"/>
      <c r="F56" s="25"/>
      <c r="G56" s="25"/>
    </row>
    <row r="57" spans="1:8" ht="21.75" customHeight="1" x14ac:dyDescent="0.25">
      <c r="A57" s="25"/>
      <c r="B57" s="25"/>
      <c r="C57" s="25"/>
      <c r="D57" s="25"/>
      <c r="E57" s="25"/>
      <c r="F57" s="25"/>
      <c r="G57" s="25"/>
    </row>
    <row r="58" spans="1:8" ht="21.75" customHeight="1" x14ac:dyDescent="0.25">
      <c r="A58" s="25"/>
      <c r="B58" s="25"/>
      <c r="C58" s="25"/>
      <c r="D58" s="25"/>
      <c r="E58" s="25"/>
      <c r="F58" s="25"/>
      <c r="G58" s="25"/>
    </row>
    <row r="59" spans="1:8" ht="21.75" customHeight="1" x14ac:dyDescent="0.25">
      <c r="A59" s="25"/>
      <c r="B59" s="25"/>
      <c r="C59" s="25"/>
      <c r="D59" s="25"/>
      <c r="E59" s="25"/>
      <c r="F59" s="25"/>
      <c r="G59" s="25"/>
    </row>
  </sheetData>
  <mergeCells count="17">
    <mergeCell ref="A1:E2"/>
    <mergeCell ref="G1:H1"/>
    <mergeCell ref="A8:H8"/>
    <mergeCell ref="C13:G13"/>
    <mergeCell ref="A15:G15"/>
    <mergeCell ref="C9:D9"/>
    <mergeCell ref="C10:D10"/>
    <mergeCell ref="C11:D11"/>
    <mergeCell ref="C12:D12"/>
    <mergeCell ref="E52:H52"/>
    <mergeCell ref="A55:G55"/>
    <mergeCell ref="A56:G59"/>
    <mergeCell ref="A34:E34"/>
    <mergeCell ref="A37:D37"/>
    <mergeCell ref="A48:D48"/>
    <mergeCell ref="E49:H49"/>
    <mergeCell ref="E50:H51"/>
  </mergeCells>
  <conditionalFormatting sqref="E52:H52">
    <cfRule type="expression" dxfId="1" priority="2">
      <formula>$E$52="Nachzahlung"</formula>
    </cfRule>
    <cfRule type="expression" dxfId="0" priority="3">
      <formula>$E$52="Guthaben"</formula>
    </cfRule>
  </conditionalFormatting>
  <dataValidations count="1">
    <dataValidation type="list" allowBlank="1" sqref="C17:C33" xr:uid="{00000000-0002-0000-0000-000000000000}">
      <formula1>"Fläche,Einheit,Personenzahl,Verbrauch,Manuell"</formula1>
      <formula2>0</formula2>
    </dataValidation>
  </dataValidations>
  <pageMargins left="0.75" right="0.75" top="1" bottom="1" header="0.511811023622047" footer="0.511811023622047"/>
  <pageSetup paperSize="9" orientation="portrait" horizontalDpi="300" verticalDpi="300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1F415A"/>
  </sheetPr>
  <dimension ref="A1:B26"/>
  <sheetViews>
    <sheetView showGridLines="0" zoomScaleNormal="100" workbookViewId="0"/>
  </sheetViews>
  <sheetFormatPr baseColWidth="10" defaultColWidth="8.7109375" defaultRowHeight="15" customHeight="1" x14ac:dyDescent="0.25"/>
  <cols>
    <col min="1" max="1" width="34" customWidth="1"/>
    <col min="2" max="2" width="80" customWidth="1"/>
  </cols>
  <sheetData>
    <row r="1" spans="1:2" ht="21.75" customHeight="1" x14ac:dyDescent="0.35">
      <c r="A1" s="31" t="s">
        <v>68</v>
      </c>
      <c r="B1" s="31"/>
    </row>
    <row r="2" spans="1:2" ht="21.75" customHeight="1" x14ac:dyDescent="0.25"/>
    <row r="3" spans="1:2" ht="21.75" customHeight="1" x14ac:dyDescent="0.25">
      <c r="A3" s="32" t="s">
        <v>69</v>
      </c>
      <c r="B3" s="32"/>
    </row>
    <row r="4" spans="1:2" ht="21.75" customHeight="1" x14ac:dyDescent="0.25">
      <c r="A4" s="21" t="s">
        <v>70</v>
      </c>
      <c r="B4" s="22" t="s">
        <v>71</v>
      </c>
    </row>
    <row r="5" spans="1:2" ht="21.75" customHeight="1" x14ac:dyDescent="0.25">
      <c r="A5" s="21" t="s">
        <v>72</v>
      </c>
      <c r="B5" s="22" t="s">
        <v>73</v>
      </c>
    </row>
    <row r="6" spans="1:2" ht="37.5" customHeight="1" x14ac:dyDescent="0.25">
      <c r="A6" s="21" t="s">
        <v>74</v>
      </c>
      <c r="B6" s="22" t="s">
        <v>75</v>
      </c>
    </row>
    <row r="7" spans="1:2" ht="21.75" customHeight="1" x14ac:dyDescent="0.25">
      <c r="A7" s="21" t="s">
        <v>5</v>
      </c>
      <c r="B7" s="22" t="s">
        <v>76</v>
      </c>
    </row>
    <row r="8" spans="1:2" ht="21.75" customHeight="1" x14ac:dyDescent="0.25">
      <c r="A8" s="21" t="s">
        <v>77</v>
      </c>
      <c r="B8" s="22" t="s">
        <v>78</v>
      </c>
    </row>
    <row r="9" spans="1:2" ht="21.75" customHeight="1" x14ac:dyDescent="0.25"/>
    <row r="10" spans="1:2" ht="21.75" customHeight="1" x14ac:dyDescent="0.25">
      <c r="A10" s="32" t="s">
        <v>79</v>
      </c>
      <c r="B10" s="32"/>
    </row>
    <row r="11" spans="1:2" ht="21.75" customHeight="1" x14ac:dyDescent="0.25">
      <c r="A11" s="21" t="s">
        <v>80</v>
      </c>
      <c r="B11" s="22" t="s">
        <v>81</v>
      </c>
    </row>
    <row r="12" spans="1:2" ht="27.75" customHeight="1" x14ac:dyDescent="0.25">
      <c r="A12" s="21" t="s">
        <v>26</v>
      </c>
      <c r="B12" s="22" t="s">
        <v>82</v>
      </c>
    </row>
    <row r="13" spans="1:2" ht="30" customHeight="1" x14ac:dyDescent="0.25">
      <c r="A13" s="21" t="s">
        <v>27</v>
      </c>
      <c r="B13" s="22" t="s">
        <v>83</v>
      </c>
    </row>
    <row r="14" spans="1:2" ht="21.75" customHeight="1" x14ac:dyDescent="0.25">
      <c r="A14" s="21" t="s">
        <v>84</v>
      </c>
      <c r="B14" s="22" t="s">
        <v>85</v>
      </c>
    </row>
    <row r="15" spans="1:2" ht="21.75" customHeight="1" x14ac:dyDescent="0.25"/>
    <row r="16" spans="1:2" ht="21.75" customHeight="1" x14ac:dyDescent="0.25">
      <c r="A16" s="32" t="s">
        <v>86</v>
      </c>
      <c r="B16" s="32"/>
    </row>
    <row r="17" spans="1:2" ht="21.75" customHeight="1" x14ac:dyDescent="0.25">
      <c r="B17" s="22" t="s">
        <v>87</v>
      </c>
    </row>
    <row r="18" spans="1:2" ht="21.75" customHeight="1" x14ac:dyDescent="0.25">
      <c r="B18" s="22" t="s">
        <v>88</v>
      </c>
    </row>
    <row r="19" spans="1:2" ht="21.75" customHeight="1" x14ac:dyDescent="0.25">
      <c r="B19" s="22" t="s">
        <v>89</v>
      </c>
    </row>
    <row r="20" spans="1:2" ht="21.75" customHeight="1" x14ac:dyDescent="0.25">
      <c r="B20" s="22" t="s">
        <v>90</v>
      </c>
    </row>
    <row r="21" spans="1:2" ht="21.75" customHeight="1" x14ac:dyDescent="0.25">
      <c r="B21" s="22" t="s">
        <v>91</v>
      </c>
    </row>
    <row r="22" spans="1:2" ht="21.75" customHeight="1" x14ac:dyDescent="0.25"/>
    <row r="23" spans="1:2" ht="21.75" customHeight="1" x14ac:dyDescent="0.25">
      <c r="A23" s="32" t="s">
        <v>28</v>
      </c>
      <c r="B23" s="32"/>
    </row>
    <row r="24" spans="1:2" ht="42" customHeight="1" x14ac:dyDescent="0.25">
      <c r="A24" s="30" t="s">
        <v>92</v>
      </c>
      <c r="B24" s="30"/>
    </row>
    <row r="25" spans="1:2" ht="21.75" customHeight="1" x14ac:dyDescent="0.25">
      <c r="A25" s="30"/>
      <c r="B25" s="30"/>
    </row>
    <row r="26" spans="1:2" ht="21.75" customHeight="1" x14ac:dyDescent="0.25">
      <c r="A26" s="30"/>
      <c r="B26" s="30"/>
    </row>
  </sheetData>
  <mergeCells count="6">
    <mergeCell ref="A24:B26"/>
    <mergeCell ref="A1:B1"/>
    <mergeCell ref="A3:B3"/>
    <mergeCell ref="A10:B10"/>
    <mergeCell ref="A16:B16"/>
    <mergeCell ref="A23:B23"/>
  </mergeCells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Abrechnung</vt:lpstr>
      <vt:lpstr>Hinweise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Sergio Jiménez Canales</cp:lastModifiedBy>
  <dcterms:modified xsi:type="dcterms:W3CDTF">2026-07-16T09:16:14Z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2026-03-11T07:01:35Z</dcterms:created>
  <dc:creator>openpyxl</dc:creator>
  <dc:description/>
  <dc:language>en-US</dc:language>
  <cp:lastModifiedBy/>
  <dcterms:modified xsi:type="dcterms:W3CDTF">2026-03-11T07:04:56Z</dcterms:modified>
  <cp:revision>0</cp:revision>
  <dc:subject/>
  <dc:title/>
</cp:coreProperties>
</file>