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A0FB981D-9CB6-4CC8-86EE-002FD4B6D7CF}" xr6:coauthVersionLast="47" xr6:coauthVersionMax="47" xr10:uidLastSave="{00000000-0000-0000-0000-000000000000}"/>
  <bookViews>
    <workbookView xWindow="1725" yWindow="1725" windowWidth="25500" windowHeight="13500" xr2:uid="{00000000-000D-0000-FFFF-FFFF00000000}"/>
  </bookViews>
  <sheets>
    <sheet name="Nebenkosten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F29" i="1"/>
  <c r="B29" i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E29" i="1" l="1"/>
  <c r="B33" i="1" s="1"/>
  <c r="G14" i="1"/>
  <c r="G29" i="1" s="1"/>
  <c r="B35" i="1" s="1"/>
  <c r="B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E8" authorId="0" shapeId="0" xr:uid="{00000000-0006-0000-0000-000001000000}">
      <text>
        <r>
          <rPr>
            <sz val="10"/>
            <rFont val="Arial"/>
            <family val="2"/>
          </rPr>
          <t>Wählen Sie den Standard-Verteilerschlüssel. In der Tabelle kann je Kostenart ein anderer Schlüssel verwendet werden.</t>
        </r>
      </text>
    </comment>
    <comment ref="H8" authorId="0" shapeId="0" xr:uid="{00000000-0006-0000-0000-000003000000}">
      <text>
        <r>
          <rPr>
            <sz val="10"/>
            <rFont val="Arial"/>
            <family val="2"/>
          </rPr>
          <t>Beispiel: 12,6 % individueller Verbrauchsanteil für Heizung/Warmwasser.</t>
        </r>
      </text>
    </comment>
    <comment ref="G29" authorId="0" shapeId="0" xr:uid="{00000000-0006-0000-0000-000002000000}">
      <text>
        <r>
          <rPr>
            <sz val="10"/>
            <rFont val="Arial"/>
            <family val="2"/>
          </rPr>
          <t>Positiver Wert = Nachzahlung; negativer Wert = Guthaben.</t>
        </r>
      </text>
    </comment>
  </commentList>
</comments>
</file>

<file path=xl/sharedStrings.xml><?xml version="1.0" encoding="utf-8"?>
<sst xmlns="http://schemas.openxmlformats.org/spreadsheetml/2006/main" count="73" uniqueCount="60">
  <si>
    <t>Einfache und kostenlose Vorlage zur Abrechnung umlagefähiger Betriebskosten</t>
  </si>
  <si>
    <t>Stammdaten und Verteilungsbasis</t>
  </si>
  <si>
    <t>Vermieter</t>
  </si>
  <si>
    <t>Beispiel Immobilien GmbH</t>
  </si>
  <si>
    <t>Mieter</t>
  </si>
  <si>
    <t>Max Mustermann</t>
  </si>
  <si>
    <t>Wohneinheiten im Haus</t>
  </si>
  <si>
    <t>Objekt / Adresse</t>
  </si>
  <si>
    <t>Musterstraße 12, 10115 Berlin</t>
  </si>
  <si>
    <t>Wohnungsnr.</t>
  </si>
  <si>
    <t>WE 3.2</t>
  </si>
  <si>
    <t>Personenzahl Wohnung</t>
  </si>
  <si>
    <t>Abrechnungszeitraum von</t>
  </si>
  <si>
    <t>Zeitraum bis</t>
  </si>
  <si>
    <t>Personenzahl Haus</t>
  </si>
  <si>
    <t>Abrechnungsdatum</t>
  </si>
  <si>
    <t>Schlüssel</t>
  </si>
  <si>
    <t>Wohnfläche</t>
  </si>
  <si>
    <t>Verbrauchsanteil</t>
  </si>
  <si>
    <t>Wohnfläche der Wohnung (m²)</t>
  </si>
  <si>
    <t>Gesamtfläche (m²)</t>
  </si>
  <si>
    <t>Manueller Anteil</t>
  </si>
  <si>
    <t>Eingabefelder sind hell markiert. Die Abrechnung ist offen bearbeitbar und nicht geschützt.</t>
  </si>
  <si>
    <t>Kostenart</t>
  </si>
  <si>
    <t>Gesamtkosten Gebäude (€)</t>
  </si>
  <si>
    <t>Umlageschlüssel</t>
  </si>
  <si>
    <t>Anteil Mieter</t>
  </si>
  <si>
    <t>Kostenanteil Mieter (€)</t>
  </si>
  <si>
    <t>Vorauszahlungen (€)</t>
  </si>
  <si>
    <t>Nachzahlung / Guthaben (€)</t>
  </si>
  <si>
    <t>Bemerkung</t>
  </si>
  <si>
    <t>Grundsteuer</t>
  </si>
  <si>
    <t>Wasserversorgung</t>
  </si>
  <si>
    <t>Entwässerung</t>
  </si>
  <si>
    <t>Heizkosten</t>
  </si>
  <si>
    <t>Verbrauch</t>
  </si>
  <si>
    <t>gemäß Verbrauchsanteil</t>
  </si>
  <si>
    <t>Warmwasser</t>
  </si>
  <si>
    <t>Müllabfuhr</t>
  </si>
  <si>
    <t>Wohneinheit</t>
  </si>
  <si>
    <t>Straßenreinigung</t>
  </si>
  <si>
    <t>Gebäudereinigung</t>
  </si>
  <si>
    <t>Gartenpflege</t>
  </si>
  <si>
    <t>Allgemeinstrom</t>
  </si>
  <si>
    <t>Schornsteinfeger</t>
  </si>
  <si>
    <t>Sach- und Haftpflichtversicherung</t>
  </si>
  <si>
    <t>Hausmeister</t>
  </si>
  <si>
    <t>Aufzug</t>
  </si>
  <si>
    <t>Sonstige Betriebskosten</t>
  </si>
  <si>
    <t>Sonstiger Schlüssel</t>
  </si>
  <si>
    <t>z. B. Wartung Rauchwarnmelder</t>
  </si>
  <si>
    <t>Gesamtsumme</t>
  </si>
  <si>
    <t>Zusammenfassung</t>
  </si>
  <si>
    <t>Summe umlagefähige Kosten</t>
  </si>
  <si>
    <t>Geleistete Vorauszahlungen</t>
  </si>
  <si>
    <t>Endergebnis</t>
  </si>
  <si>
    <t>Ergebnisstatus</t>
  </si>
  <si>
    <t>Hinweise / Notizen</t>
  </si>
  <si>
    <t>Bitte prüfen Sie Abrechnungszeitraum, Vorauszahlungen und Umlageschlüssel.</t>
  </si>
  <si>
    <t>Nebenkostenabrechnung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</si>
</sst>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\.mm\.yyyy"/>
    <numFmt numFmtId="166" formatCode="0.0%"/>
    <numFmt numFmtId="167" formatCode="&quot;€ &quot;#,##0.00;[Red]&quot;(€ &quot;#,##0.00\)"/>
  </numFmts>
  <fonts count="8" x14ac:knownFonts="1">
    <font>
      <sz val="11"/>
      <color theme="1"/>
      <name val="Calibri"/>
      <family val="2"/>
      <charset val="1"/>
    </font>
    <font>
      <i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1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name val="Arial"/>
      <family val="2"/>
    </font>
    <font>
      <b/>
      <sz val="20"/>
      <color rgb="FFFFFFFF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00484E"/>
        <bgColor rgb="FF1F415A"/>
      </patternFill>
    </fill>
    <fill>
      <patternFill patternType="solid">
        <fgColor rgb="FF1F415A"/>
        <bgColor rgb="FF00484E"/>
      </patternFill>
    </fill>
    <fill>
      <patternFill patternType="solid">
        <fgColor rgb="FFF3F6F8"/>
        <bgColor rgb="FFF7FAFB"/>
      </patternFill>
    </fill>
    <fill>
      <patternFill patternType="solid">
        <fgColor rgb="FFEAF4F4"/>
        <bgColor rgb="FFE6F0F2"/>
      </patternFill>
    </fill>
    <fill>
      <patternFill patternType="solid">
        <fgColor rgb="FFF7FAFB"/>
        <bgColor rgb="FFF3F6F8"/>
      </patternFill>
    </fill>
    <fill>
      <patternFill patternType="solid">
        <fgColor rgb="FFE6F0F2"/>
        <bgColor rgb="FFEAF4F4"/>
      </patternFill>
    </fill>
  </fills>
  <borders count="3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 style="medium">
        <color rgb="FF00484E"/>
      </top>
      <bottom style="medium">
        <color rgb="FF00484E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5" borderId="1" xfId="0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165" fontId="0" fillId="5" borderId="1" xfId="0" applyNumberFormat="1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left" vertical="center" wrapText="1"/>
    </xf>
    <xf numFmtId="167" fontId="0" fillId="5" borderId="1" xfId="0" applyNumberFormat="1" applyFill="1" applyBorder="1" applyAlignment="1">
      <alignment horizontal="right" vertical="center" wrapText="1"/>
    </xf>
    <xf numFmtId="166" fontId="0" fillId="6" borderId="1" xfId="0" applyNumberFormat="1" applyFill="1" applyBorder="1" applyAlignment="1">
      <alignment horizontal="right" vertical="center" wrapText="1"/>
    </xf>
    <xf numFmtId="167" fontId="0" fillId="6" borderId="1" xfId="0" applyNumberForma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left" vertical="center" wrapText="1"/>
    </xf>
    <xf numFmtId="167" fontId="3" fillId="7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3" fillId="7" borderId="1" xfId="0" applyFont="1" applyFill="1" applyBorder="1"/>
    <xf numFmtId="167" fontId="0" fillId="7" borderId="1" xfId="0" applyNumberFormat="1" applyFill="1" applyBorder="1" applyAlignment="1">
      <alignment horizontal="right"/>
    </xf>
    <xf numFmtId="167" fontId="3" fillId="7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Standard" xfId="0" builtinId="0"/>
  </cellStyles>
  <dxfs count="5">
    <dxf>
      <font>
        <color rgb="FF006100"/>
      </font>
    </dxf>
    <dxf>
      <font>
        <color rgb="FF9C0006"/>
      </font>
    </dxf>
    <dxf>
      <fill>
        <patternFill>
          <bgColor rgb="FFFFF2CC"/>
        </patternFill>
      </fill>
    </dxf>
    <dxf>
      <fill>
        <patternFill>
          <bgColor rgb="FFE2F0D9"/>
        </patternFill>
      </fill>
    </dxf>
    <dxf>
      <fill>
        <patternFill>
          <bgColor rgb="FFFDE9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F7FAFB"/>
      <rgbColor rgb="FF808080"/>
      <rgbColor rgb="FF9999FF"/>
      <rgbColor rgb="FF993366"/>
      <rgbColor rgb="FFFFF2CC"/>
      <rgbColor rgb="FFE6F0F2"/>
      <rgbColor rgb="FF660066"/>
      <rgbColor rgb="FFFF8080"/>
      <rgbColor rgb="FF0066CC"/>
      <rgbColor rgb="FFD0D7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4F4"/>
      <rgbColor rgb="FFE2F0D9"/>
      <rgbColor rgb="FFFDE9E7"/>
      <rgbColor rgb="FF99CCFF"/>
      <rgbColor rgb="FFFF99CC"/>
      <rgbColor rgb="FFCC99FF"/>
      <rgbColor rgb="FFF3F6F8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484E"/>
      <rgbColor rgb="FF339966"/>
      <rgbColor rgb="FF003300"/>
      <rgbColor rgb="FF333300"/>
      <rgbColor rgb="FF993300"/>
      <rgbColor rgb="FF993366"/>
      <rgbColor rgb="FF333399"/>
      <rgbColor rgb="FF1F415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zoomScale="90" zoomScaleNormal="90" workbookViewId="0">
      <pane ySplit="13" topLeftCell="A14" activePane="bottomLeft" state="frozen"/>
      <selection pane="bottomLeft" activeCell="K38" sqref="K38"/>
    </sheetView>
  </sheetViews>
  <sheetFormatPr baseColWidth="10" defaultColWidth="8.7109375" defaultRowHeight="15" customHeight="1" x14ac:dyDescent="0.25"/>
  <cols>
    <col min="1" max="1" width="32.5703125" bestFit="1" customWidth="1"/>
    <col min="2" max="2" width="28.140625" bestFit="1" customWidth="1"/>
    <col min="3" max="3" width="14.85546875" bestFit="1" customWidth="1"/>
    <col min="4" max="4" width="19.7109375" bestFit="1" customWidth="1"/>
    <col min="5" max="5" width="16.5703125" bestFit="1" customWidth="1"/>
    <col min="6" max="6" width="14.85546875" bestFit="1" customWidth="1"/>
    <col min="7" max="7" width="25.28515625" bestFit="1" customWidth="1"/>
    <col min="8" max="8" width="17.28515625" bestFit="1" customWidth="1"/>
  </cols>
  <sheetData>
    <row r="1" spans="1:8" ht="24" customHeight="1" x14ac:dyDescent="0.25">
      <c r="A1" s="23" t="s">
        <v>59</v>
      </c>
      <c r="B1" s="23"/>
      <c r="C1" s="23"/>
      <c r="D1" s="23"/>
      <c r="E1" s="23"/>
      <c r="F1" s="23"/>
      <c r="G1" s="23"/>
      <c r="H1" s="23"/>
    </row>
    <row r="2" spans="1:8" ht="18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</row>
    <row r="4" spans="1:8" ht="21.75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</row>
    <row r="5" spans="1:8" ht="21.75" customHeight="1" x14ac:dyDescent="0.25">
      <c r="A5" s="2" t="s">
        <v>2</v>
      </c>
      <c r="B5" s="1" t="s">
        <v>3</v>
      </c>
      <c r="D5" s="2" t="s">
        <v>4</v>
      </c>
      <c r="E5" s="1" t="s">
        <v>5</v>
      </c>
      <c r="G5" s="2" t="s">
        <v>6</v>
      </c>
      <c r="H5" s="3">
        <v>8</v>
      </c>
    </row>
    <row r="6" spans="1:8" ht="21.75" customHeight="1" x14ac:dyDescent="0.25">
      <c r="A6" s="2" t="s">
        <v>7</v>
      </c>
      <c r="B6" s="1" t="s">
        <v>8</v>
      </c>
      <c r="D6" s="2" t="s">
        <v>9</v>
      </c>
      <c r="E6" s="1" t="s">
        <v>10</v>
      </c>
      <c r="G6" s="2" t="s">
        <v>11</v>
      </c>
      <c r="H6" s="3">
        <v>2</v>
      </c>
    </row>
    <row r="7" spans="1:8" ht="21.75" customHeight="1" x14ac:dyDescent="0.25">
      <c r="A7" s="2" t="s">
        <v>12</v>
      </c>
      <c r="B7" s="4">
        <v>45658</v>
      </c>
      <c r="D7" s="2" t="s">
        <v>13</v>
      </c>
      <c r="E7" s="4">
        <v>46387</v>
      </c>
      <c r="G7" s="2" t="s">
        <v>14</v>
      </c>
      <c r="H7" s="3">
        <v>16</v>
      </c>
    </row>
    <row r="8" spans="1:8" ht="21.75" customHeight="1" x14ac:dyDescent="0.25">
      <c r="A8" s="2" t="s">
        <v>15</v>
      </c>
      <c r="B8" s="4">
        <v>46068</v>
      </c>
      <c r="D8" s="2" t="s">
        <v>16</v>
      </c>
      <c r="E8" s="1" t="s">
        <v>39</v>
      </c>
      <c r="G8" s="2" t="s">
        <v>18</v>
      </c>
      <c r="H8" s="5">
        <v>0.126</v>
      </c>
    </row>
    <row r="9" spans="1:8" ht="27.75" customHeight="1" x14ac:dyDescent="0.25">
      <c r="A9" s="2" t="s">
        <v>19</v>
      </c>
      <c r="B9" s="3">
        <v>85</v>
      </c>
      <c r="D9" s="2" t="s">
        <v>20</v>
      </c>
      <c r="E9" s="3">
        <v>680</v>
      </c>
      <c r="G9" s="2" t="s">
        <v>21</v>
      </c>
      <c r="H9" s="5">
        <v>0</v>
      </c>
    </row>
    <row r="11" spans="1:8" x14ac:dyDescent="0.25">
      <c r="A11" s="25" t="s">
        <v>22</v>
      </c>
      <c r="B11" s="25"/>
      <c r="C11" s="25"/>
      <c r="D11" s="25"/>
      <c r="E11" s="25"/>
      <c r="F11" s="25"/>
      <c r="G11" s="25"/>
      <c r="H11" s="25"/>
    </row>
    <row r="13" spans="1:8" ht="30" customHeight="1" x14ac:dyDescent="0.25">
      <c r="A13" s="6" t="s">
        <v>23</v>
      </c>
      <c r="B13" s="7" t="s">
        <v>24</v>
      </c>
      <c r="C13" s="6" t="s">
        <v>25</v>
      </c>
      <c r="D13" s="7" t="s">
        <v>26</v>
      </c>
      <c r="E13" s="7" t="s">
        <v>27</v>
      </c>
      <c r="F13" s="7" t="s">
        <v>28</v>
      </c>
      <c r="G13" s="7" t="s">
        <v>29</v>
      </c>
      <c r="H13" s="6" t="s">
        <v>30</v>
      </c>
    </row>
    <row r="14" spans="1:8" x14ac:dyDescent="0.25">
      <c r="A14" s="8" t="s">
        <v>31</v>
      </c>
      <c r="B14" s="9">
        <v>2400</v>
      </c>
      <c r="C14" s="8" t="s">
        <v>17</v>
      </c>
      <c r="D14" s="10">
        <f t="shared" ref="D14:D28" si="0">IF(C14="Wohnfläche",IFERROR($B$9/$E$9,0),IF(C14="Personenzahl",IFERROR($H$6/$H$7,0),IF(C14="Verbrauch",$H$8,IF(C14="Wohneinheit",IFERROR(1/$H$5,0),IF(C14="Sonstiger Schlüssel",$H$9,0)))))</f>
        <v>0.125</v>
      </c>
      <c r="E14" s="11">
        <f t="shared" ref="E14:E28" si="1">ROUND(B14*D14,2)</f>
        <v>300</v>
      </c>
      <c r="F14" s="9">
        <v>220</v>
      </c>
      <c r="G14" s="11">
        <f t="shared" ref="G14:G28" si="2">ROUND(E14-F14,2)</f>
        <v>80</v>
      </c>
      <c r="H14" s="8"/>
    </row>
    <row r="15" spans="1:8" x14ac:dyDescent="0.25">
      <c r="A15" s="8" t="s">
        <v>32</v>
      </c>
      <c r="B15" s="9">
        <v>1800</v>
      </c>
      <c r="C15" s="8" t="s">
        <v>17</v>
      </c>
      <c r="D15" s="10">
        <f t="shared" si="0"/>
        <v>0.125</v>
      </c>
      <c r="E15" s="11">
        <f t="shared" si="1"/>
        <v>225</v>
      </c>
      <c r="F15" s="9">
        <v>190</v>
      </c>
      <c r="G15" s="11">
        <f t="shared" si="2"/>
        <v>35</v>
      </c>
      <c r="H15" s="8"/>
    </row>
    <row r="16" spans="1:8" x14ac:dyDescent="0.25">
      <c r="A16" s="8" t="s">
        <v>33</v>
      </c>
      <c r="B16" s="9">
        <v>950</v>
      </c>
      <c r="C16" s="8" t="s">
        <v>17</v>
      </c>
      <c r="D16" s="10">
        <f t="shared" si="0"/>
        <v>0.125</v>
      </c>
      <c r="E16" s="11">
        <f t="shared" si="1"/>
        <v>118.75</v>
      </c>
      <c r="F16" s="9">
        <v>95</v>
      </c>
      <c r="G16" s="11">
        <f t="shared" si="2"/>
        <v>23.75</v>
      </c>
      <c r="H16" s="8"/>
    </row>
    <row r="17" spans="1:8" ht="30" x14ac:dyDescent="0.25">
      <c r="A17" s="8" t="s">
        <v>34</v>
      </c>
      <c r="B17" s="9">
        <v>6200</v>
      </c>
      <c r="C17" s="8" t="s">
        <v>35</v>
      </c>
      <c r="D17" s="10">
        <f t="shared" si="0"/>
        <v>0.126</v>
      </c>
      <c r="E17" s="11">
        <f t="shared" si="1"/>
        <v>781.2</v>
      </c>
      <c r="F17" s="9">
        <v>780</v>
      </c>
      <c r="G17" s="11">
        <f t="shared" si="2"/>
        <v>1.2</v>
      </c>
      <c r="H17" s="8" t="s">
        <v>36</v>
      </c>
    </row>
    <row r="18" spans="1:8" ht="30" x14ac:dyDescent="0.25">
      <c r="A18" s="8" t="s">
        <v>37</v>
      </c>
      <c r="B18" s="9">
        <v>1450</v>
      </c>
      <c r="C18" s="8" t="s">
        <v>35</v>
      </c>
      <c r="D18" s="10">
        <f t="shared" si="0"/>
        <v>0.126</v>
      </c>
      <c r="E18" s="11">
        <f t="shared" si="1"/>
        <v>182.7</v>
      </c>
      <c r="F18" s="9">
        <v>180</v>
      </c>
      <c r="G18" s="11">
        <f t="shared" si="2"/>
        <v>2.7</v>
      </c>
      <c r="H18" s="8" t="s">
        <v>36</v>
      </c>
    </row>
    <row r="19" spans="1:8" x14ac:dyDescent="0.25">
      <c r="A19" s="8" t="s">
        <v>38</v>
      </c>
      <c r="B19" s="9">
        <v>960</v>
      </c>
      <c r="C19" s="8" t="s">
        <v>39</v>
      </c>
      <c r="D19" s="10">
        <f t="shared" si="0"/>
        <v>0.125</v>
      </c>
      <c r="E19" s="11">
        <f t="shared" si="1"/>
        <v>120</v>
      </c>
      <c r="F19" s="9">
        <v>120</v>
      </c>
      <c r="G19" s="11">
        <f t="shared" si="2"/>
        <v>0</v>
      </c>
      <c r="H19" s="8"/>
    </row>
    <row r="20" spans="1:8" x14ac:dyDescent="0.25">
      <c r="A20" s="8" t="s">
        <v>40</v>
      </c>
      <c r="B20" s="9">
        <v>480</v>
      </c>
      <c r="C20" s="8" t="s">
        <v>17</v>
      </c>
      <c r="D20" s="10">
        <f t="shared" si="0"/>
        <v>0.125</v>
      </c>
      <c r="E20" s="11">
        <f t="shared" si="1"/>
        <v>60</v>
      </c>
      <c r="F20" s="9">
        <v>45</v>
      </c>
      <c r="G20" s="11">
        <f t="shared" si="2"/>
        <v>15</v>
      </c>
      <c r="H20" s="8"/>
    </row>
    <row r="21" spans="1:8" x14ac:dyDescent="0.25">
      <c r="A21" s="8" t="s">
        <v>41</v>
      </c>
      <c r="B21" s="9">
        <v>1560</v>
      </c>
      <c r="C21" s="8" t="s">
        <v>17</v>
      </c>
      <c r="D21" s="10">
        <f t="shared" si="0"/>
        <v>0.125</v>
      </c>
      <c r="E21" s="11">
        <f t="shared" si="1"/>
        <v>195</v>
      </c>
      <c r="F21" s="9">
        <v>165</v>
      </c>
      <c r="G21" s="11">
        <f t="shared" si="2"/>
        <v>30</v>
      </c>
      <c r="H21" s="8"/>
    </row>
    <row r="22" spans="1:8" x14ac:dyDescent="0.25">
      <c r="A22" s="8" t="s">
        <v>42</v>
      </c>
      <c r="B22" s="9">
        <v>720</v>
      </c>
      <c r="C22" s="8" t="s">
        <v>17</v>
      </c>
      <c r="D22" s="10">
        <f t="shared" si="0"/>
        <v>0.125</v>
      </c>
      <c r="E22" s="11">
        <f t="shared" si="1"/>
        <v>90</v>
      </c>
      <c r="F22" s="9">
        <v>70</v>
      </c>
      <c r="G22" s="11">
        <f t="shared" si="2"/>
        <v>20</v>
      </c>
      <c r="H22" s="8"/>
    </row>
    <row r="23" spans="1:8" x14ac:dyDescent="0.25">
      <c r="A23" s="8" t="s">
        <v>43</v>
      </c>
      <c r="B23" s="9">
        <v>690</v>
      </c>
      <c r="C23" s="8" t="s">
        <v>39</v>
      </c>
      <c r="D23" s="10">
        <f t="shared" si="0"/>
        <v>0.125</v>
      </c>
      <c r="E23" s="11">
        <f t="shared" si="1"/>
        <v>86.25</v>
      </c>
      <c r="F23" s="9">
        <v>85</v>
      </c>
      <c r="G23" s="11">
        <f t="shared" si="2"/>
        <v>1.25</v>
      </c>
      <c r="H23" s="8"/>
    </row>
    <row r="24" spans="1:8" x14ac:dyDescent="0.25">
      <c r="A24" s="8" t="s">
        <v>44</v>
      </c>
      <c r="B24" s="9">
        <v>260</v>
      </c>
      <c r="C24" s="8" t="s">
        <v>39</v>
      </c>
      <c r="D24" s="10">
        <f t="shared" si="0"/>
        <v>0.125</v>
      </c>
      <c r="E24" s="11">
        <f t="shared" si="1"/>
        <v>32.5</v>
      </c>
      <c r="F24" s="9">
        <v>32</v>
      </c>
      <c r="G24" s="11">
        <f t="shared" si="2"/>
        <v>0.5</v>
      </c>
      <c r="H24" s="8"/>
    </row>
    <row r="25" spans="1:8" x14ac:dyDescent="0.25">
      <c r="A25" s="8" t="s">
        <v>45</v>
      </c>
      <c r="B25" s="9">
        <v>1280</v>
      </c>
      <c r="C25" s="8" t="s">
        <v>17</v>
      </c>
      <c r="D25" s="10">
        <f t="shared" si="0"/>
        <v>0.125</v>
      </c>
      <c r="E25" s="11">
        <f t="shared" si="1"/>
        <v>160</v>
      </c>
      <c r="F25" s="9">
        <v>130</v>
      </c>
      <c r="G25" s="11">
        <f t="shared" si="2"/>
        <v>30</v>
      </c>
      <c r="H25" s="8"/>
    </row>
    <row r="26" spans="1:8" x14ac:dyDescent="0.25">
      <c r="A26" s="8" t="s">
        <v>46</v>
      </c>
      <c r="B26" s="9">
        <v>3600</v>
      </c>
      <c r="C26" s="8" t="s">
        <v>17</v>
      </c>
      <c r="D26" s="10">
        <f t="shared" si="0"/>
        <v>0.125</v>
      </c>
      <c r="E26" s="11">
        <f t="shared" si="1"/>
        <v>450</v>
      </c>
      <c r="F26" s="9">
        <v>360</v>
      </c>
      <c r="G26" s="11">
        <f t="shared" si="2"/>
        <v>90</v>
      </c>
      <c r="H26" s="8"/>
    </row>
    <row r="27" spans="1:8" x14ac:dyDescent="0.25">
      <c r="A27" s="8" t="s">
        <v>47</v>
      </c>
      <c r="B27" s="9">
        <v>2100</v>
      </c>
      <c r="C27" s="8" t="s">
        <v>17</v>
      </c>
      <c r="D27" s="10">
        <f t="shared" si="0"/>
        <v>0.125</v>
      </c>
      <c r="E27" s="11">
        <f t="shared" si="1"/>
        <v>262.5</v>
      </c>
      <c r="F27" s="9">
        <v>210</v>
      </c>
      <c r="G27" s="11">
        <f t="shared" si="2"/>
        <v>52.5</v>
      </c>
      <c r="H27" s="8"/>
    </row>
    <row r="28" spans="1:8" ht="30" x14ac:dyDescent="0.25">
      <c r="A28" s="8" t="s">
        <v>48</v>
      </c>
      <c r="B28" s="9">
        <v>320</v>
      </c>
      <c r="C28" s="8" t="s">
        <v>49</v>
      </c>
      <c r="D28" s="10">
        <f t="shared" si="0"/>
        <v>0</v>
      </c>
      <c r="E28" s="11">
        <f t="shared" si="1"/>
        <v>0</v>
      </c>
      <c r="F28" s="9">
        <v>15</v>
      </c>
      <c r="G28" s="11">
        <f t="shared" si="2"/>
        <v>-15</v>
      </c>
      <c r="H28" s="8" t="s">
        <v>50</v>
      </c>
    </row>
    <row r="29" spans="1:8" x14ac:dyDescent="0.25">
      <c r="A29" s="12" t="s">
        <v>51</v>
      </c>
      <c r="B29" s="13">
        <f>SUM(B14:B28)</f>
        <v>24770</v>
      </c>
      <c r="C29" s="14"/>
      <c r="D29" s="15"/>
      <c r="E29" s="13">
        <f>SUM(E14:E28)</f>
        <v>3063.9</v>
      </c>
      <c r="F29" s="13">
        <f>SUM(F14:F28)</f>
        <v>2697</v>
      </c>
      <c r="G29" s="13">
        <f>SUM(G14:G28)</f>
        <v>366.9</v>
      </c>
      <c r="H29" s="14"/>
    </row>
    <row r="31" spans="1:8" ht="21.75" customHeight="1" x14ac:dyDescent="0.25">
      <c r="A31" s="20" t="s">
        <v>52</v>
      </c>
      <c r="B31" s="20"/>
      <c r="C31" s="20"/>
      <c r="D31" s="20"/>
      <c r="E31" s="20"/>
      <c r="F31" s="20"/>
      <c r="G31" s="20"/>
      <c r="H31" s="20"/>
    </row>
    <row r="33" spans="1:8" x14ac:dyDescent="0.25">
      <c r="A33" s="16" t="s">
        <v>53</v>
      </c>
      <c r="B33" s="17">
        <f>E29</f>
        <v>3063.9</v>
      </c>
    </row>
    <row r="34" spans="1:8" x14ac:dyDescent="0.25">
      <c r="A34" s="16" t="s">
        <v>54</v>
      </c>
      <c r="B34" s="17">
        <f>F29</f>
        <v>2697</v>
      </c>
    </row>
    <row r="35" spans="1:8" x14ac:dyDescent="0.25">
      <c r="A35" s="16" t="s">
        <v>55</v>
      </c>
      <c r="B35" s="18">
        <f>G29</f>
        <v>366.9</v>
      </c>
    </row>
    <row r="36" spans="1:8" x14ac:dyDescent="0.25">
      <c r="A36" s="16" t="s">
        <v>56</v>
      </c>
      <c r="B36" s="19" t="str">
        <f>IF(B35&gt;0,"Nachzahlung",IF(B35&lt;0,"Guthaben","Ausgeglichen"))</f>
        <v>Nachzahlung</v>
      </c>
    </row>
    <row r="37" spans="1:8" ht="21.75" customHeight="1" x14ac:dyDescent="0.25"/>
    <row r="38" spans="1:8" x14ac:dyDescent="0.25">
      <c r="A38" s="20" t="s">
        <v>57</v>
      </c>
      <c r="B38" s="20"/>
      <c r="C38" s="20"/>
      <c r="D38" s="20"/>
      <c r="E38" s="20"/>
      <c r="F38" s="20"/>
      <c r="G38" s="20"/>
      <c r="H38" s="20"/>
    </row>
    <row r="39" spans="1:8" x14ac:dyDescent="0.25">
      <c r="A39" s="21" t="s">
        <v>58</v>
      </c>
      <c r="B39" s="21"/>
      <c r="C39" s="21"/>
      <c r="D39" s="21"/>
      <c r="E39" s="21"/>
      <c r="F39" s="21"/>
      <c r="G39" s="21"/>
      <c r="H39" s="21"/>
    </row>
    <row r="40" spans="1:8" x14ac:dyDescent="0.25">
      <c r="A40" s="22"/>
      <c r="B40" s="22"/>
      <c r="C40" s="22"/>
      <c r="D40" s="22"/>
      <c r="E40" s="22"/>
      <c r="F40" s="22"/>
      <c r="G40" s="22"/>
      <c r="H40" s="22"/>
    </row>
    <row r="41" spans="1:8" x14ac:dyDescent="0.25">
      <c r="A41" s="22"/>
      <c r="B41" s="22"/>
      <c r="C41" s="22"/>
      <c r="D41" s="22"/>
      <c r="E41" s="22"/>
      <c r="F41" s="22"/>
      <c r="G41" s="22"/>
      <c r="H41" s="22"/>
    </row>
    <row r="42" spans="1:8" x14ac:dyDescent="0.25">
      <c r="A42" s="22"/>
      <c r="B42" s="22"/>
      <c r="C42" s="22"/>
      <c r="D42" s="22"/>
      <c r="E42" s="22"/>
      <c r="F42" s="22"/>
      <c r="G42" s="22"/>
      <c r="H42" s="22"/>
    </row>
  </sheetData>
  <mergeCells count="10">
    <mergeCell ref="A1:H1"/>
    <mergeCell ref="A2:H2"/>
    <mergeCell ref="A4:H4"/>
    <mergeCell ref="A11:H11"/>
    <mergeCell ref="A31:H31"/>
    <mergeCell ref="A38:H38"/>
    <mergeCell ref="A39:H39"/>
    <mergeCell ref="A40:H40"/>
    <mergeCell ref="A41:H41"/>
    <mergeCell ref="A42:H42"/>
  </mergeCells>
  <conditionalFormatting sqref="B35">
    <cfRule type="cellIs" dxfId="4" priority="2" operator="greaterThan">
      <formula>0</formula>
    </cfRule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G14:G28">
    <cfRule type="cellIs" dxfId="1" priority="5" operator="greaterThan">
      <formula>0</formula>
    </cfRule>
    <cfRule type="cellIs" dxfId="0" priority="6" operator="lessThan">
      <formula>0</formula>
    </cfRule>
  </conditionalFormatting>
  <dataValidations count="1">
    <dataValidation type="list" sqref="E8 C14:C28" xr:uid="{00000000-0002-0000-0000-000000000000}">
      <formula1>"Wohnfläche,Personenzahl,Verbrauch,Wohneinheit,Sonstiger Schlüssel"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Nebenkostenabrechnung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2026-07-16T09:14:18Z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2026-03-11T06:59:20Z</dcterms:created>
  <dc:creator>openpyxl</dc:creator>
  <dc:description/>
  <dc:language>en-US</dc:language>
  <cp:lastModifiedBy/>
  <dcterms:modified xsi:type="dcterms:W3CDTF">2026-03-11T07:03:42Z</dcterms:modified>
  <cp:revision>0</cp:revision>
  <dc:subject/>
  <dc:title/>
</cp:coreProperties>
</file>