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lächenberechnung" sheetId="1" state="visible" r:id="rId3"/>
    <sheet name="Zusammenfassung" sheetId="2" state="visible" r:id="rId4"/>
    <sheet name="Anleitung &amp; Hinweise"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<sst xmlns="http://schemas.openxmlformats.org/spreadsheetml/2006/main" count="196" uniqueCount="156">
  <si>
    <t xml:space="preserve">WOHNFLÄCHENBERECHNUNG NACH DIN 277</t>
  </si>
  <si>
    <t xml:space="preserve">Nutzungsart (Auswahl)</t>
  </si>
  <si>
    <t xml:space="preserve">Geschoss (Auswahl)</t>
  </si>
  <si>
    <t xml:space="preserve">Flächenermittlung · Grundflächen und Rauminhalte im Hochbau · Auswertung   |   Vorlage 2026</t>
  </si>
  <si>
    <t xml:space="preserve">NUF 1 – Wohnen und Aufenthalt</t>
  </si>
  <si>
    <t xml:space="preserve">KG</t>
  </si>
  <si>
    <t xml:space="preserve">NUF 2 – Büroarbeit</t>
  </si>
  <si>
    <t xml:space="preserve">EG</t>
  </si>
  <si>
    <t xml:space="preserve">OBJEKTINFORMATIONEN</t>
  </si>
  <si>
    <t xml:space="preserve">NUF 3 – Produktion, Handwerk</t>
  </si>
  <si>
    <t xml:space="preserve">OG</t>
  </si>
  <si>
    <t xml:space="preserve">Objektbezeichnung</t>
  </si>
  <si>
    <t xml:space="preserve">Wohngebäude Ahornweg 12</t>
  </si>
  <si>
    <t xml:space="preserve">Projekt-Nr.</t>
  </si>
  <si>
    <t xml:space="preserve">2026-0148</t>
  </si>
  <si>
    <t xml:space="preserve">NUF 4 – Lagern und Verteilen</t>
  </si>
  <si>
    <t xml:space="preserve">DG</t>
  </si>
  <si>
    <t xml:space="preserve">Adresse</t>
  </si>
  <si>
    <t xml:space="preserve">Ahornweg 12, 26123 Musterstadt</t>
  </si>
  <si>
    <t xml:space="preserve">Bearbeiter/in</t>
  </si>
  <si>
    <t xml:space="preserve">Planungsbüro Nordlicht GmbH</t>
  </si>
  <si>
    <t xml:space="preserve">NUF 5 – Bildung und Kultur</t>
  </si>
  <si>
    <t xml:space="preserve">Spitzboden</t>
  </si>
  <si>
    <t xml:space="preserve">Eigentümer/in</t>
  </si>
  <si>
    <t xml:space="preserve">Eheleute Mustermann</t>
  </si>
  <si>
    <t xml:space="preserve">Datum</t>
  </si>
  <si>
    <t xml:space="preserve">16.06.2026</t>
  </si>
  <si>
    <t xml:space="preserve">NUF 6 – Heilen und Pflegen</t>
  </si>
  <si>
    <t xml:space="preserve">Bauvorhaben / Art</t>
  </si>
  <si>
    <t xml:space="preserve">Einfamilienhaus, Bestand</t>
  </si>
  <si>
    <t xml:space="preserve">Stand / Version</t>
  </si>
  <si>
    <t xml:space="preserve">V1.0 · Entwurf</t>
  </si>
  <si>
    <t xml:space="preserve">NUF 7 – Sonstige Nutzungen</t>
  </si>
  <si>
    <t xml:space="preserve">VF – Verkehrsfläche</t>
  </si>
  <si>
    <t xml:space="preserve">FLÄCHENERFASSUNG JE RAUM</t>
  </si>
  <si>
    <t xml:space="preserve">TF – Technikfläche</t>
  </si>
  <si>
    <t xml:space="preserve">Pos.</t>
  </si>
  <si>
    <t xml:space="preserve">Geschoss</t>
  </si>
  <si>
    <t xml:space="preserve">Raumbezeichnung</t>
  </si>
  <si>
    <t xml:space="preserve">Nutzungsart (DIN 277)</t>
  </si>
  <si>
    <t xml:space="preserve">Länge</t>
  </si>
  <si>
    <t xml:space="preserve">Breite</t>
  </si>
  <si>
    <t xml:space="preserve">Grundfläche</t>
  </si>
  <si>
    <t xml:space="preserve">Faktor</t>
  </si>
  <si>
    <t xml:space="preserve">Anrechenbare
Fläche</t>
  </si>
  <si>
    <t xml:space="preserve">Bemerkung</t>
  </si>
  <si>
    <t xml:space="preserve">Technikraum</t>
  </si>
  <si>
    <t xml:space="preserve">Heizung, Hausanschluss</t>
  </si>
  <si>
    <t xml:space="preserve">Abstellraum</t>
  </si>
  <si>
    <t xml:space="preserve">Kellerlager</t>
  </si>
  <si>
    <t xml:space="preserve">Kellerflur</t>
  </si>
  <si>
    <t xml:space="preserve">Wohnen / Essen</t>
  </si>
  <si>
    <t xml:space="preserve">offener Wohnbereich</t>
  </si>
  <si>
    <t xml:space="preserve">Küche</t>
  </si>
  <si>
    <t xml:space="preserve">Gäste-WC</t>
  </si>
  <si>
    <t xml:space="preserve">Sanitär</t>
  </si>
  <si>
    <t xml:space="preserve">Diele</t>
  </si>
  <si>
    <t xml:space="preserve">inkl. Treppe</t>
  </si>
  <si>
    <t xml:space="preserve">Schlafen</t>
  </si>
  <si>
    <t xml:space="preserve">Kinderzimmer</t>
  </si>
  <si>
    <t xml:space="preserve">Arbeiten / Homeoffice</t>
  </si>
  <si>
    <t xml:space="preserve">Arbeitszimmer</t>
  </si>
  <si>
    <t xml:space="preserve">Bad</t>
  </si>
  <si>
    <t xml:space="preserve">Wanne + Dusche</t>
  </si>
  <si>
    <t xml:space="preserve">Flur</t>
  </si>
  <si>
    <t xml:space="preserve">Studio / Aufenthalt</t>
  </si>
  <si>
    <t xml:space="preserve">Dachgeschoss</t>
  </si>
  <si>
    <t xml:space="preserve">Spitzboden / Abstellen</t>
  </si>
  <si>
    <t xml:space="preserve">Stauraum</t>
  </si>
  <si>
    <t xml:space="preserve">Summe Netto-Raumfläche (NRF) – erfasste Räume</t>
  </si>
  <si>
    <t xml:space="preserve">ERGEBNIS DER FLÄCHENERMITTLUNG (DIN 277)</t>
  </si>
  <si>
    <t xml:space="preserve">Netto-Raumfläche (NRF / NGF)</t>
  </si>
  <si>
    <t xml:space="preserve">Nutzung + Verkehr + Technik</t>
  </si>
  <si>
    <t xml:space="preserve">Konstruktions-Grundfläche (KGF)</t>
  </si>
  <si>
    <t xml:space="preserve">Wände, Stützen, Schächte (Eingabe)</t>
  </si>
  <si>
    <t xml:space="preserve">Brutto-Grundfläche (BGF)</t>
  </si>
  <si>
    <t xml:space="preserve">BGF = NRF + KGF</t>
  </si>
  <si>
    <t xml:space="preserve">Legende:   ■ cremefarbene Felder = Eingabe (bitte ausfüllen)     ■ weiße/graue Felder = automatische Berechnung (nicht überschreiben)     ■ Kupfer = Endergebnis.   Auswertung &amp; Diagramm siehe Blatt „Zusammenfassung“.</t>
  </si>
  <si>
    <t xml:space="preserve">FLÄCHENAUSWERTUNG</t>
  </si>
  <si>
    <t xml:space="preserve">Zusammenstellung nach Flächenart gemäß DIN 277  ·  automatische Auswertung aus dem Blatt „Flächenberechnung“</t>
  </si>
  <si>
    <t xml:space="preserve">FLÄCHENZUSAMMENSTELLUNG</t>
  </si>
  <si>
    <t xml:space="preserve">KENNWERTE</t>
  </si>
  <si>
    <t xml:space="preserve">Flächenart</t>
  </si>
  <si>
    <t xml:space="preserve">Fläche</t>
  </si>
  <si>
    <t xml:space="preserve">Anteil NRF</t>
  </si>
  <si>
    <t xml:space="preserve">Netto-Raumfläche (NRF)</t>
  </si>
  <si>
    <t xml:space="preserve">Nutzungsfläche NUF (1–7)</t>
  </si>
  <si>
    <t xml:space="preserve">Verkehrsfläche VF</t>
  </si>
  <si>
    <t xml:space="preserve">Technikfläche TF</t>
  </si>
  <si>
    <t xml:space="preserve">Konstruktionsanteil  KGF / BGF</t>
  </si>
  <si>
    <t xml:space="preserve">Flächeneffizienz  NUF / BGF</t>
  </si>
  <si>
    <t xml:space="preserve">Hinweis: Nach DIN 277 werden Flächen grundsätzlich zu 100 % angesetzt. Für abweichende Zwecke (z. B. WoFlV) kann der Faktor je Raum im Blatt „Flächenberechnung“ angepasst werden. Alle Werte aktualisieren sich automatisch.</t>
  </si>
  <si>
    <t xml:space="preserve">Vorlage Wohnflächenberechnung nach DIN 277 · Stand 2026 · unverbindliche Arbeitshilfe ohne Gewähr</t>
  </si>
  <si>
    <t xml:space="preserve">ANLEITUNG &amp; HINWEISE</t>
  </si>
  <si>
    <t xml:space="preserve">Kurzanleitung zur Vorlage sowie Grundlagen der Flächensystematik nach DIN 277</t>
  </si>
  <si>
    <t xml:space="preserve">1 · Zweck der Vorlage</t>
  </si>
  <si>
    <t xml:space="preserve">Worum geht es?</t>
  </si>
  <si>
    <t xml:space="preserve">Mit dieser Vorlage ermitteln und dokumentieren Sie die Grundflächen eines Gebäudes nach DIN 277 (Grundflächen und Rauminhalte im Hochbau). Sie erfassen jeden Raum einzeln, die Flächen werden automatisch summiert und im Blatt „Zusammenfassung“ nach Flächenart ausgewertet.</t>
  </si>
  <si>
    <t xml:space="preserve">Für wen?</t>
  </si>
  <si>
    <t xml:space="preserve">Für Planung, Kostenermittlung, Objektdokumentation und Vergleichszwecke – z. B. für Architektur- und Planungsbüros, Bauträger, Verwaltungen und Eigentümer.</t>
  </si>
  <si>
    <t xml:space="preserve">2 · So gehen Sie vor</t>
  </si>
  <si>
    <t xml:space="preserve">Schritt 1</t>
  </si>
  <si>
    <t xml:space="preserve">Blatt „Flächenberechnung“ öffnen und den Kopfbereich „Objektinformationen“ ausfüllen (cremefarbene Felder).</t>
  </si>
  <si>
    <t xml:space="preserve">Schritt 2</t>
  </si>
  <si>
    <t xml:space="preserve">Je Raum eine Zeile ausfüllen: Geschoss und Nutzungsart über die Auswahllisten wählen, Länge und Breite in Metern eintragen.</t>
  </si>
  <si>
    <t xml:space="preserve">Schritt 3</t>
  </si>
  <si>
    <t xml:space="preserve">Grundfläche und anrechenbare Fläche werden automatisch berechnet. Der Faktor steht standardmäßig auf 100 % und lässt sich bei Bedarf ändern.</t>
  </si>
  <si>
    <t xml:space="preserve">Schritt 4</t>
  </si>
  <si>
    <t xml:space="preserve">Konstruktions-Grundfläche (KGF) im Ergebnisblock eintragen. Die Brutto-Grundfläche (BGF) ergibt sich automatisch.</t>
  </si>
  <si>
    <t xml:space="preserve">Schritt 5</t>
  </si>
  <si>
    <t xml:space="preserve">Auswertung, Kennwerte und Diagramm im Blatt „Zusammenfassung“ ablesen. Alles aktualisiert sich automatisch.</t>
  </si>
  <si>
    <t xml:space="preserve">3 · Flächensystematik der DIN 277</t>
  </si>
  <si>
    <t xml:space="preserve">BGF</t>
  </si>
  <si>
    <t xml:space="preserve">Brutto-Grundfläche – Summe aller Grundflächen aller Grundrissebenen.  BGF = KGF + NRF.</t>
  </si>
  <si>
    <t xml:space="preserve">KGF</t>
  </si>
  <si>
    <t xml:space="preserve">Konstruktions-Grundfläche – Flächen der Wände, Stützen, Pfeiler und Schächte.</t>
  </si>
  <si>
    <t xml:space="preserve">NRF</t>
  </si>
  <si>
    <t xml:space="preserve">Netto-Raumfläche (früher NGF) – nutzbare Fläche zwischen den Bauteilen.  NRF = NUF + TF + VF.</t>
  </si>
  <si>
    <t xml:space="preserve">NUF</t>
  </si>
  <si>
    <t xml:space="preserve">Nutzungsfläche – die eigentliche Nutzfläche, gegliedert in sieben Kategorien (siehe unten).</t>
  </si>
  <si>
    <t xml:space="preserve">TF</t>
  </si>
  <si>
    <t xml:space="preserve">Technikfläche – Flächen für technische Anlagen (Heizung, Hausanschluss, Lüftung).</t>
  </si>
  <si>
    <t xml:space="preserve">VF</t>
  </si>
  <si>
    <t xml:space="preserve">Verkehrsfläche – Flure, Dielen, Treppen und weitere Erschließungsflächen.</t>
  </si>
  <si>
    <t xml:space="preserve">4 · Nutzungsarten NUF 1–7</t>
  </si>
  <si>
    <t xml:space="preserve">NUF 1</t>
  </si>
  <si>
    <t xml:space="preserve">Wohnen und Aufenthalt – Wohn-, Schlaf- und Aufenthaltsräume, Küchen.</t>
  </si>
  <si>
    <t xml:space="preserve">NUF 2</t>
  </si>
  <si>
    <t xml:space="preserve">Büroarbeit – Büro-, Arbeits- und Besprechungsräume.</t>
  </si>
  <si>
    <t xml:space="preserve">NUF 3</t>
  </si>
  <si>
    <t xml:space="preserve">Produktion, Hand- und Maschinenarbeit – Werkstätten, Labore.</t>
  </si>
  <si>
    <t xml:space="preserve">NUF 4</t>
  </si>
  <si>
    <t xml:space="preserve">Lagern, Verteilen und Verkaufen – Lager, Archive, Abstellräume.</t>
  </si>
  <si>
    <t xml:space="preserve">NUF 5</t>
  </si>
  <si>
    <t xml:space="preserve">Bildung, Unterricht und Kultur – Unterrichts- und Veranstaltungsräume.</t>
  </si>
  <si>
    <t xml:space="preserve">NUF 6</t>
  </si>
  <si>
    <t xml:space="preserve">Heilen und Pflegen – Behandlungs- und Pflegeräume.</t>
  </si>
  <si>
    <t xml:space="preserve">NUF 7</t>
  </si>
  <si>
    <t xml:space="preserve">Sonstige Nutzungen – Sanitärräume, Garderoben, Abstellflächen u. a.</t>
  </si>
  <si>
    <t xml:space="preserve">5 · DIN 277 im Vergleich zur WoFlV</t>
  </si>
  <si>
    <t xml:space="preserve">DIN 277</t>
  </si>
  <si>
    <t xml:space="preserve">Ermittelt Grundflächen und Rauminhalte für Planung, Kosten und Vergleichbarkeit. Flächen werden grundsätzlich vollständig (100 %) angesetzt.</t>
  </si>
  <si>
    <t xml:space="preserve">WoFlV</t>
  </si>
  <si>
    <t xml:space="preserve">Die Wohnflächenverordnung dient der Wohnflächenermittlung im mietrechtlichen Sinn. Dort gelten Sonderregeln, etwa für Dachschrägen oder Balkone (anteilige Anrechnung).</t>
  </si>
  <si>
    <t xml:space="preserve">Praxis</t>
  </si>
  <si>
    <t xml:space="preserve">Für Miete, Betriebskosten und Bankunterlagen ist meist die WoFlV maßgeblich; für Planungs- und Kostenzwecke die DIN 277. Über die Faktor-Spalte lässt sich die Vorlage bei Bedarf anpassen.</t>
  </si>
  <si>
    <t xml:space="preserve">6 · Legende &amp; Hinweise</t>
  </si>
  <si>
    <t xml:space="preserve">Eingabefelder</t>
  </si>
  <si>
    <t xml:space="preserve">Cremefarbene Felder sind für Ihre Eingaben vorgesehen.</t>
  </si>
  <si>
    <t xml:space="preserve">Berechnung</t>
  </si>
  <si>
    <t xml:space="preserve">Weiße und grau hinterlegte Felder enthalten Formeln – bitte nicht überschreiben.</t>
  </si>
  <si>
    <t xml:space="preserve">Beispieldaten</t>
  </si>
  <si>
    <t xml:space="preserve">Die eingetragenen Räume und Objektdaten sind frei erfundene Beispielwerte. Bitte durch Ihre eigenen Angaben ersetzen.</t>
  </si>
  <si>
    <t xml:space="preserve">Ohne Gewähr</t>
  </si>
  <si>
    <t xml:space="preserve">Diese Vorlage ist eine unverbindliche Arbeitshilfe (Stand 2026) und ersetzt keine qualifizierte, prüffähige Flächenberechnung.</t>
  </si>
  <si>
    <t xml:space="preserve">Vorlage Wohnflächenberechnung nach DIN 277 · 2026</t>
  </si>
</sst>
</file>

<file path=xl/styles.xml><?xml version="1.0" encoding="utf-8"?>
<styleSheet xmlns="http://schemas.openxmlformats.org/spreadsheetml/2006/main">
  <numFmts count="5">
    <numFmt numFmtId="164" formatCode="General"/>
    <numFmt numFmtId="165" formatCode="0.00&quot; m&quot;"/>
    <numFmt numFmtId="166" formatCode="0.00&quot; m²&quot;"/>
    <numFmt numFmtId="167" formatCode="0%"/>
    <numFmt numFmtId="168" formatCode="0.0%"/>
  </numFmts>
  <fonts count="29">
    <font>
      <sz val="11"/>
      <color theme="1"/>
      <name val="Calibri"/>
      <family val="2"/>
      <charset val="1"/>
    </font>
    <font>
      <sz val="10"/>
      <name val="Arial"/>
      <family val="0"/>
    </font>
    <font>
      <sz val="10"/>
      <name val="Arial"/>
      <family val="0"/>
    </font>
    <font>
      <sz val="10"/>
      <name val="Arial"/>
      <family val="0"/>
    </font>
    <font>
      <b val="true"/>
      <sz val="18"/>
      <color rgb="FFFFFFFF"/>
      <name val="Calibri"/>
      <family val="0"/>
      <charset val="1"/>
    </font>
    <font>
      <b val="true"/>
      <sz val="8"/>
      <color rgb="FF2C6E68"/>
      <name val="Calibri"/>
      <family val="0"/>
      <charset val="1"/>
    </font>
    <font>
      <sz val="9.5"/>
      <color rgb="FFCFE0DD"/>
      <name val="Calibri"/>
      <family val="0"/>
      <charset val="1"/>
    </font>
    <font>
      <sz val="8"/>
      <color rgb="FF22302E"/>
      <name val="Calibri"/>
      <family val="0"/>
      <charset val="1"/>
    </font>
    <font>
      <b val="true"/>
      <sz val="11"/>
      <color rgb="FFFFFFFF"/>
      <name val="Calibri"/>
      <family val="0"/>
      <charset val="1"/>
    </font>
    <font>
      <b val="true"/>
      <sz val="9"/>
      <color rgb="FF1B4B4A"/>
      <name val="Calibri"/>
      <family val="0"/>
      <charset val="1"/>
    </font>
    <font>
      <sz val="10"/>
      <color rgb="FF22302E"/>
      <name val="Calibri"/>
      <family val="0"/>
      <charset val="1"/>
    </font>
    <font>
      <b val="true"/>
      <sz val="9.5"/>
      <color rgb="FFFFFFFF"/>
      <name val="Calibri"/>
      <family val="0"/>
      <charset val="1"/>
    </font>
    <font>
      <sz val="9"/>
      <color rgb="FF7A8886"/>
      <name val="Calibri"/>
      <family val="0"/>
      <charset val="1"/>
    </font>
    <font>
      <sz val="9"/>
      <color rgb="FF22302E"/>
      <name val="Calibri"/>
      <family val="0"/>
      <charset val="1"/>
    </font>
    <font>
      <sz val="9.5"/>
      <color rgb="FF22302E"/>
      <name val="Calibri"/>
      <family val="0"/>
      <charset val="1"/>
    </font>
    <font>
      <sz val="8.5"/>
      <color rgb="FF22302E"/>
      <name val="Calibri"/>
      <family val="0"/>
      <charset val="1"/>
    </font>
    <font>
      <sz val="9.5"/>
      <color rgb="FF55635F"/>
      <name val="Calibri"/>
      <family val="0"/>
      <charset val="1"/>
    </font>
    <font>
      <b val="true"/>
      <sz val="10"/>
      <color rgb="FF1B4B4A"/>
      <name val="Calibri"/>
      <family val="0"/>
      <charset val="1"/>
    </font>
    <font>
      <i val="true"/>
      <sz val="8.5"/>
      <color rgb="FF7A8886"/>
      <name val="Calibri"/>
      <family val="0"/>
      <charset val="1"/>
    </font>
    <font>
      <b val="true"/>
      <sz val="10"/>
      <color rgb="FFFFFFFF"/>
      <name val="Calibri"/>
      <family val="0"/>
      <charset val="1"/>
    </font>
    <font>
      <b val="true"/>
      <sz val="11"/>
      <color rgb="FF1B4B4A"/>
      <name val="Calibri"/>
      <family val="0"/>
      <charset val="1"/>
    </font>
    <font>
      <b val="true"/>
      <sz val="11"/>
      <color rgb="FF22302E"/>
      <name val="Calibri"/>
      <family val="0"/>
      <charset val="1"/>
    </font>
    <font>
      <i val="true"/>
      <sz val="8.5"/>
      <color rgb="FFFFFFFF"/>
      <name val="Calibri"/>
      <family val="0"/>
      <charset val="1"/>
    </font>
    <font>
      <b val="true"/>
      <sz val="12"/>
      <color rgb="FFFFFFFF"/>
      <name val="Calibri"/>
      <family val="0"/>
      <charset val="1"/>
    </font>
    <font>
      <b val="true"/>
      <sz val="13"/>
      <color rgb="FFFFFFFF"/>
      <name val="Calibri"/>
      <family val="0"/>
      <charset val="1"/>
    </font>
    <font>
      <b val="true"/>
      <sz val="9.5"/>
      <color rgb="FF1B4B4A"/>
      <name val="Calibri"/>
      <family val="0"/>
      <charset val="1"/>
    </font>
    <font>
      <i val="true"/>
      <sz val="8"/>
      <color rgb="FF9AA6A3"/>
      <name val="Calibri"/>
      <family val="0"/>
      <charset val="1"/>
    </font>
    <font>
      <b val="true"/>
      <sz val="18"/>
      <color rgb="FF000000"/>
      <name val="Calibri"/>
      <family val="2"/>
    </font>
    <font>
      <sz val="10"/>
      <color rgb="FF000000"/>
      <name val="Calibri"/>
      <family val="2"/>
    </font>
  </fonts>
  <fills count="9">
    <fill>
      <patternFill patternType="none"/>
    </fill>
    <fill>
      <patternFill patternType="gray125"/>
    </fill>
    <fill>
      <patternFill patternType="solid">
        <fgColor rgb="FF1B4B4A"/>
        <bgColor rgb="FF22302E"/>
      </patternFill>
    </fill>
    <fill>
      <patternFill patternType="solid">
        <fgColor rgb="FF2C6E68"/>
        <bgColor rgb="FF55635F"/>
      </patternFill>
    </fill>
    <fill>
      <patternFill patternType="solid">
        <fgColor rgb="FFE5EEEC"/>
        <bgColor rgb="FFF6F4EF"/>
      </patternFill>
    </fill>
    <fill>
      <patternFill patternType="solid">
        <fgColor rgb="FFFBF6EC"/>
        <bgColor rgb="FFF6F4EF"/>
      </patternFill>
    </fill>
    <fill>
      <patternFill patternType="solid">
        <fgColor rgb="FFFFFFFF"/>
        <bgColor rgb="FFFBF6EC"/>
      </patternFill>
    </fill>
    <fill>
      <patternFill patternType="solid">
        <fgColor rgb="FFF6F4EF"/>
        <bgColor rgb="FFFBF6EC"/>
      </patternFill>
    </fill>
    <fill>
      <patternFill patternType="solid">
        <fgColor rgb="FFC57B3C"/>
        <bgColor rgb="FFD89B5C"/>
      </patternFill>
    </fill>
  </fills>
  <borders count="5">
    <border diagonalUp="false" diagonalDown="false">
      <left/>
      <right/>
      <top/>
      <bottom/>
      <diagonal/>
    </border>
    <border diagonalUp="false" diagonalDown="false">
      <left/>
      <right/>
      <top style="hair">
        <color rgb="FFD9D7CF"/>
      </top>
      <bottom style="hair">
        <color rgb="FFD9D7CF"/>
      </bottom>
      <diagonal/>
    </border>
    <border diagonalUp="false" diagonalDown="false">
      <left style="thin">
        <color rgb="FFD9D7CF"/>
      </left>
      <right style="thin">
        <color rgb="FFD9D7CF"/>
      </right>
      <top style="thin">
        <color rgb="FFD9D7CF"/>
      </top>
      <bottom style="thin">
        <color rgb="FFD9D7CF"/>
      </bottom>
      <diagonal/>
    </border>
    <border diagonalUp="false" diagonalDown="false">
      <left/>
      <right/>
      <top style="medium">
        <color rgb="FF1B4B4A"/>
      </top>
      <bottom style="medium">
        <color rgb="FF1B4B4A"/>
      </bottom>
      <diagonal/>
    </border>
    <border diagonalUp="false" diagonalDown="false">
      <left style="thin">
        <color rgb="FFD9D7CF"/>
      </left>
      <right style="thin">
        <color rgb="FFD9D7CF"/>
      </right>
      <top style="medium">
        <color rgb="FF1B4B4A"/>
      </top>
      <bottom style="medium">
        <color rgb="FF1B4B4A"/>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1"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true" applyAlignment="true" applyProtection="false">
      <alignment horizontal="left" vertical="center" textRotation="0" wrapText="false" indent="1" shrinkToFit="false"/>
      <protection locked="true" hidden="false"/>
    </xf>
    <xf numFmtId="164" fontId="9" fillId="4" borderId="1" xfId="0" applyFont="true" applyBorder="true" applyAlignment="true" applyProtection="false">
      <alignment horizontal="left" vertical="center" textRotation="0" wrapText="false" indent="1" shrinkToFit="false"/>
      <protection locked="true" hidden="false"/>
    </xf>
    <xf numFmtId="164" fontId="10" fillId="5" borderId="1" xfId="0" applyFont="true" applyBorder="true" applyAlignment="true" applyProtection="false">
      <alignment horizontal="left" vertical="center" textRotation="0" wrapText="false" indent="1" shrinkToFit="false"/>
      <protection locked="true" hidden="false"/>
    </xf>
    <xf numFmtId="164" fontId="11" fillId="2" borderId="2" xfId="0" applyFont="true" applyBorder="true" applyAlignment="true" applyProtection="false">
      <alignment horizontal="center" vertical="center" textRotation="0" wrapText="true" indent="0" shrinkToFit="false"/>
      <protection locked="true" hidden="false"/>
    </xf>
    <xf numFmtId="164" fontId="12" fillId="6" borderId="2" xfId="0" applyFont="true" applyBorder="true" applyAlignment="true" applyProtection="false">
      <alignment horizontal="center" vertical="center" textRotation="0" wrapText="false" indent="0" shrinkToFit="false"/>
      <protection locked="true" hidden="false"/>
    </xf>
    <xf numFmtId="164" fontId="13" fillId="5" borderId="2" xfId="0" applyFont="true" applyBorder="true" applyAlignment="true" applyProtection="false">
      <alignment horizontal="center" vertical="center" textRotation="0" wrapText="false" indent="0" shrinkToFit="false"/>
      <protection locked="true" hidden="false"/>
    </xf>
    <xf numFmtId="164" fontId="14" fillId="5" borderId="2" xfId="0" applyFont="true" applyBorder="true" applyAlignment="true" applyProtection="false">
      <alignment horizontal="left" vertical="center" textRotation="0" wrapText="false" indent="1" shrinkToFit="false"/>
      <protection locked="true" hidden="false"/>
    </xf>
    <xf numFmtId="164" fontId="15" fillId="5" borderId="2" xfId="0" applyFont="true" applyBorder="true" applyAlignment="true" applyProtection="false">
      <alignment horizontal="left" vertical="center" textRotation="0" wrapText="false" indent="1" shrinkToFit="false"/>
      <protection locked="true" hidden="false"/>
    </xf>
    <xf numFmtId="165" fontId="14" fillId="5" borderId="2" xfId="0" applyFont="true" applyBorder="true" applyAlignment="true" applyProtection="false">
      <alignment horizontal="right" vertical="center" textRotation="0" wrapText="false" indent="0" shrinkToFit="false"/>
      <protection locked="true" hidden="false"/>
    </xf>
    <xf numFmtId="166" fontId="16" fillId="6" borderId="2" xfId="0" applyFont="true" applyBorder="true" applyAlignment="true" applyProtection="false">
      <alignment horizontal="right" vertical="center" textRotation="0" wrapText="false" indent="0" shrinkToFit="false"/>
      <protection locked="true" hidden="false"/>
    </xf>
    <xf numFmtId="167" fontId="14" fillId="5" borderId="2" xfId="0" applyFont="true" applyBorder="true" applyAlignment="true" applyProtection="false">
      <alignment horizontal="center" vertical="center" textRotation="0" wrapText="false" indent="0" shrinkToFit="false"/>
      <protection locked="true" hidden="false"/>
    </xf>
    <xf numFmtId="166" fontId="17" fillId="6" borderId="2" xfId="0" applyFont="true" applyBorder="true" applyAlignment="true" applyProtection="false">
      <alignment horizontal="right" vertical="center" textRotation="0" wrapText="false" indent="0" shrinkToFit="false"/>
      <protection locked="true" hidden="false"/>
    </xf>
    <xf numFmtId="164" fontId="18" fillId="5" borderId="2" xfId="0" applyFont="true" applyBorder="true" applyAlignment="true" applyProtection="false">
      <alignment horizontal="left" vertical="center" textRotation="0" wrapText="false" indent="1" shrinkToFit="false"/>
      <protection locked="true" hidden="false"/>
    </xf>
    <xf numFmtId="164" fontId="12" fillId="7" borderId="2" xfId="0" applyFont="true" applyBorder="true" applyAlignment="true" applyProtection="false">
      <alignment horizontal="center" vertical="center" textRotation="0" wrapText="false" indent="0" shrinkToFit="false"/>
      <protection locked="true" hidden="false"/>
    </xf>
    <xf numFmtId="166" fontId="16" fillId="7" borderId="2" xfId="0" applyFont="true" applyBorder="true" applyAlignment="true" applyProtection="false">
      <alignment horizontal="right" vertical="center" textRotation="0" wrapText="false" indent="0" shrinkToFit="false"/>
      <protection locked="true" hidden="false"/>
    </xf>
    <xf numFmtId="166" fontId="17" fillId="7" borderId="2" xfId="0" applyFont="true" applyBorder="true" applyAlignment="true" applyProtection="false">
      <alignment horizontal="right" vertical="center" textRotation="0" wrapText="false" indent="0" shrinkToFit="false"/>
      <protection locked="true" hidden="false"/>
    </xf>
    <xf numFmtId="164" fontId="19" fillId="3" borderId="3" xfId="0" applyFont="true" applyBorder="true" applyAlignment="true" applyProtection="false">
      <alignment horizontal="right" vertical="center" textRotation="0" wrapText="false" indent="1" shrinkToFit="false"/>
      <protection locked="true" hidden="false"/>
    </xf>
    <xf numFmtId="166" fontId="11" fillId="3" borderId="3" xfId="0" applyFont="true" applyBorder="true" applyAlignment="true" applyProtection="false">
      <alignment horizontal="right" vertical="center"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6" fontId="8" fillId="8" borderId="3" xfId="0" applyFont="true" applyBorder="true" applyAlignment="true" applyProtection="false">
      <alignment horizontal="right" vertical="center" textRotation="0" wrapText="false" indent="0" shrinkToFit="false"/>
      <protection locked="true" hidden="false"/>
    </xf>
    <xf numFmtId="164" fontId="17" fillId="4" borderId="1" xfId="0" applyFont="true" applyBorder="true" applyAlignment="true" applyProtection="false">
      <alignment horizontal="left" vertical="center" textRotation="0" wrapText="false" indent="1" shrinkToFit="false"/>
      <protection locked="true" hidden="false"/>
    </xf>
    <xf numFmtId="164" fontId="18" fillId="4" borderId="1" xfId="0" applyFont="true" applyBorder="true" applyAlignment="true" applyProtection="false">
      <alignment horizontal="right" vertical="center" textRotation="0" wrapText="false" indent="0" shrinkToFit="false"/>
      <protection locked="true" hidden="false"/>
    </xf>
    <xf numFmtId="166" fontId="20" fillId="6" borderId="1" xfId="0" applyFont="true" applyBorder="true" applyAlignment="true" applyProtection="false">
      <alignment horizontal="right" vertical="center"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6" fontId="21" fillId="5" borderId="1" xfId="0" applyFont="true" applyBorder="true" applyAlignment="true" applyProtection="false">
      <alignment horizontal="right" vertical="center" textRotation="0" wrapText="false" indent="0" shrinkToFit="false"/>
      <protection locked="true" hidden="false"/>
    </xf>
    <xf numFmtId="164" fontId="8" fillId="8" borderId="4" xfId="0" applyFont="true" applyBorder="true" applyAlignment="true" applyProtection="false">
      <alignment horizontal="left" vertical="center" textRotation="0" wrapText="false" indent="1" shrinkToFit="false"/>
      <protection locked="true" hidden="false"/>
    </xf>
    <xf numFmtId="164" fontId="22" fillId="8" borderId="4" xfId="0" applyFont="true" applyBorder="true" applyAlignment="true" applyProtection="false">
      <alignment horizontal="right" vertical="center" textRotation="0" wrapText="false" indent="0" shrinkToFit="false"/>
      <protection locked="true" hidden="false"/>
    </xf>
    <xf numFmtId="166" fontId="23" fillId="8" borderId="4" xfId="0" applyFont="true" applyBorder="true" applyAlignment="true" applyProtection="false">
      <alignment horizontal="right" vertical="center" textRotation="0" wrapText="false" indent="0" shrinkToFit="false"/>
      <protection locked="true" hidden="false"/>
    </xf>
    <xf numFmtId="164" fontId="0" fillId="8" borderId="4"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1" shrinkToFit="false"/>
      <protection locked="true" hidden="false"/>
    </xf>
    <xf numFmtId="164" fontId="8" fillId="8" borderId="0" xfId="0" applyFont="true" applyBorder="true" applyAlignment="true" applyProtection="false">
      <alignment horizontal="left" vertical="center" textRotation="0" wrapText="false" indent="1" shrinkToFit="false"/>
      <protection locked="true" hidden="false"/>
    </xf>
    <xf numFmtId="164" fontId="19" fillId="8" borderId="2" xfId="0" applyFont="true" applyBorder="true" applyAlignment="true" applyProtection="false">
      <alignment horizontal="left" vertical="center" textRotation="0" wrapText="false" indent="1" shrinkToFit="false"/>
      <protection locked="true" hidden="false"/>
    </xf>
    <xf numFmtId="166" fontId="24" fillId="8" borderId="2" xfId="0" applyFont="true" applyBorder="true" applyAlignment="true" applyProtection="false">
      <alignment horizontal="right" vertical="center" textRotation="0" wrapText="false" indent="0" shrinkToFit="false"/>
      <protection locked="true" hidden="false"/>
    </xf>
    <xf numFmtId="164" fontId="13" fillId="6" borderId="2" xfId="0" applyFont="true" applyBorder="true" applyAlignment="true" applyProtection="false">
      <alignment horizontal="left" vertical="center" textRotation="0" wrapText="false" indent="1" shrinkToFit="false"/>
      <protection locked="true" hidden="false"/>
    </xf>
    <xf numFmtId="166" fontId="25" fillId="6" borderId="2" xfId="0" applyFont="true" applyBorder="true" applyAlignment="true" applyProtection="false">
      <alignment horizontal="right" vertical="center" textRotation="0" wrapText="false" indent="0" shrinkToFit="false"/>
      <protection locked="true" hidden="false"/>
    </xf>
    <xf numFmtId="168" fontId="13" fillId="6" borderId="2" xfId="0" applyFont="true" applyBorder="true" applyAlignment="true" applyProtection="false">
      <alignment horizontal="center" vertical="center" textRotation="0" wrapText="false" indent="0" shrinkToFit="false"/>
      <protection locked="true" hidden="false"/>
    </xf>
    <xf numFmtId="164" fontId="9" fillId="7" borderId="2" xfId="0" applyFont="true" applyBorder="true" applyAlignment="true" applyProtection="false">
      <alignment horizontal="left" vertical="center" textRotation="0" wrapText="false" indent="1" shrinkToFit="false"/>
      <protection locked="true" hidden="false"/>
    </xf>
    <xf numFmtId="164" fontId="13" fillId="7" borderId="2" xfId="0" applyFont="true" applyBorder="true" applyAlignment="true" applyProtection="false">
      <alignment horizontal="left" vertical="center" textRotation="0" wrapText="false" indent="1" shrinkToFit="false"/>
      <protection locked="true" hidden="false"/>
    </xf>
    <xf numFmtId="166" fontId="25" fillId="7" borderId="2" xfId="0" applyFont="true" applyBorder="true" applyAlignment="true" applyProtection="false">
      <alignment horizontal="right" vertical="center" textRotation="0" wrapText="false" indent="0" shrinkToFit="false"/>
      <protection locked="true" hidden="false"/>
    </xf>
    <xf numFmtId="168" fontId="13" fillId="7" borderId="2" xfId="0" applyFont="true" applyBorder="true" applyAlignment="true" applyProtection="false">
      <alignment horizontal="center" vertical="center" textRotation="0" wrapText="false" indent="0" shrinkToFit="false"/>
      <protection locked="true" hidden="false"/>
    </xf>
    <xf numFmtId="164" fontId="9" fillId="6" borderId="2" xfId="0" applyFont="true" applyBorder="true" applyAlignment="true" applyProtection="false">
      <alignment horizontal="left" vertical="center" textRotation="0" wrapText="false" indent="1" shrinkToFit="false"/>
      <protection locked="true" hidden="false"/>
    </xf>
    <xf numFmtId="168" fontId="17" fillId="6" borderId="2" xfId="0" applyFont="true" applyBorder="true" applyAlignment="true" applyProtection="false">
      <alignment horizontal="right" vertical="center" textRotation="0" wrapText="false" indent="0" shrinkToFit="false"/>
      <protection locked="true" hidden="false"/>
    </xf>
    <xf numFmtId="168" fontId="17" fillId="7" borderId="2"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9" fillId="3" borderId="3" xfId="0" applyFont="true" applyBorder="true" applyAlignment="true" applyProtection="false">
      <alignment horizontal="left" vertical="center" textRotation="0" wrapText="false" indent="1" shrinkToFit="false"/>
      <protection locked="true" hidden="false"/>
    </xf>
    <xf numFmtId="166" fontId="19" fillId="3" borderId="3" xfId="0" applyFont="true" applyBorder="true" applyAlignment="true" applyProtection="false">
      <alignment horizontal="right" vertical="center" textRotation="0" wrapText="false" indent="0" shrinkToFit="false"/>
      <protection locked="true" hidden="false"/>
    </xf>
    <xf numFmtId="167" fontId="19" fillId="3" borderId="3" xfId="0" applyFont="true" applyBorder="true" applyAlignment="true" applyProtection="false">
      <alignment horizontal="center" vertical="center" textRotation="0" wrapText="false" indent="0" shrinkToFit="false"/>
      <protection locked="true" hidden="false"/>
    </xf>
    <xf numFmtId="164" fontId="2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4" fontId="26" fillId="0"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C6E68"/>
      <rgbColor rgb="FFB9C4C1"/>
      <rgbColor rgb="FF7A8886"/>
      <rgbColor rgb="FF9AA6A3"/>
      <rgbColor rgb="FF993366"/>
      <rgbColor rgb="FFFBF6EC"/>
      <rgbColor rgb="FFE5EEEC"/>
      <rgbColor rgb="FF660066"/>
      <rgbColor rgb="FFD89B5C"/>
      <rgbColor rgb="FF0066CC"/>
      <rgbColor rgb="FFD9D9D9"/>
      <rgbColor rgb="FF000080"/>
      <rgbColor rgb="FFFF00FF"/>
      <rgbColor rgb="FFFFFF00"/>
      <rgbColor rgb="FF00FFFF"/>
      <rgbColor rgb="FF800080"/>
      <rgbColor rgb="FF800000"/>
      <rgbColor rgb="FF008080"/>
      <rgbColor rgb="FF0000FF"/>
      <rgbColor rgb="FF00CCFF"/>
      <rgbColor rgb="FFF6F4EF"/>
      <rgbColor rgb="FFCFE0DD"/>
      <rgbColor rgb="FFFFFF99"/>
      <rgbColor rgb="FFD9D7CF"/>
      <rgbColor rgb="FFFF99CC"/>
      <rgbColor rgb="FFCC99FF"/>
      <rgbColor rgb="FFE7C08A"/>
      <rgbColor rgb="FF4F81BD"/>
      <rgbColor rgb="FF5AA79C"/>
      <rgbColor rgb="FF99CC00"/>
      <rgbColor rgb="FFFFCC00"/>
      <rgbColor rgb="FFFF9900"/>
      <rgbColor rgb="FFC57B3C"/>
      <rgbColor rgb="FF55635F"/>
      <rgbColor rgb="FF8A9B98"/>
      <rgbColor rgb="FF1B4B4A"/>
      <rgbColor rgb="FF3E8C82"/>
      <rgbColor rgb="FF003300"/>
      <rgbColor rgb="FF333300"/>
      <rgbColor rgb="FF993300"/>
      <rgbColor rgb="FF993366"/>
      <rgbColor rgb="FF333399"/>
      <rgbColor rgb="FF2230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Verteilung der Flächen nach Nutzungsart (NRF)</a:t>
            </a:r>
          </a:p>
        </c:rich>
      </c:tx>
      <c:overlay val="0"/>
      <c:spPr>
        <a:noFill/>
        <a:ln w="0">
          <a:noFill/>
        </a:ln>
      </c:spPr>
    </c:title>
    <c:autoTitleDeleted val="0"/>
    <c:plotArea>
      <c:pieChart>
        <c:varyColors val="1"/>
        <c:ser>
          <c:idx val="0"/>
          <c:order val="0"/>
          <c:spPr>
            <a:solidFill>
              <a:srgbClr val="4f81bd"/>
            </a:solidFill>
            <a:ln w="0">
              <a:noFill/>
            </a:ln>
          </c:spPr>
          <c:explosion val="0"/>
          <c:dPt>
            <c:idx val="0"/>
            <c:spPr>
              <a:solidFill>
                <a:srgbClr val="1b4b4a"/>
              </a:solidFill>
              <a:ln w="0">
                <a:noFill/>
              </a:ln>
            </c:spPr>
          </c:dPt>
          <c:dPt>
            <c:idx val="1"/>
            <c:spPr>
              <a:solidFill>
                <a:srgbClr val="2c6e68"/>
              </a:solidFill>
              <a:ln w="0">
                <a:noFill/>
              </a:ln>
            </c:spPr>
          </c:dPt>
          <c:dPt>
            <c:idx val="2"/>
            <c:spPr>
              <a:solidFill>
                <a:srgbClr val="3e8c82"/>
              </a:solidFill>
              <a:ln w="0">
                <a:noFill/>
              </a:ln>
            </c:spPr>
          </c:dPt>
          <c:dPt>
            <c:idx val="3"/>
            <c:spPr>
              <a:solidFill>
                <a:srgbClr val="5aa79c"/>
              </a:solidFill>
              <a:ln w="0">
                <a:noFill/>
              </a:ln>
            </c:spPr>
          </c:dPt>
          <c:dPt>
            <c:idx val="4"/>
            <c:spPr>
              <a:solidFill>
                <a:srgbClr val="c57b3c"/>
              </a:solidFill>
              <a:ln w="0">
                <a:noFill/>
              </a:ln>
            </c:spPr>
          </c:dPt>
          <c:dPt>
            <c:idx val="5"/>
            <c:spPr>
              <a:solidFill>
                <a:srgbClr val="d89b5c"/>
              </a:solidFill>
              <a:ln w="0">
                <a:noFill/>
              </a:ln>
            </c:spPr>
          </c:dPt>
          <c:dPt>
            <c:idx val="6"/>
            <c:spPr>
              <a:solidFill>
                <a:srgbClr val="e7c08a"/>
              </a:solidFill>
              <a:ln w="0">
                <a:noFill/>
              </a:ln>
            </c:spPr>
          </c:dPt>
          <c:dPt>
            <c:idx val="7"/>
            <c:spPr>
              <a:solidFill>
                <a:srgbClr val="8a9b98"/>
              </a:solidFill>
              <a:ln w="0">
                <a:noFill/>
              </a:ln>
            </c:spPr>
          </c:dPt>
          <c:dPt>
            <c:idx val="8"/>
            <c:spPr>
              <a:solidFill>
                <a:srgbClr val="b9c4c1"/>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dLbl>
              <c:idx val="5"/>
              <c:txPr>
                <a:bodyPr wrap="none"/>
                <a:lstStyle/>
                <a:p>
                  <a:pPr>
                    <a:defRPr b="0" sz="1000" spc="-1" strike="noStrike">
                      <a:latin typeface="Arial"/>
                    </a:defRPr>
                  </a:pPr>
                </a:p>
              </c:txPr>
              <c:showLegendKey val="0"/>
              <c:showVal val="0"/>
              <c:showCatName val="0"/>
              <c:showSerName val="0"/>
              <c:showPercent val="0"/>
              <c:separator> </c:separator>
            </c:dLbl>
            <c:dLbl>
              <c:idx val="6"/>
              <c:txPr>
                <a:bodyPr wrap="none"/>
                <a:lstStyle/>
                <a:p>
                  <a:pPr>
                    <a:defRPr b="0" sz="1000" spc="-1" strike="noStrike">
                      <a:latin typeface="Arial"/>
                    </a:defRPr>
                  </a:pPr>
                </a:p>
              </c:txPr>
              <c:showLegendKey val="0"/>
              <c:showVal val="0"/>
              <c:showCatName val="0"/>
              <c:showSerName val="0"/>
              <c:showPercent val="0"/>
              <c:separator> </c:separator>
            </c:dLbl>
            <c:dLbl>
              <c:idx val="7"/>
              <c:txPr>
                <a:bodyPr wrap="none"/>
                <a:lstStyle/>
                <a:p>
                  <a:pPr>
                    <a:defRPr b="0" sz="1000" spc="-1" strike="noStrike">
                      <a:latin typeface="Arial"/>
                    </a:defRPr>
                  </a:pPr>
                </a:p>
              </c:txPr>
              <c:showLegendKey val="0"/>
              <c:showVal val="0"/>
              <c:showCatName val="0"/>
              <c:showSerName val="0"/>
              <c:showPercent val="0"/>
              <c:separator> </c:separator>
            </c:dLbl>
            <c:dLbl>
              <c:idx val="8"/>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Zusammenfassung!$B$6:$B$14</c:f>
              <c:strCache>
                <c:ptCount val="9"/>
                <c:pt idx="0">
                  <c:v>NUF 1 – Wohnen und Aufenthalt</c:v>
                </c:pt>
                <c:pt idx="1">
                  <c:v>NUF 2 – Büroarbeit</c:v>
                </c:pt>
                <c:pt idx="2">
                  <c:v>NUF 3 – Produktion, Handwerk</c:v>
                </c:pt>
                <c:pt idx="3">
                  <c:v>NUF 4 – Lagern und Verteilen</c:v>
                </c:pt>
                <c:pt idx="4">
                  <c:v>NUF 5 – Bildung und Kultur</c:v>
                </c:pt>
                <c:pt idx="5">
                  <c:v>NUF 6 – Heilen und Pflegen</c:v>
                </c:pt>
                <c:pt idx="6">
                  <c:v>NUF 7 – Sonstige Nutzungen</c:v>
                </c:pt>
                <c:pt idx="7">
                  <c:v>VF – Verkehrsfläche</c:v>
                </c:pt>
                <c:pt idx="8">
                  <c:v>TF – Technikfläche</c:v>
                </c:pt>
              </c:strCache>
            </c:strRef>
          </c:cat>
          <c:val>
            <c:numRef>
              <c:f>Zusammenfassung!$C$6:$C$14</c:f>
              <c:numCache>
                <c:formatCode>0.00" m²"</c:formatCode>
                <c:ptCount val="9"/>
                <c:pt idx="0">
                  <c:v>83.58</c:v>
                </c:pt>
                <c:pt idx="1">
                  <c:v>9.86</c:v>
                </c:pt>
                <c:pt idx="2">
                  <c:v>0</c:v>
                </c:pt>
                <c:pt idx="3">
                  <c:v>15.8</c:v>
                </c:pt>
                <c:pt idx="4">
                  <c:v>0</c:v>
                </c:pt>
                <c:pt idx="5">
                  <c:v>0</c:v>
                </c:pt>
                <c:pt idx="6">
                  <c:v>10.2</c:v>
                </c:pt>
                <c:pt idx="7">
                  <c:v>15.8</c:v>
                </c:pt>
                <c:pt idx="8">
                  <c:v>7.44</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16</xdr:row>
      <xdr:rowOff>0</xdr:rowOff>
    </xdr:from>
    <xdr:to>
      <xdr:col>5</xdr:col>
      <xdr:colOff>1139040</xdr:colOff>
      <xdr:row>31</xdr:row>
      <xdr:rowOff>94320</xdr:rowOff>
    </xdr:to>
    <xdr:graphicFrame>
      <xdr:nvGraphicFramePr>
        <xdr:cNvPr id="0" name="Chart 1"/>
        <xdr:cNvGraphicFramePr/>
      </xdr:nvGraphicFramePr>
      <xdr:xfrm>
        <a:off x="211320" y="3943440"/>
        <a:ext cx="5579640" cy="295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4B4A"/>
    <pageSetUpPr fitToPage="false"/>
  </sheetPr>
  <dimension ref="A1:P4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51"/>
    <col collapsed="false" customWidth="true" hidden="false" outlineLevel="0" max="2" min="2" style="0" width="9"/>
    <col collapsed="false" customWidth="true" hidden="false" outlineLevel="0" max="3" min="3" style="0" width="27"/>
    <col collapsed="false" customWidth="true" hidden="false" outlineLevel="0" max="4" min="4" style="0" width="30"/>
    <col collapsed="false" customWidth="true" hidden="false" outlineLevel="0" max="6" min="5" style="0" width="10.51"/>
    <col collapsed="false" customWidth="true" hidden="false" outlineLevel="0" max="7" min="7" style="0" width="13.5"/>
    <col collapsed="false" customWidth="true" hidden="false" outlineLevel="0" max="8" min="8" style="0" width="8.5"/>
    <col collapsed="false" customWidth="true" hidden="false" outlineLevel="0" max="9" min="9" style="0" width="15.51"/>
    <col collapsed="false" customWidth="true" hidden="false" outlineLevel="0" max="10" min="10" style="0" width="22"/>
    <col collapsed="false" customWidth="true" hidden="true" outlineLevel="0" max="15" min="15" style="0" width="30"/>
    <col collapsed="false" customWidth="true" hidden="true" outlineLevel="0" max="16" min="16" style="0" width="12"/>
  </cols>
  <sheetData>
    <row r="1" customFormat="false" ht="37.5" hidden="false" customHeight="true" outlineLevel="0" collapsed="false">
      <c r="A1" s="1" t="s">
        <v>0</v>
      </c>
      <c r="B1" s="1"/>
      <c r="C1" s="1"/>
      <c r="D1" s="1"/>
      <c r="E1" s="1"/>
      <c r="F1" s="1"/>
      <c r="G1" s="1"/>
      <c r="H1" s="1"/>
      <c r="I1" s="1"/>
      <c r="J1" s="1"/>
      <c r="O1" s="2" t="s">
        <v>1</v>
      </c>
      <c r="P1" s="2" t="s">
        <v>2</v>
      </c>
    </row>
    <row r="2" customFormat="false" ht="18" hidden="false" customHeight="true" outlineLevel="0" collapsed="false">
      <c r="A2" s="3" t="s">
        <v>3</v>
      </c>
      <c r="B2" s="3"/>
      <c r="C2" s="3"/>
      <c r="D2" s="3"/>
      <c r="E2" s="3"/>
      <c r="F2" s="3"/>
      <c r="G2" s="3"/>
      <c r="H2" s="3"/>
      <c r="I2" s="3"/>
      <c r="J2" s="3"/>
      <c r="O2" s="4" t="s">
        <v>4</v>
      </c>
      <c r="P2" s="4" t="s">
        <v>5</v>
      </c>
    </row>
    <row r="3" customFormat="false" ht="6" hidden="false" customHeight="true" outlineLevel="0" collapsed="false">
      <c r="O3" s="4" t="s">
        <v>6</v>
      </c>
      <c r="P3" s="4" t="s">
        <v>7</v>
      </c>
    </row>
    <row r="4" customFormat="false" ht="21.75" hidden="false" customHeight="true" outlineLevel="0" collapsed="false">
      <c r="A4" s="5" t="s">
        <v>8</v>
      </c>
      <c r="B4" s="5"/>
      <c r="C4" s="5"/>
      <c r="D4" s="5"/>
      <c r="E4" s="5"/>
      <c r="F4" s="5"/>
      <c r="G4" s="5"/>
      <c r="H4" s="5"/>
      <c r="I4" s="5"/>
      <c r="J4" s="5"/>
      <c r="O4" s="4" t="s">
        <v>9</v>
      </c>
      <c r="P4" s="4" t="s">
        <v>10</v>
      </c>
    </row>
    <row r="5" customFormat="false" ht="18.75" hidden="false" customHeight="true" outlineLevel="0" collapsed="false">
      <c r="A5" s="6" t="s">
        <v>11</v>
      </c>
      <c r="B5" s="6"/>
      <c r="C5" s="7" t="s">
        <v>12</v>
      </c>
      <c r="D5" s="7"/>
      <c r="E5" s="7"/>
      <c r="F5" s="6" t="s">
        <v>13</v>
      </c>
      <c r="G5" s="6"/>
      <c r="H5" s="7" t="s">
        <v>14</v>
      </c>
      <c r="I5" s="7"/>
      <c r="J5" s="7"/>
      <c r="O5" s="4" t="s">
        <v>15</v>
      </c>
      <c r="P5" s="4" t="s">
        <v>16</v>
      </c>
    </row>
    <row r="6" customFormat="false" ht="18.75" hidden="false" customHeight="true" outlineLevel="0" collapsed="false">
      <c r="A6" s="6" t="s">
        <v>17</v>
      </c>
      <c r="B6" s="6"/>
      <c r="C6" s="7" t="s">
        <v>18</v>
      </c>
      <c r="D6" s="7"/>
      <c r="E6" s="7"/>
      <c r="F6" s="6" t="s">
        <v>19</v>
      </c>
      <c r="G6" s="6"/>
      <c r="H6" s="7" t="s">
        <v>20</v>
      </c>
      <c r="I6" s="7"/>
      <c r="J6" s="7"/>
      <c r="O6" s="4" t="s">
        <v>21</v>
      </c>
      <c r="P6" s="4" t="s">
        <v>22</v>
      </c>
    </row>
    <row r="7" customFormat="false" ht="18.75" hidden="false" customHeight="true" outlineLevel="0" collapsed="false">
      <c r="A7" s="6" t="s">
        <v>23</v>
      </c>
      <c r="B7" s="6"/>
      <c r="C7" s="7" t="s">
        <v>24</v>
      </c>
      <c r="D7" s="7"/>
      <c r="E7" s="7"/>
      <c r="F7" s="6" t="s">
        <v>25</v>
      </c>
      <c r="G7" s="6"/>
      <c r="H7" s="7" t="s">
        <v>26</v>
      </c>
      <c r="I7" s="7"/>
      <c r="J7" s="7"/>
      <c r="O7" s="4" t="s">
        <v>27</v>
      </c>
    </row>
    <row r="8" customFormat="false" ht="18.75" hidden="false" customHeight="true" outlineLevel="0" collapsed="false">
      <c r="A8" s="6" t="s">
        <v>28</v>
      </c>
      <c r="B8" s="6"/>
      <c r="C8" s="7" t="s">
        <v>29</v>
      </c>
      <c r="D8" s="7"/>
      <c r="E8" s="7"/>
      <c r="F8" s="6" t="s">
        <v>30</v>
      </c>
      <c r="G8" s="6"/>
      <c r="H8" s="7" t="s">
        <v>31</v>
      </c>
      <c r="I8" s="7"/>
      <c r="J8" s="7"/>
      <c r="O8" s="4" t="s">
        <v>32</v>
      </c>
    </row>
    <row r="9" customFormat="false" ht="6" hidden="false" customHeight="true" outlineLevel="0" collapsed="false">
      <c r="O9" s="4" t="s">
        <v>33</v>
      </c>
    </row>
    <row r="10" customFormat="false" ht="21.75" hidden="false" customHeight="true" outlineLevel="0" collapsed="false">
      <c r="A10" s="5" t="s">
        <v>34</v>
      </c>
      <c r="B10" s="5"/>
      <c r="C10" s="5"/>
      <c r="D10" s="5"/>
      <c r="E10" s="5"/>
      <c r="F10" s="5"/>
      <c r="G10" s="5"/>
      <c r="H10" s="5"/>
      <c r="I10" s="5"/>
      <c r="J10" s="5"/>
      <c r="O10" s="4" t="s">
        <v>35</v>
      </c>
    </row>
    <row r="11" customFormat="false" ht="30" hidden="false" customHeight="true" outlineLevel="0" collapsed="false">
      <c r="A11" s="8" t="s">
        <v>36</v>
      </c>
      <c r="B11" s="8" t="s">
        <v>37</v>
      </c>
      <c r="C11" s="8" t="s">
        <v>38</v>
      </c>
      <c r="D11" s="8" t="s">
        <v>39</v>
      </c>
      <c r="E11" s="8" t="s">
        <v>40</v>
      </c>
      <c r="F11" s="8" t="s">
        <v>41</v>
      </c>
      <c r="G11" s="8" t="s">
        <v>42</v>
      </c>
      <c r="H11" s="8" t="s">
        <v>43</v>
      </c>
      <c r="I11" s="8" t="s">
        <v>44</v>
      </c>
      <c r="J11" s="8" t="s">
        <v>45</v>
      </c>
    </row>
    <row r="12" customFormat="false" ht="18" hidden="false" customHeight="true" outlineLevel="0" collapsed="false">
      <c r="A12" s="9" t="n">
        <v>1</v>
      </c>
      <c r="B12" s="10" t="s">
        <v>5</v>
      </c>
      <c r="C12" s="11" t="s">
        <v>46</v>
      </c>
      <c r="D12" s="12" t="s">
        <v>35</v>
      </c>
      <c r="E12" s="13" t="n">
        <v>3.1</v>
      </c>
      <c r="F12" s="13" t="n">
        <v>2.4</v>
      </c>
      <c r="G12" s="14" t="n">
        <f aca="false">IF(AND(E12&lt;&gt;"",F12&lt;&gt;""),E12*F12,"")</f>
        <v>7.44</v>
      </c>
      <c r="H12" s="15" t="n">
        <v>1</v>
      </c>
      <c r="I12" s="16" t="n">
        <f aca="false">IF(G12="","",G12*H12)</f>
        <v>7.44</v>
      </c>
      <c r="J12" s="17" t="s">
        <v>47</v>
      </c>
    </row>
    <row r="13" customFormat="false" ht="18" hidden="false" customHeight="true" outlineLevel="0" collapsed="false">
      <c r="A13" s="18" t="n">
        <v>2</v>
      </c>
      <c r="B13" s="10" t="s">
        <v>5</v>
      </c>
      <c r="C13" s="11" t="s">
        <v>48</v>
      </c>
      <c r="D13" s="12" t="s">
        <v>15</v>
      </c>
      <c r="E13" s="13" t="n">
        <v>3.6</v>
      </c>
      <c r="F13" s="13" t="n">
        <v>2.8</v>
      </c>
      <c r="G13" s="19" t="n">
        <f aca="false">IF(AND(E13&lt;&gt;"",F13&lt;&gt;""),E13*F13,"")</f>
        <v>10.08</v>
      </c>
      <c r="H13" s="15" t="n">
        <v>1</v>
      </c>
      <c r="I13" s="20" t="n">
        <f aca="false">IF(G13="","",G13*H13)</f>
        <v>10.08</v>
      </c>
      <c r="J13" s="17" t="s">
        <v>49</v>
      </c>
    </row>
    <row r="14" customFormat="false" ht="18" hidden="false" customHeight="true" outlineLevel="0" collapsed="false">
      <c r="A14" s="9" t="n">
        <v>3</v>
      </c>
      <c r="B14" s="10" t="s">
        <v>5</v>
      </c>
      <c r="C14" s="11" t="s">
        <v>50</v>
      </c>
      <c r="D14" s="12" t="s">
        <v>33</v>
      </c>
      <c r="E14" s="13" t="n">
        <v>4.2</v>
      </c>
      <c r="F14" s="13" t="n">
        <v>1.2</v>
      </c>
      <c r="G14" s="14" t="n">
        <f aca="false">IF(AND(E14&lt;&gt;"",F14&lt;&gt;""),E14*F14,"")</f>
        <v>5.04</v>
      </c>
      <c r="H14" s="15" t="n">
        <v>1</v>
      </c>
      <c r="I14" s="16" t="n">
        <f aca="false">IF(G14="","",G14*H14)</f>
        <v>5.04</v>
      </c>
      <c r="J14" s="17"/>
    </row>
    <row r="15" customFormat="false" ht="18" hidden="false" customHeight="true" outlineLevel="0" collapsed="false">
      <c r="A15" s="18" t="n">
        <v>4</v>
      </c>
      <c r="B15" s="10" t="s">
        <v>7</v>
      </c>
      <c r="C15" s="11" t="s">
        <v>51</v>
      </c>
      <c r="D15" s="12" t="s">
        <v>4</v>
      </c>
      <c r="E15" s="13" t="n">
        <v>5.8</v>
      </c>
      <c r="F15" s="13" t="n">
        <v>4.6</v>
      </c>
      <c r="G15" s="19" t="n">
        <f aca="false">IF(AND(E15&lt;&gt;"",F15&lt;&gt;""),E15*F15,"")</f>
        <v>26.68</v>
      </c>
      <c r="H15" s="15" t="n">
        <v>1</v>
      </c>
      <c r="I15" s="20" t="n">
        <f aca="false">IF(G15="","",G15*H15)</f>
        <v>26.68</v>
      </c>
      <c r="J15" s="17" t="s">
        <v>52</v>
      </c>
    </row>
    <row r="16" customFormat="false" ht="18" hidden="false" customHeight="true" outlineLevel="0" collapsed="false">
      <c r="A16" s="9" t="n">
        <v>5</v>
      </c>
      <c r="B16" s="10" t="s">
        <v>7</v>
      </c>
      <c r="C16" s="11" t="s">
        <v>53</v>
      </c>
      <c r="D16" s="12" t="s">
        <v>4</v>
      </c>
      <c r="E16" s="13" t="n">
        <v>3.4</v>
      </c>
      <c r="F16" s="13" t="n">
        <v>2.9</v>
      </c>
      <c r="G16" s="14" t="n">
        <f aca="false">IF(AND(E16&lt;&gt;"",F16&lt;&gt;""),E16*F16,"")</f>
        <v>9.86</v>
      </c>
      <c r="H16" s="15" t="n">
        <v>1</v>
      </c>
      <c r="I16" s="16" t="n">
        <f aca="false">IF(G16="","",G16*H16)</f>
        <v>9.86</v>
      </c>
      <c r="J16" s="17"/>
    </row>
    <row r="17" customFormat="false" ht="18" hidden="false" customHeight="true" outlineLevel="0" collapsed="false">
      <c r="A17" s="18" t="n">
        <v>6</v>
      </c>
      <c r="B17" s="10" t="s">
        <v>7</v>
      </c>
      <c r="C17" s="11" t="s">
        <v>54</v>
      </c>
      <c r="D17" s="12" t="s">
        <v>32</v>
      </c>
      <c r="E17" s="13" t="n">
        <v>1.8</v>
      </c>
      <c r="F17" s="13" t="n">
        <v>1.4</v>
      </c>
      <c r="G17" s="19" t="n">
        <f aca="false">IF(AND(E17&lt;&gt;"",F17&lt;&gt;""),E17*F17,"")</f>
        <v>2.52</v>
      </c>
      <c r="H17" s="15" t="n">
        <v>1</v>
      </c>
      <c r="I17" s="20" t="n">
        <f aca="false">IF(G17="","",G17*H17)</f>
        <v>2.52</v>
      </c>
      <c r="J17" s="17" t="s">
        <v>55</v>
      </c>
    </row>
    <row r="18" customFormat="false" ht="18" hidden="false" customHeight="true" outlineLevel="0" collapsed="false">
      <c r="A18" s="9" t="n">
        <v>7</v>
      </c>
      <c r="B18" s="10" t="s">
        <v>7</v>
      </c>
      <c r="C18" s="11" t="s">
        <v>56</v>
      </c>
      <c r="D18" s="12" t="s">
        <v>33</v>
      </c>
      <c r="E18" s="13" t="n">
        <v>3.8</v>
      </c>
      <c r="F18" s="13" t="n">
        <v>1.6</v>
      </c>
      <c r="G18" s="14" t="n">
        <f aca="false">IF(AND(E18&lt;&gt;"",F18&lt;&gt;""),E18*F18,"")</f>
        <v>6.08</v>
      </c>
      <c r="H18" s="15" t="n">
        <v>1</v>
      </c>
      <c r="I18" s="16" t="n">
        <f aca="false">IF(G18="","",G18*H18)</f>
        <v>6.08</v>
      </c>
      <c r="J18" s="17" t="s">
        <v>57</v>
      </c>
    </row>
    <row r="19" customFormat="false" ht="18" hidden="false" customHeight="true" outlineLevel="0" collapsed="false">
      <c r="A19" s="18" t="n">
        <v>8</v>
      </c>
      <c r="B19" s="10" t="s">
        <v>10</v>
      </c>
      <c r="C19" s="11" t="s">
        <v>58</v>
      </c>
      <c r="D19" s="12" t="s">
        <v>4</v>
      </c>
      <c r="E19" s="13" t="n">
        <v>4.2</v>
      </c>
      <c r="F19" s="13" t="n">
        <v>3.6</v>
      </c>
      <c r="G19" s="19" t="n">
        <f aca="false">IF(AND(E19&lt;&gt;"",F19&lt;&gt;""),E19*F19,"")</f>
        <v>15.12</v>
      </c>
      <c r="H19" s="15" t="n">
        <v>1</v>
      </c>
      <c r="I19" s="20" t="n">
        <f aca="false">IF(G19="","",G19*H19)</f>
        <v>15.12</v>
      </c>
      <c r="J19" s="17"/>
    </row>
    <row r="20" customFormat="false" ht="18" hidden="false" customHeight="true" outlineLevel="0" collapsed="false">
      <c r="A20" s="9" t="n">
        <v>9</v>
      </c>
      <c r="B20" s="10" t="s">
        <v>10</v>
      </c>
      <c r="C20" s="11" t="s">
        <v>59</v>
      </c>
      <c r="D20" s="12" t="s">
        <v>4</v>
      </c>
      <c r="E20" s="13" t="n">
        <v>3.8</v>
      </c>
      <c r="F20" s="13" t="n">
        <v>3.2</v>
      </c>
      <c r="G20" s="14" t="n">
        <f aca="false">IF(AND(E20&lt;&gt;"",F20&lt;&gt;""),E20*F20,"")</f>
        <v>12.16</v>
      </c>
      <c r="H20" s="15" t="n">
        <v>1</v>
      </c>
      <c r="I20" s="16" t="n">
        <f aca="false">IF(G20="","",G20*H20)</f>
        <v>12.16</v>
      </c>
      <c r="J20" s="17"/>
    </row>
    <row r="21" customFormat="false" ht="18" hidden="false" customHeight="true" outlineLevel="0" collapsed="false">
      <c r="A21" s="18" t="n">
        <v>10</v>
      </c>
      <c r="B21" s="10" t="s">
        <v>10</v>
      </c>
      <c r="C21" s="11" t="s">
        <v>60</v>
      </c>
      <c r="D21" s="12" t="s">
        <v>6</v>
      </c>
      <c r="E21" s="13" t="n">
        <v>3.4</v>
      </c>
      <c r="F21" s="13" t="n">
        <v>2.9</v>
      </c>
      <c r="G21" s="19" t="n">
        <f aca="false">IF(AND(E21&lt;&gt;"",F21&lt;&gt;""),E21*F21,"")</f>
        <v>9.86</v>
      </c>
      <c r="H21" s="15" t="n">
        <v>1</v>
      </c>
      <c r="I21" s="20" t="n">
        <f aca="false">IF(G21="","",G21*H21)</f>
        <v>9.86</v>
      </c>
      <c r="J21" s="17" t="s">
        <v>61</v>
      </c>
    </row>
    <row r="22" customFormat="false" ht="18" hidden="false" customHeight="true" outlineLevel="0" collapsed="false">
      <c r="A22" s="9" t="n">
        <v>11</v>
      </c>
      <c r="B22" s="10" t="s">
        <v>10</v>
      </c>
      <c r="C22" s="11" t="s">
        <v>62</v>
      </c>
      <c r="D22" s="12" t="s">
        <v>32</v>
      </c>
      <c r="E22" s="13" t="n">
        <v>3.2</v>
      </c>
      <c r="F22" s="13" t="n">
        <v>2.4</v>
      </c>
      <c r="G22" s="14" t="n">
        <f aca="false">IF(AND(E22&lt;&gt;"",F22&lt;&gt;""),E22*F22,"")</f>
        <v>7.68</v>
      </c>
      <c r="H22" s="15" t="n">
        <v>1</v>
      </c>
      <c r="I22" s="16" t="n">
        <f aca="false">IF(G22="","",G22*H22)</f>
        <v>7.68</v>
      </c>
      <c r="J22" s="17" t="s">
        <v>63</v>
      </c>
    </row>
    <row r="23" customFormat="false" ht="18" hidden="false" customHeight="true" outlineLevel="0" collapsed="false">
      <c r="A23" s="18" t="n">
        <v>12</v>
      </c>
      <c r="B23" s="10" t="s">
        <v>10</v>
      </c>
      <c r="C23" s="11" t="s">
        <v>64</v>
      </c>
      <c r="D23" s="12" t="s">
        <v>33</v>
      </c>
      <c r="E23" s="13" t="n">
        <v>3.6</v>
      </c>
      <c r="F23" s="13" t="n">
        <v>1.3</v>
      </c>
      <c r="G23" s="19" t="n">
        <f aca="false">IF(AND(E23&lt;&gt;"",F23&lt;&gt;""),E23*F23,"")</f>
        <v>4.68</v>
      </c>
      <c r="H23" s="15" t="n">
        <v>1</v>
      </c>
      <c r="I23" s="20" t="n">
        <f aca="false">IF(G23="","",G23*H23)</f>
        <v>4.68</v>
      </c>
      <c r="J23" s="17"/>
    </row>
    <row r="24" customFormat="false" ht="18" hidden="false" customHeight="true" outlineLevel="0" collapsed="false">
      <c r="A24" s="9" t="n">
        <v>13</v>
      </c>
      <c r="B24" s="10" t="s">
        <v>16</v>
      </c>
      <c r="C24" s="11" t="s">
        <v>65</v>
      </c>
      <c r="D24" s="12" t="s">
        <v>4</v>
      </c>
      <c r="E24" s="13" t="n">
        <v>5.2</v>
      </c>
      <c r="F24" s="13" t="n">
        <v>3.8</v>
      </c>
      <c r="G24" s="14" t="n">
        <f aca="false">IF(AND(E24&lt;&gt;"",F24&lt;&gt;""),E24*F24,"")</f>
        <v>19.76</v>
      </c>
      <c r="H24" s="15" t="n">
        <v>1</v>
      </c>
      <c r="I24" s="16" t="n">
        <f aca="false">IF(G24="","",G24*H24)</f>
        <v>19.76</v>
      </c>
      <c r="J24" s="17" t="s">
        <v>66</v>
      </c>
    </row>
    <row r="25" customFormat="false" ht="18" hidden="false" customHeight="true" outlineLevel="0" collapsed="false">
      <c r="A25" s="18" t="n">
        <v>14</v>
      </c>
      <c r="B25" s="10" t="s">
        <v>16</v>
      </c>
      <c r="C25" s="11" t="s">
        <v>67</v>
      </c>
      <c r="D25" s="12" t="s">
        <v>15</v>
      </c>
      <c r="E25" s="13" t="n">
        <v>2.6</v>
      </c>
      <c r="F25" s="13" t="n">
        <v>2.2</v>
      </c>
      <c r="G25" s="19" t="n">
        <f aca="false">IF(AND(E25&lt;&gt;"",F25&lt;&gt;""),E25*F25,"")</f>
        <v>5.72</v>
      </c>
      <c r="H25" s="15" t="n">
        <v>1</v>
      </c>
      <c r="I25" s="20" t="n">
        <f aca="false">IF(G25="","",G25*H25)</f>
        <v>5.72</v>
      </c>
      <c r="J25" s="17" t="s">
        <v>68</v>
      </c>
    </row>
    <row r="26" customFormat="false" ht="18" hidden="false" customHeight="true" outlineLevel="0" collapsed="false">
      <c r="A26" s="9" t="n">
        <v>15</v>
      </c>
      <c r="B26" s="10"/>
      <c r="C26" s="11"/>
      <c r="D26" s="12"/>
      <c r="E26" s="13"/>
      <c r="F26" s="13"/>
      <c r="G26" s="14" t="str">
        <f aca="false">IF(AND(E26&lt;&gt;"",F26&lt;&gt;""),E26*F26,"")</f>
        <v/>
      </c>
      <c r="H26" s="15" t="n">
        <v>1</v>
      </c>
      <c r="I26" s="16" t="str">
        <f aca="false">IF(G26="","",G26*H26)</f>
        <v/>
      </c>
      <c r="J26" s="17"/>
    </row>
    <row r="27" customFormat="false" ht="18" hidden="false" customHeight="true" outlineLevel="0" collapsed="false">
      <c r="A27" s="18" t="n">
        <v>16</v>
      </c>
      <c r="B27" s="10"/>
      <c r="C27" s="11"/>
      <c r="D27" s="12"/>
      <c r="E27" s="13"/>
      <c r="F27" s="13"/>
      <c r="G27" s="19" t="str">
        <f aca="false">IF(AND(E27&lt;&gt;"",F27&lt;&gt;""),E27*F27,"")</f>
        <v/>
      </c>
      <c r="H27" s="15" t="n">
        <v>1</v>
      </c>
      <c r="I27" s="20" t="str">
        <f aca="false">IF(G27="","",G27*H27)</f>
        <v/>
      </c>
      <c r="J27" s="17"/>
    </row>
    <row r="28" customFormat="false" ht="18" hidden="false" customHeight="true" outlineLevel="0" collapsed="false">
      <c r="A28" s="9" t="n">
        <v>17</v>
      </c>
      <c r="B28" s="10"/>
      <c r="C28" s="11"/>
      <c r="D28" s="12"/>
      <c r="E28" s="13"/>
      <c r="F28" s="13"/>
      <c r="G28" s="14" t="str">
        <f aca="false">IF(AND(E28&lt;&gt;"",F28&lt;&gt;""),E28*F28,"")</f>
        <v/>
      </c>
      <c r="H28" s="15" t="n">
        <v>1</v>
      </c>
      <c r="I28" s="16" t="str">
        <f aca="false">IF(G28="","",G28*H28)</f>
        <v/>
      </c>
      <c r="J28" s="17"/>
    </row>
    <row r="29" customFormat="false" ht="18" hidden="false" customHeight="true" outlineLevel="0" collapsed="false">
      <c r="A29" s="18" t="n">
        <v>18</v>
      </c>
      <c r="B29" s="10"/>
      <c r="C29" s="11"/>
      <c r="D29" s="12"/>
      <c r="E29" s="13"/>
      <c r="F29" s="13"/>
      <c r="G29" s="19" t="str">
        <f aca="false">IF(AND(E29&lt;&gt;"",F29&lt;&gt;""),E29*F29,"")</f>
        <v/>
      </c>
      <c r="H29" s="15" t="n">
        <v>1</v>
      </c>
      <c r="I29" s="20" t="str">
        <f aca="false">IF(G29="","",G29*H29)</f>
        <v/>
      </c>
      <c r="J29" s="17"/>
    </row>
    <row r="30" customFormat="false" ht="18" hidden="false" customHeight="true" outlineLevel="0" collapsed="false">
      <c r="A30" s="9" t="n">
        <v>19</v>
      </c>
      <c r="B30" s="10"/>
      <c r="C30" s="11"/>
      <c r="D30" s="12"/>
      <c r="E30" s="13"/>
      <c r="F30" s="13"/>
      <c r="G30" s="14" t="str">
        <f aca="false">IF(AND(E30&lt;&gt;"",F30&lt;&gt;""),E30*F30,"")</f>
        <v/>
      </c>
      <c r="H30" s="15" t="n">
        <v>1</v>
      </c>
      <c r="I30" s="16" t="str">
        <f aca="false">IF(G30="","",G30*H30)</f>
        <v/>
      </c>
      <c r="J30" s="17"/>
    </row>
    <row r="31" customFormat="false" ht="18" hidden="false" customHeight="true" outlineLevel="0" collapsed="false">
      <c r="A31" s="18" t="n">
        <v>20</v>
      </c>
      <c r="B31" s="10"/>
      <c r="C31" s="11"/>
      <c r="D31" s="12"/>
      <c r="E31" s="13"/>
      <c r="F31" s="13"/>
      <c r="G31" s="19" t="str">
        <f aca="false">IF(AND(E31&lt;&gt;"",F31&lt;&gt;""),E31*F31,"")</f>
        <v/>
      </c>
      <c r="H31" s="15" t="n">
        <v>1</v>
      </c>
      <c r="I31" s="20" t="str">
        <f aca="false">IF(G31="","",G31*H31)</f>
        <v/>
      </c>
      <c r="J31" s="17"/>
    </row>
    <row r="32" customFormat="false" ht="18" hidden="false" customHeight="true" outlineLevel="0" collapsed="false">
      <c r="A32" s="9" t="n">
        <v>21</v>
      </c>
      <c r="B32" s="10"/>
      <c r="C32" s="11"/>
      <c r="D32" s="12"/>
      <c r="E32" s="13"/>
      <c r="F32" s="13"/>
      <c r="G32" s="14" t="str">
        <f aca="false">IF(AND(E32&lt;&gt;"",F32&lt;&gt;""),E32*F32,"")</f>
        <v/>
      </c>
      <c r="H32" s="15" t="n">
        <v>1</v>
      </c>
      <c r="I32" s="16" t="str">
        <f aca="false">IF(G32="","",G32*H32)</f>
        <v/>
      </c>
      <c r="J32" s="17"/>
    </row>
    <row r="33" customFormat="false" ht="18" hidden="false" customHeight="true" outlineLevel="0" collapsed="false">
      <c r="A33" s="18" t="n">
        <v>22</v>
      </c>
      <c r="B33" s="10"/>
      <c r="C33" s="11"/>
      <c r="D33" s="12"/>
      <c r="E33" s="13"/>
      <c r="F33" s="13"/>
      <c r="G33" s="19" t="str">
        <f aca="false">IF(AND(E33&lt;&gt;"",F33&lt;&gt;""),E33*F33,"")</f>
        <v/>
      </c>
      <c r="H33" s="15" t="n">
        <v>1</v>
      </c>
      <c r="I33" s="20" t="str">
        <f aca="false">IF(G33="","",G33*H33)</f>
        <v/>
      </c>
      <c r="J33" s="17"/>
    </row>
    <row r="34" customFormat="false" ht="21.75" hidden="false" customHeight="true" outlineLevel="0" collapsed="false">
      <c r="A34" s="21" t="s">
        <v>69</v>
      </c>
      <c r="B34" s="21"/>
      <c r="C34" s="21"/>
      <c r="D34" s="21"/>
      <c r="E34" s="21"/>
      <c r="F34" s="21"/>
      <c r="G34" s="22" t="n">
        <f aca="false">SUM(G12:G33)</f>
        <v>142.68</v>
      </c>
      <c r="H34" s="23"/>
      <c r="I34" s="24" t="n">
        <f aca="false">SUM(I12:I33)</f>
        <v>142.68</v>
      </c>
      <c r="J34" s="23"/>
    </row>
    <row r="35" customFormat="false" ht="6" hidden="false" customHeight="true" outlineLevel="0" collapsed="false"/>
    <row r="36" customFormat="false" ht="21.75" hidden="false" customHeight="true" outlineLevel="0" collapsed="false">
      <c r="A36" s="5" t="s">
        <v>70</v>
      </c>
      <c r="B36" s="5"/>
      <c r="C36" s="5"/>
      <c r="D36" s="5"/>
      <c r="E36" s="5"/>
      <c r="F36" s="5"/>
      <c r="G36" s="5"/>
      <c r="H36" s="5"/>
      <c r="I36" s="5"/>
      <c r="J36" s="5"/>
    </row>
    <row r="37" customFormat="false" ht="24" hidden="false" customHeight="true" outlineLevel="0" collapsed="false">
      <c r="A37" s="25" t="s">
        <v>71</v>
      </c>
      <c r="B37" s="25"/>
      <c r="C37" s="25"/>
      <c r="D37" s="25"/>
      <c r="E37" s="25"/>
      <c r="F37" s="25"/>
      <c r="G37" s="26" t="s">
        <v>72</v>
      </c>
      <c r="H37" s="26"/>
      <c r="I37" s="27" t="n">
        <f aca="false">I34</f>
        <v>142.68</v>
      </c>
      <c r="J37" s="28"/>
    </row>
    <row r="38" customFormat="false" ht="24" hidden="false" customHeight="true" outlineLevel="0" collapsed="false">
      <c r="A38" s="25" t="s">
        <v>73</v>
      </c>
      <c r="B38" s="25"/>
      <c r="C38" s="25"/>
      <c r="D38" s="25"/>
      <c r="E38" s="25"/>
      <c r="F38" s="25"/>
      <c r="G38" s="26" t="s">
        <v>74</v>
      </c>
      <c r="H38" s="26"/>
      <c r="I38" s="29" t="n">
        <v>31.6</v>
      </c>
      <c r="J38" s="28"/>
    </row>
    <row r="39" customFormat="false" ht="24" hidden="false" customHeight="true" outlineLevel="0" collapsed="false">
      <c r="A39" s="30" t="s">
        <v>75</v>
      </c>
      <c r="B39" s="30"/>
      <c r="C39" s="30"/>
      <c r="D39" s="30"/>
      <c r="E39" s="30"/>
      <c r="F39" s="30"/>
      <c r="G39" s="31" t="s">
        <v>76</v>
      </c>
      <c r="H39" s="31"/>
      <c r="I39" s="32" t="n">
        <f aca="false">I37+I38</f>
        <v>174.28</v>
      </c>
      <c r="J39" s="33"/>
    </row>
    <row r="41" customFormat="false" ht="6" hidden="false" customHeight="true" outlineLevel="0" collapsed="false"/>
    <row r="42" customFormat="false" ht="15" hidden="false" customHeight="false" outlineLevel="0" collapsed="false">
      <c r="A42" s="34" t="s">
        <v>77</v>
      </c>
      <c r="B42" s="34"/>
      <c r="C42" s="34"/>
      <c r="D42" s="34"/>
      <c r="E42" s="34"/>
      <c r="F42" s="34"/>
      <c r="G42" s="34"/>
      <c r="H42" s="34"/>
      <c r="I42" s="34"/>
      <c r="J42" s="34"/>
    </row>
  </sheetData>
  <mergeCells count="29">
    <mergeCell ref="A1:J1"/>
    <mergeCell ref="A2:J2"/>
    <mergeCell ref="A4:J4"/>
    <mergeCell ref="A5:B5"/>
    <mergeCell ref="C5:E5"/>
    <mergeCell ref="F5:G5"/>
    <mergeCell ref="H5:J5"/>
    <mergeCell ref="A6:B6"/>
    <mergeCell ref="C6:E6"/>
    <mergeCell ref="F6:G6"/>
    <mergeCell ref="H6:J6"/>
    <mergeCell ref="A7:B7"/>
    <mergeCell ref="C7:E7"/>
    <mergeCell ref="F7:G7"/>
    <mergeCell ref="H7:J7"/>
    <mergeCell ref="A8:B8"/>
    <mergeCell ref="C8:E8"/>
    <mergeCell ref="F8:G8"/>
    <mergeCell ref="H8:J8"/>
    <mergeCell ref="A10:J10"/>
    <mergeCell ref="A34:F34"/>
    <mergeCell ref="A36:J36"/>
    <mergeCell ref="A37:F37"/>
    <mergeCell ref="G37:H37"/>
    <mergeCell ref="A38:F38"/>
    <mergeCell ref="G38:H38"/>
    <mergeCell ref="A39:F39"/>
    <mergeCell ref="G39:H39"/>
    <mergeCell ref="A42:J42"/>
  </mergeCells>
  <dataValidations count="2">
    <dataValidation allowBlank="true" errorStyle="stop" operator="between" showDropDown="false" showErrorMessage="false" showInputMessage="false" sqref="D12:D33" type="list">
      <formula1>$O$2:$O$10</formula1>
      <formula2>0</formula2>
    </dataValidation>
    <dataValidation allowBlank="true" errorStyle="stop" operator="between" showDropDown="false" showErrorMessage="false" showInputMessage="false" sqref="B12:B33" type="list">
      <formula1>$P$2:$P$6</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7B3C"/>
    <pageSetUpPr fitToPage="false"/>
  </sheetPr>
  <dimension ref="A1:G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14"/>
    <col collapsed="false" customWidth="true" hidden="false" outlineLevel="0" max="5" min="5" style="0" width="3"/>
    <col collapsed="false" customWidth="true" hidden="false" outlineLevel="0" max="6" min="6" style="0" width="30"/>
    <col collapsed="false" customWidth="true" hidden="false" outlineLevel="0" max="7" min="7" style="0" width="16"/>
  </cols>
  <sheetData>
    <row r="1" customFormat="false" ht="37.5" hidden="false" customHeight="true" outlineLevel="0" collapsed="false">
      <c r="A1" s="1" t="s">
        <v>78</v>
      </c>
      <c r="B1" s="1"/>
      <c r="C1" s="1"/>
      <c r="D1" s="1"/>
      <c r="E1" s="1"/>
      <c r="F1" s="1"/>
      <c r="G1" s="1"/>
    </row>
    <row r="2" customFormat="false" ht="18" hidden="false" customHeight="true" outlineLevel="0" collapsed="false">
      <c r="A2" s="3" t="s">
        <v>79</v>
      </c>
      <c r="B2" s="3"/>
      <c r="C2" s="3"/>
      <c r="D2" s="3"/>
      <c r="E2" s="3"/>
      <c r="F2" s="3"/>
      <c r="G2" s="3"/>
    </row>
    <row r="3" customFormat="false" ht="7.5" hidden="false" customHeight="true" outlineLevel="0" collapsed="false"/>
    <row r="4" customFormat="false" ht="21.75" hidden="false" customHeight="true" outlineLevel="0" collapsed="false">
      <c r="B4" s="5" t="s">
        <v>80</v>
      </c>
      <c r="C4" s="5"/>
      <c r="D4" s="5"/>
      <c r="F4" s="35" t="s">
        <v>81</v>
      </c>
      <c r="G4" s="35"/>
    </row>
    <row r="5" customFormat="false" ht="21.75" hidden="false" customHeight="true" outlineLevel="0" collapsed="false">
      <c r="B5" s="8" t="s">
        <v>82</v>
      </c>
      <c r="C5" s="8" t="s">
        <v>83</v>
      </c>
      <c r="D5" s="8" t="s">
        <v>84</v>
      </c>
      <c r="F5" s="36" t="s">
        <v>75</v>
      </c>
      <c r="G5" s="37" t="n">
        <f aca="false">C15+Flächenberechnung!I38</f>
        <v>174.28</v>
      </c>
    </row>
    <row r="6" customFormat="false" ht="18.75" hidden="false" customHeight="true" outlineLevel="0" collapsed="false">
      <c r="B6" s="38" t="s">
        <v>4</v>
      </c>
      <c r="C6" s="39" t="n">
        <f aca="false">SUMIFS(Flächenberechnung!$I$12:$I$33,Flächenberechnung!$D$12:$D$33,$B6)</f>
        <v>83.58</v>
      </c>
      <c r="D6" s="40" t="n">
        <f aca="false">IF($C$15=0,0,C6/$C$15)</f>
        <v>0.58578637510513</v>
      </c>
      <c r="F6" s="41" t="s">
        <v>85</v>
      </c>
      <c r="G6" s="20" t="n">
        <f aca="false">C15</f>
        <v>142.68</v>
      </c>
    </row>
    <row r="7" customFormat="false" ht="18.75" hidden="false" customHeight="true" outlineLevel="0" collapsed="false">
      <c r="B7" s="42" t="s">
        <v>6</v>
      </c>
      <c r="C7" s="43" t="n">
        <f aca="false">SUMIFS(Flächenberechnung!$I$12:$I$33,Flächenberechnung!$D$12:$D$33,$B7)</f>
        <v>9.86</v>
      </c>
      <c r="D7" s="44" t="n">
        <f aca="false">IF($C$15=0,0,C7/$C$15)</f>
        <v>0.0691056910569106</v>
      </c>
      <c r="F7" s="45" t="s">
        <v>73</v>
      </c>
      <c r="G7" s="16" t="n">
        <f aca="false">Flächenberechnung!I38</f>
        <v>31.6</v>
      </c>
    </row>
    <row r="8" customFormat="false" ht="18.75" hidden="false" customHeight="true" outlineLevel="0" collapsed="false">
      <c r="B8" s="38" t="s">
        <v>9</v>
      </c>
      <c r="C8" s="39" t="n">
        <f aca="false">SUMIFS(Flächenberechnung!$I$12:$I$33,Flächenberechnung!$D$12:$D$33,$B8)</f>
        <v>0</v>
      </c>
      <c r="D8" s="40" t="n">
        <f aca="false">IF($C$15=0,0,C8/$C$15)</f>
        <v>0</v>
      </c>
      <c r="F8" s="42" t="s">
        <v>86</v>
      </c>
      <c r="G8" s="20" t="n">
        <f aca="false">SUM(C6:C12)</f>
        <v>119.44</v>
      </c>
    </row>
    <row r="9" customFormat="false" ht="18.75" hidden="false" customHeight="true" outlineLevel="0" collapsed="false">
      <c r="B9" s="42" t="s">
        <v>15</v>
      </c>
      <c r="C9" s="43" t="n">
        <f aca="false">SUMIFS(Flächenberechnung!$I$12:$I$33,Flächenberechnung!$D$12:$D$33,$B9)</f>
        <v>15.8</v>
      </c>
      <c r="D9" s="44" t="n">
        <f aca="false">IF($C$15=0,0,C9/$C$15)</f>
        <v>0.110737314269694</v>
      </c>
      <c r="F9" s="38" t="s">
        <v>87</v>
      </c>
      <c r="G9" s="16" t="n">
        <f aca="false">C13</f>
        <v>15.8</v>
      </c>
    </row>
    <row r="10" customFormat="false" ht="18.75" hidden="false" customHeight="true" outlineLevel="0" collapsed="false">
      <c r="B10" s="38" t="s">
        <v>21</v>
      </c>
      <c r="C10" s="39" t="n">
        <f aca="false">SUMIFS(Flächenberechnung!$I$12:$I$33,Flächenberechnung!$D$12:$D$33,$B10)</f>
        <v>0</v>
      </c>
      <c r="D10" s="40" t="n">
        <f aca="false">IF($C$15=0,0,C10/$C$15)</f>
        <v>0</v>
      </c>
      <c r="F10" s="42" t="s">
        <v>88</v>
      </c>
      <c r="G10" s="20" t="n">
        <f aca="false">C14</f>
        <v>7.44</v>
      </c>
    </row>
    <row r="11" customFormat="false" ht="18.75" hidden="false" customHeight="true" outlineLevel="0" collapsed="false">
      <c r="B11" s="42" t="s">
        <v>27</v>
      </c>
      <c r="C11" s="43" t="n">
        <f aca="false">SUMIFS(Flächenberechnung!$I$12:$I$33,Flächenberechnung!$D$12:$D$33,$B11)</f>
        <v>0</v>
      </c>
      <c r="D11" s="44" t="n">
        <f aca="false">IF($C$15=0,0,C11/$C$15)</f>
        <v>0</v>
      </c>
      <c r="F11" s="38" t="s">
        <v>89</v>
      </c>
      <c r="G11" s="46" t="n">
        <f aca="false">IF((C15+Flächenberechnung!I38)=0,0,Flächenberechnung!I38/(C15+Flächenberechnung!I38))</f>
        <v>0.181317420243287</v>
      </c>
    </row>
    <row r="12" customFormat="false" ht="18.75" hidden="false" customHeight="true" outlineLevel="0" collapsed="false">
      <c r="B12" s="38" t="s">
        <v>32</v>
      </c>
      <c r="C12" s="39" t="n">
        <f aca="false">SUMIFS(Flächenberechnung!$I$12:$I$33,Flächenberechnung!$D$12:$D$33,$B12)</f>
        <v>10.2</v>
      </c>
      <c r="D12" s="40" t="n">
        <f aca="false">IF($C$15=0,0,C12/$C$15)</f>
        <v>0.071488645920942</v>
      </c>
      <c r="F12" s="42" t="s">
        <v>90</v>
      </c>
      <c r="G12" s="47" t="n">
        <f aca="false">IF((C15+Flächenberechnung!I38)=0,0,(SUM(C6:C12))/(C15+Flächenberechnung!I38))</f>
        <v>0.685333945375258</v>
      </c>
    </row>
    <row r="13" customFormat="false" ht="18" hidden="false" customHeight="true" outlineLevel="0" collapsed="false">
      <c r="B13" s="42" t="s">
        <v>33</v>
      </c>
      <c r="C13" s="43" t="n">
        <f aca="false">SUMIFS(Flächenberechnung!$I$12:$I$33,Flächenberechnung!$D$12:$D$33,$B13)</f>
        <v>15.8</v>
      </c>
      <c r="D13" s="44" t="n">
        <f aca="false">IF($C$15=0,0,C13/$C$15)</f>
        <v>0.110737314269694</v>
      </c>
    </row>
    <row r="14" customFormat="false" ht="18" hidden="false" customHeight="true" outlineLevel="0" collapsed="false">
      <c r="B14" s="38" t="s">
        <v>35</v>
      </c>
      <c r="C14" s="39" t="n">
        <f aca="false">SUMIFS(Flächenberechnung!$I$12:$I$33,Flächenberechnung!$D$12:$D$33,$B14)</f>
        <v>7.44</v>
      </c>
      <c r="D14" s="40" t="n">
        <f aca="false">IF($C$15=0,0,C14/$C$15)</f>
        <v>0.0521446593776283</v>
      </c>
      <c r="F14" s="48" t="s">
        <v>91</v>
      </c>
      <c r="G14" s="48"/>
    </row>
    <row r="15" customFormat="false" ht="21.75" hidden="false" customHeight="true" outlineLevel="0" collapsed="false">
      <c r="B15" s="49" t="s">
        <v>85</v>
      </c>
      <c r="C15" s="50" t="n">
        <f aca="false">SUM(C6:C14)</f>
        <v>142.68</v>
      </c>
      <c r="D15" s="51" t="n">
        <v>1</v>
      </c>
      <c r="F15" s="48"/>
      <c r="G15" s="48"/>
    </row>
    <row r="16" customFormat="false" ht="15" hidden="false" customHeight="false" outlineLevel="0" collapsed="false">
      <c r="F16" s="48"/>
      <c r="G16" s="48"/>
    </row>
    <row r="17" customFormat="false" ht="15" hidden="false" customHeight="false" outlineLevel="0" collapsed="false">
      <c r="F17" s="48"/>
      <c r="G17" s="48"/>
    </row>
    <row r="35" customFormat="false" ht="15" hidden="false" customHeight="false" outlineLevel="0" collapsed="false">
      <c r="A35" s="52" t="s">
        <v>92</v>
      </c>
      <c r="B35" s="52"/>
      <c r="C35" s="52"/>
      <c r="D35" s="52"/>
      <c r="E35" s="52"/>
      <c r="F35" s="52"/>
      <c r="G35" s="52"/>
    </row>
  </sheetData>
  <mergeCells count="6">
    <mergeCell ref="A1:G1"/>
    <mergeCell ref="A2:G2"/>
    <mergeCell ref="B4:D4"/>
    <mergeCell ref="F4:G4"/>
    <mergeCell ref="F14:G17"/>
    <mergeCell ref="A35:G3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6E68"/>
    <pageSetUpPr fitToPage="false"/>
  </sheetPr>
  <dimension ref="A1: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88"/>
    <col collapsed="false" customWidth="true" hidden="false" outlineLevel="0" max="4" min="4" style="0" width="3"/>
  </cols>
  <sheetData>
    <row r="1" customFormat="false" ht="37.5" hidden="false" customHeight="true" outlineLevel="0" collapsed="false">
      <c r="A1" s="1" t="s">
        <v>93</v>
      </c>
      <c r="B1" s="1"/>
      <c r="C1" s="1"/>
      <c r="D1" s="1"/>
    </row>
    <row r="2" customFormat="false" ht="18" hidden="false" customHeight="true" outlineLevel="0" collapsed="false">
      <c r="A2" s="3" t="s">
        <v>94</v>
      </c>
      <c r="B2" s="3"/>
      <c r="C2" s="3"/>
      <c r="D2" s="3"/>
    </row>
    <row r="4" customFormat="false" ht="21.75" hidden="false" customHeight="true" outlineLevel="0" collapsed="false">
      <c r="B4" s="5" t="s">
        <v>95</v>
      </c>
      <c r="C4" s="5"/>
    </row>
    <row r="5" customFormat="false" ht="42" hidden="false" customHeight="true" outlineLevel="0" collapsed="false">
      <c r="B5" s="53" t="s">
        <v>96</v>
      </c>
      <c r="C5" s="54" t="s">
        <v>97</v>
      </c>
    </row>
    <row r="6" customFormat="false" ht="27.75" hidden="false" customHeight="true" outlineLevel="0" collapsed="false">
      <c r="B6" s="53" t="s">
        <v>98</v>
      </c>
      <c r="C6" s="54" t="s">
        <v>99</v>
      </c>
    </row>
    <row r="7" customFormat="false" ht="6" hidden="false" customHeight="true" outlineLevel="0" collapsed="false"/>
    <row r="8" customFormat="false" ht="21.75" hidden="false" customHeight="true" outlineLevel="0" collapsed="false">
      <c r="B8" s="5" t="s">
        <v>100</v>
      </c>
      <c r="C8" s="5"/>
    </row>
    <row r="9" customFormat="false" ht="27.75" hidden="false" customHeight="true" outlineLevel="0" collapsed="false">
      <c r="B9" s="53" t="s">
        <v>101</v>
      </c>
      <c r="C9" s="54" t="s">
        <v>102</v>
      </c>
    </row>
    <row r="10" customFormat="false" ht="27.75" hidden="false" customHeight="true" outlineLevel="0" collapsed="false">
      <c r="B10" s="53" t="s">
        <v>103</v>
      </c>
      <c r="C10" s="54" t="s">
        <v>104</v>
      </c>
    </row>
    <row r="11" customFormat="false" ht="27.75" hidden="false" customHeight="true" outlineLevel="0" collapsed="false">
      <c r="B11" s="53" t="s">
        <v>105</v>
      </c>
      <c r="C11" s="54" t="s">
        <v>106</v>
      </c>
    </row>
    <row r="12" customFormat="false" ht="27.75" hidden="false" customHeight="true" outlineLevel="0" collapsed="false">
      <c r="B12" s="53" t="s">
        <v>107</v>
      </c>
      <c r="C12" s="54" t="s">
        <v>108</v>
      </c>
    </row>
    <row r="13" customFormat="false" ht="27.75" hidden="false" customHeight="true" outlineLevel="0" collapsed="false">
      <c r="B13" s="53" t="s">
        <v>109</v>
      </c>
      <c r="C13" s="54" t="s">
        <v>110</v>
      </c>
    </row>
    <row r="14" customFormat="false" ht="6" hidden="false" customHeight="true" outlineLevel="0" collapsed="false"/>
    <row r="15" customFormat="false" ht="21.75" hidden="false" customHeight="true" outlineLevel="0" collapsed="false">
      <c r="B15" s="5" t="s">
        <v>111</v>
      </c>
      <c r="C15" s="5"/>
    </row>
    <row r="16" customFormat="false" ht="15.75" hidden="false" customHeight="true" outlineLevel="0" collapsed="false">
      <c r="B16" s="53" t="s">
        <v>112</v>
      </c>
      <c r="C16" s="54" t="s">
        <v>113</v>
      </c>
    </row>
    <row r="17" customFormat="false" ht="15.75" hidden="false" customHeight="true" outlineLevel="0" collapsed="false">
      <c r="B17" s="53" t="s">
        <v>114</v>
      </c>
      <c r="C17" s="54" t="s">
        <v>115</v>
      </c>
    </row>
    <row r="18" customFormat="false" ht="15.75" hidden="false" customHeight="true" outlineLevel="0" collapsed="false">
      <c r="B18" s="53" t="s">
        <v>116</v>
      </c>
      <c r="C18" s="54" t="s">
        <v>117</v>
      </c>
    </row>
    <row r="19" customFormat="false" ht="15.75" hidden="false" customHeight="true" outlineLevel="0" collapsed="false">
      <c r="B19" s="53" t="s">
        <v>118</v>
      </c>
      <c r="C19" s="54" t="s">
        <v>119</v>
      </c>
    </row>
    <row r="20" customFormat="false" ht="15.75" hidden="false" customHeight="true" outlineLevel="0" collapsed="false">
      <c r="B20" s="53" t="s">
        <v>120</v>
      </c>
      <c r="C20" s="54" t="s">
        <v>121</v>
      </c>
    </row>
    <row r="21" customFormat="false" ht="15.75" hidden="false" customHeight="true" outlineLevel="0" collapsed="false">
      <c r="B21" s="53" t="s">
        <v>122</v>
      </c>
      <c r="C21" s="54" t="s">
        <v>123</v>
      </c>
    </row>
    <row r="22" customFormat="false" ht="6" hidden="false" customHeight="true" outlineLevel="0" collapsed="false"/>
    <row r="23" customFormat="false" ht="21.75" hidden="false" customHeight="true" outlineLevel="0" collapsed="false">
      <c r="B23" s="5" t="s">
        <v>124</v>
      </c>
      <c r="C23" s="5"/>
    </row>
    <row r="24" customFormat="false" ht="15.75" hidden="false" customHeight="true" outlineLevel="0" collapsed="false">
      <c r="B24" s="53" t="s">
        <v>125</v>
      </c>
      <c r="C24" s="54" t="s">
        <v>126</v>
      </c>
    </row>
    <row r="25" customFormat="false" ht="15.75" hidden="false" customHeight="true" outlineLevel="0" collapsed="false">
      <c r="B25" s="53" t="s">
        <v>127</v>
      </c>
      <c r="C25" s="54" t="s">
        <v>128</v>
      </c>
    </row>
    <row r="26" customFormat="false" ht="15.75" hidden="false" customHeight="true" outlineLevel="0" collapsed="false">
      <c r="B26" s="53" t="s">
        <v>129</v>
      </c>
      <c r="C26" s="54" t="s">
        <v>130</v>
      </c>
    </row>
    <row r="27" customFormat="false" ht="15.75" hidden="false" customHeight="true" outlineLevel="0" collapsed="false">
      <c r="B27" s="53" t="s">
        <v>131</v>
      </c>
      <c r="C27" s="54" t="s">
        <v>132</v>
      </c>
    </row>
    <row r="28" customFormat="false" ht="15.75" hidden="false" customHeight="true" outlineLevel="0" collapsed="false">
      <c r="B28" s="53" t="s">
        <v>133</v>
      </c>
      <c r="C28" s="54" t="s">
        <v>134</v>
      </c>
    </row>
    <row r="29" customFormat="false" ht="15.75" hidden="false" customHeight="true" outlineLevel="0" collapsed="false">
      <c r="B29" s="53" t="s">
        <v>135</v>
      </c>
      <c r="C29" s="54" t="s">
        <v>136</v>
      </c>
    </row>
    <row r="30" customFormat="false" ht="15.75" hidden="false" customHeight="true" outlineLevel="0" collapsed="false">
      <c r="B30" s="53" t="s">
        <v>137</v>
      </c>
      <c r="C30" s="54" t="s">
        <v>138</v>
      </c>
    </row>
    <row r="31" customFormat="false" ht="6" hidden="false" customHeight="true" outlineLevel="0" collapsed="false"/>
    <row r="32" customFormat="false" ht="21.75" hidden="false" customHeight="true" outlineLevel="0" collapsed="false">
      <c r="B32" s="5" t="s">
        <v>139</v>
      </c>
      <c r="C32" s="5"/>
    </row>
    <row r="33" customFormat="false" ht="27.75" hidden="false" customHeight="true" outlineLevel="0" collapsed="false">
      <c r="B33" s="53" t="s">
        <v>140</v>
      </c>
      <c r="C33" s="54" t="s">
        <v>141</v>
      </c>
    </row>
    <row r="34" customFormat="false" ht="27.75" hidden="false" customHeight="true" outlineLevel="0" collapsed="false">
      <c r="B34" s="53" t="s">
        <v>142</v>
      </c>
      <c r="C34" s="54" t="s">
        <v>143</v>
      </c>
    </row>
    <row r="35" customFormat="false" ht="27.75" hidden="false" customHeight="true" outlineLevel="0" collapsed="false">
      <c r="B35" s="53" t="s">
        <v>144</v>
      </c>
      <c r="C35" s="54" t="s">
        <v>145</v>
      </c>
    </row>
    <row r="36" customFormat="false" ht="6" hidden="false" customHeight="true" outlineLevel="0" collapsed="false"/>
    <row r="37" customFormat="false" ht="21.75" hidden="false" customHeight="true" outlineLevel="0" collapsed="false">
      <c r="B37" s="5" t="s">
        <v>146</v>
      </c>
      <c r="C37" s="5"/>
    </row>
    <row r="38" customFormat="false" ht="15.75" hidden="false" customHeight="true" outlineLevel="0" collapsed="false">
      <c r="B38" s="53" t="s">
        <v>147</v>
      </c>
      <c r="C38" s="54" t="s">
        <v>148</v>
      </c>
    </row>
    <row r="39" customFormat="false" ht="15.75" hidden="false" customHeight="true" outlineLevel="0" collapsed="false">
      <c r="B39" s="53" t="s">
        <v>149</v>
      </c>
      <c r="C39" s="54" t="s">
        <v>150</v>
      </c>
    </row>
    <row r="40" customFormat="false" ht="27.75" hidden="false" customHeight="true" outlineLevel="0" collapsed="false">
      <c r="B40" s="53" t="s">
        <v>151</v>
      </c>
      <c r="C40" s="54" t="s">
        <v>152</v>
      </c>
    </row>
    <row r="41" customFormat="false" ht="27.75" hidden="false" customHeight="true" outlineLevel="0" collapsed="false">
      <c r="B41" s="53" t="s">
        <v>153</v>
      </c>
      <c r="C41" s="54" t="s">
        <v>154</v>
      </c>
    </row>
    <row r="43" customFormat="false" ht="15" hidden="false" customHeight="false" outlineLevel="0" collapsed="false">
      <c r="B43" s="55" t="s">
        <v>155</v>
      </c>
      <c r="C43" s="55"/>
    </row>
  </sheetData>
  <mergeCells count="9">
    <mergeCell ref="A1:D1"/>
    <mergeCell ref="A2:D2"/>
    <mergeCell ref="B4:C4"/>
    <mergeCell ref="B8:C8"/>
    <mergeCell ref="B15:C15"/>
    <mergeCell ref="B23:C23"/>
    <mergeCell ref="B32:C32"/>
    <mergeCell ref="B37:C37"/>
    <mergeCell ref="B43:C4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2026-07-16T14:36:47Z</dcterms:created>
  <dc:creator>openpyxl</dc:creator>
  <dc:description/>
  <dc:language>en-US</dc:language>
  <cp:lastModifiedBy/>
  <dcterms:modified xsi:type="dcterms:W3CDTF">2026-07-16T14:36:54Z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