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usleihliste" sheetId="1" state="visible" r:id="rId3"/>
  </sheets>
  <definedNames>
    <definedName function="false" hidden="true" localSheetId="0" name="_xlnm._FilterDatabase" vbProcedure="false">Ausleihliste!$A$10:$M$26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<sst xmlns="http://schemas.openxmlformats.org/spreadsheetml/2006/main" count="93" uniqueCount="84">
  <si>
    <t xml:space="preserve">AUSLEIHLISTE</t>
  </si>
  <si>
    <t xml:space="preserve">Verwaltung von Leihgegenständen  ·  Geschäftsjahr 2026</t>
  </si>
  <si>
    <t xml:space="preserve">GESAMT AUSLEIHEN</t>
  </si>
  <si>
    <t xml:space="preserve">AKTUELL AUSGELIEHEN</t>
  </si>
  <si>
    <t xml:space="preserve">ÜBERFÄLLIG</t>
  </si>
  <si>
    <t xml:space="preserve">ZURÜCKGEGEBEN</t>
  </si>
  <si>
    <t xml:space="preserve">RÜCKGABEQUOTE</t>
  </si>
  <si>
    <t xml:space="preserve">Vorgänge</t>
  </si>
  <si>
    <t xml:space="preserve">zurückgegeben / gesamt</t>
  </si>
  <si>
    <t xml:space="preserve">Stichtag (heute)</t>
  </si>
  <si>
    <t xml:space="preserve">Status, geplantes Rückgabedatum und Resttage berechnen sich automatisch  ·  Coral markierte Spalten bitte nicht überschreiben.</t>
  </si>
  <si>
    <t xml:space="preserve">Nr.</t>
  </si>
  <si>
    <t xml:space="preserve">Gegenstand</t>
  </si>
  <si>
    <t xml:space="preserve">Kategorie</t>
  </si>
  <si>
    <t xml:space="preserve">Menge</t>
  </si>
  <si>
    <t xml:space="preserve">Ausleihende Person</t>
  </si>
  <si>
    <t xml:space="preserve">Kontakt</t>
  </si>
  <si>
    <t xml:space="preserve">Ausleih-
datum</t>
  </si>
  <si>
    <t xml:space="preserve">Leihdauer</t>
  </si>
  <si>
    <t xml:space="preserve">Rückgabe
geplant</t>
  </si>
  <si>
    <t xml:space="preserve">Rückgabe
erfolgt</t>
  </si>
  <si>
    <t xml:space="preserve">Status</t>
  </si>
  <si>
    <t xml:space="preserve">Resttage</t>
  </si>
  <si>
    <t xml:space="preserve">Anmerkung</t>
  </si>
  <si>
    <t xml:space="preserve">Beamer EB-2250U</t>
  </si>
  <si>
    <t xml:space="preserve">IT-Gerät</t>
  </si>
  <si>
    <t xml:space="preserve">Anna Berger</t>
  </si>
  <si>
    <t xml:space="preserve">a.berger@example.de</t>
  </si>
  <si>
    <t xml:space="preserve">inkl. HDMI-Kabel &amp; Fernbedienung</t>
  </si>
  <si>
    <t xml:space="preserve">Akkuschrauber-Set</t>
  </si>
  <si>
    <t xml:space="preserve">Werkzeug</t>
  </si>
  <si>
    <t xml:space="preserve">Thomas Klein</t>
  </si>
  <si>
    <t xml:space="preserve">t.klein@example.de</t>
  </si>
  <si>
    <t xml:space="preserve">2 Akkus, Ladegerät fehlt teils</t>
  </si>
  <si>
    <t xml:space="preserve">Fachbuch Projektmanagement</t>
  </si>
  <si>
    <t xml:space="preserve">Medien</t>
  </si>
  <si>
    <t xml:space="preserve">Sabine Wolf</t>
  </si>
  <si>
    <t xml:space="preserve">s.wolf@example.de</t>
  </si>
  <si>
    <t xml:space="preserve">vollständig zurück</t>
  </si>
  <si>
    <t xml:space="preserve">Notebook 14 Zoll</t>
  </si>
  <si>
    <t xml:space="preserve">Michael Braun</t>
  </si>
  <si>
    <t xml:space="preserve">m.braun@example.de</t>
  </si>
  <si>
    <t xml:space="preserve">Leihgerät für Projektphase</t>
  </si>
  <si>
    <t xml:space="preserve">Stehleiter 3 m</t>
  </si>
  <si>
    <t xml:space="preserve">Julia Neumann</t>
  </si>
  <si>
    <t xml:space="preserve">j.neumann@example.de</t>
  </si>
  <si>
    <t xml:space="preserve">Sichtprüfung vor Rückgabe</t>
  </si>
  <si>
    <t xml:space="preserve">Digitalkamera-Kit</t>
  </si>
  <si>
    <t xml:space="preserve">Peter Schulz</t>
  </si>
  <si>
    <t xml:space="preserve">p.schulz@example.de</t>
  </si>
  <si>
    <t xml:space="preserve">Objektiv leicht verstaubt</t>
  </si>
  <si>
    <t xml:space="preserve">Faltpavillon 3x3 m</t>
  </si>
  <si>
    <t xml:space="preserve">Veranstaltung</t>
  </si>
  <si>
    <t xml:space="preserve">Laura Fischer</t>
  </si>
  <si>
    <t xml:space="preserve">l.fischer@example.de</t>
  </si>
  <si>
    <t xml:space="preserve">für Sommerfest reserviert</t>
  </si>
  <si>
    <t xml:space="preserve">Bürostuhl ergonomisch</t>
  </si>
  <si>
    <t xml:space="preserve">Möbel</t>
  </si>
  <si>
    <t xml:space="preserve">Daniel Hoffmann</t>
  </si>
  <si>
    <t xml:space="preserve">d.hoffmann@example.de</t>
  </si>
  <si>
    <t xml:space="preserve">Übergangsausstattung Team B</t>
  </si>
  <si>
    <t xml:space="preserve">Tablet 11 Zoll</t>
  </si>
  <si>
    <t xml:space="preserve">Nina Weber</t>
  </si>
  <si>
    <t xml:space="preserve">n.weber@example.de</t>
  </si>
  <si>
    <t xml:space="preserve">alle 3 Geräte zurück</t>
  </si>
  <si>
    <t xml:space="preserve">Werkzeugkoffer universal</t>
  </si>
  <si>
    <t xml:space="preserve">Kevin Richter</t>
  </si>
  <si>
    <t xml:space="preserve">k.richter@example.de</t>
  </si>
  <si>
    <t xml:space="preserve">Inventarnummer WZ-014</t>
  </si>
  <si>
    <t xml:space="preserve">Multimeter digital</t>
  </si>
  <si>
    <t xml:space="preserve">Sonstiges</t>
  </si>
  <si>
    <t xml:space="preserve">Sandra Köhler</t>
  </si>
  <si>
    <t xml:space="preserve">s.koehler@example.de</t>
  </si>
  <si>
    <t xml:space="preserve">kalibriert 01/2026</t>
  </si>
  <si>
    <t xml:space="preserve">Transportbox 60 L</t>
  </si>
  <si>
    <t xml:space="preserve">Frank Zimmermann</t>
  </si>
  <si>
    <t xml:space="preserve">f.zimmermann@example.de</t>
  </si>
  <si>
    <t xml:space="preserve">2 Boxen mit Kratzern</t>
  </si>
  <si>
    <t xml:space="preserve">LEGENDE &amp; HINWEISE</t>
  </si>
  <si>
    <t xml:space="preserve">•  Bearbeitbare Spalten: Gegenstand, Kategorie, Menge, Person, Kontakt, Ausleihdatum, Leihdauer, Rückgabe erfolgt und Anmerkung.</t>
  </si>
  <si>
    <t xml:space="preserve">•  Coral hinterlegte Spalten (Nr., Rückgabe geplant, Status, Resttage) sind Formeln und aktualisieren sich automatisch.</t>
  </si>
  <si>
    <t xml:space="preserve">•  Status:  Ausgeliehen = laufend (amber)   ·   Überfällig = Frist überschritten (rot)   ·   Zurückgegeben = abgeschlossen (grün).</t>
  </si>
  <si>
    <t xml:space="preserve">•  Rückgabe geplant = Ausleihdatum + Leihdauer.  Sobald ein Datum in „Rückgabe erfolgt“ steht, gilt der Vorgang als zurückgegeben.</t>
  </si>
  <si>
    <t xml:space="preserve">•  Tipp: Über die Filter-Schaltflächen in der Kopfzeile lässt sich z. B. nur „Überfällig“ anzeigen oder nach Kategorie sortieren.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</si>
</sst>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.0%"/>
    <numFmt numFmtId="167" formatCode="dd\.mm\.yyyy"/>
    <numFmt numFmtId="168" formatCode="General"/>
    <numFmt numFmtId="169" formatCode="0&quot; Tage&quot;"/>
    <numFmt numFmtId="170" formatCode="0&quot; Tage&quot;;\-0&quot; Tage&quot;;\–"/>
  </numFmts>
  <fonts count="2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i val="true"/>
      <sz val="11"/>
      <color rgb="FFDE6B48"/>
      <name val="Calibri"/>
      <family val="0"/>
      <charset val="1"/>
    </font>
    <font>
      <b val="true"/>
      <sz val="9.5"/>
      <color rgb="FF6B7686"/>
      <name val="Calibri"/>
      <family val="0"/>
      <charset val="1"/>
    </font>
    <font>
      <b val="true"/>
      <sz val="22"/>
      <color rgb="FF22314B"/>
      <name val="Calibri"/>
      <family val="0"/>
      <charset val="1"/>
    </font>
    <font>
      <b val="true"/>
      <sz val="22"/>
      <color rgb="FF9A6B15"/>
      <name val="Calibri"/>
      <family val="0"/>
      <charset val="1"/>
    </font>
    <font>
      <b val="true"/>
      <sz val="22"/>
      <color rgb="FFB23A2E"/>
      <name val="Calibri"/>
      <family val="0"/>
      <charset val="1"/>
    </font>
    <font>
      <b val="true"/>
      <sz val="22"/>
      <color rgb="FF2E7D5B"/>
      <name val="Calibri"/>
      <family val="0"/>
      <charset val="1"/>
    </font>
    <font>
      <b val="true"/>
      <sz val="22"/>
      <color rgb="FFB4502F"/>
      <name val="Calibri"/>
      <family val="0"/>
      <charset val="1"/>
    </font>
    <font>
      <i val="true"/>
      <sz val="8.5"/>
      <color rgb="FF6B7686"/>
      <name val="Calibri"/>
      <family val="0"/>
      <charset val="1"/>
    </font>
    <font>
      <b val="true"/>
      <sz val="10.5"/>
      <color rgb="FF22314B"/>
      <name val="Calibri"/>
      <family val="0"/>
      <charset val="1"/>
    </font>
    <font>
      <i val="true"/>
      <sz val="9.5"/>
      <color rgb="FF6B7686"/>
      <name val="Calibri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6B7686"/>
      <name val="Calibri"/>
      <family val="0"/>
      <charset val="1"/>
    </font>
    <font>
      <sz val="10"/>
      <color rgb="FF3E5A7A"/>
      <name val="Calibri"/>
      <family val="0"/>
      <charset val="1"/>
    </font>
    <font>
      <b val="true"/>
      <sz val="10"/>
      <color rgb="FF1F2733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sz val="9.5"/>
      <color rgb="FF1F2733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22314B"/>
        <bgColor rgb="FF1F2733"/>
      </patternFill>
    </fill>
    <fill>
      <patternFill patternType="solid">
        <fgColor rgb="FFFFFFFF"/>
        <bgColor rgb="FFF5F7FA"/>
      </patternFill>
    </fill>
    <fill>
      <patternFill patternType="solid">
        <fgColor rgb="FFEAF2FB"/>
        <bgColor rgb="FFE9EEF4"/>
      </patternFill>
    </fill>
    <fill>
      <patternFill patternType="solid">
        <fgColor rgb="FFB4502F"/>
        <bgColor rgb="FFB23A2E"/>
      </patternFill>
    </fill>
    <fill>
      <patternFill patternType="solid">
        <fgColor rgb="FF3E5A7A"/>
        <bgColor rgb="FF2E7D5B"/>
      </patternFill>
    </fill>
    <fill>
      <patternFill patternType="solid">
        <fgColor rgb="FFE9EEF4"/>
        <bgColor rgb="FFEAF2FB"/>
      </patternFill>
    </fill>
    <fill>
      <patternFill patternType="solid">
        <fgColor rgb="FFF5F7FA"/>
        <bgColor rgb="FFEAF2FB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>
        <color rgb="FFD5DCE6"/>
      </left>
      <right style="thin">
        <color rgb="FFD5DCE6"/>
      </right>
      <top style="thick">
        <color rgb="FFDE6B48"/>
      </top>
      <bottom/>
      <diagonal/>
    </border>
    <border diagonalUp="false" diagonalDown="false">
      <left style="thin">
        <color rgb="FFD5DCE6"/>
      </left>
      <right style="thin">
        <color rgb="FFD5DCE6"/>
      </right>
      <top/>
      <bottom/>
      <diagonal/>
    </border>
    <border diagonalUp="false" diagonalDown="false">
      <left style="thin">
        <color rgb="FFD5DCE6"/>
      </left>
      <right style="thin">
        <color rgb="FFD5DCE6"/>
      </right>
      <top/>
      <bottom style="thin">
        <color rgb="FFD5DCE6"/>
      </bottom>
      <diagonal/>
    </border>
    <border diagonalUp="false" diagonalDown="false">
      <left style="thin">
        <color rgb="FFD5DCE6"/>
      </left>
      <right style="thin">
        <color rgb="FFD5DCE6"/>
      </right>
      <top style="thin">
        <color rgb="FFD5DCE6"/>
      </top>
      <bottom style="thin">
        <color rgb="FFD5DC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6" fillId="3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7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8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9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5" fontId="10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1" fillId="3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2" fillId="3" borderId="3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13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5" fillId="5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6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3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0" fillId="3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3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7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7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7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8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8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8" borderId="4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7" fontId="0" fillId="8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0" fillId="8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7" borderId="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4" xfId="0" applyFont="false" applyBorder="true" applyAlignment="true" applyProtection="false">
      <alignment horizontal="left" vertical="center" textRotation="0" wrapText="false" indent="1" shrinkToFit="false"/>
      <protection locked="true" hidden="false"/>
    </xf>
    <xf numFmtId="164" fontId="0" fillId="8" borderId="4" xfId="0" applyFont="false" applyBorder="true" applyAlignment="true" applyProtection="false">
      <alignment horizontal="left" vertical="center" textRotation="0" wrapText="false" indent="1" shrinkToFit="false"/>
      <protection locked="true" hidden="false"/>
    </xf>
    <xf numFmtId="164" fontId="19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8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8">
    <dxf>
      <fill>
        <patternFill patternType="solid">
          <fgColor rgb="FFB4502F"/>
          <bgColor rgb="FF000000"/>
        </patternFill>
      </fill>
    </dxf>
    <dxf>
      <fill>
        <patternFill patternType="solid">
          <fgColor rgb="FFE9EEF4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6B7686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3E5A7A"/>
          <bgColor rgb="FF000000"/>
        </patternFill>
      </fill>
    </dxf>
    <dxf>
      <fill>
        <patternFill patternType="solid">
          <fgColor rgb="FFF5F7FA"/>
          <bgColor rgb="FF000000"/>
        </patternFill>
      </fill>
    </dxf>
    <dxf>
      <fill>
        <patternFill patternType="solid">
          <fgColor rgb="FFDCEBE0"/>
          <bgColor rgb="FF000000"/>
        </patternFill>
      </fill>
    </dxf>
    <dxf>
      <fill>
        <patternFill patternType="solid">
          <fgColor rgb="FFF4D9D3"/>
          <bgColor rgb="FF000000"/>
        </patternFill>
      </fill>
    </dxf>
    <dxf>
      <fill>
        <patternFill patternType="solid">
          <fgColor rgb="FFFBEBD2"/>
          <bgColor rgb="FF000000"/>
        </patternFill>
      </fill>
    </dxf>
    <dxf>
      <fill>
        <patternFill patternType="solid">
          <fgColor rgb="FF2E7D5B"/>
          <bgColor rgb="FF000000"/>
        </patternFill>
      </fill>
    </dxf>
    <dxf>
      <fill>
        <patternFill patternType="solid">
          <fgColor rgb="FF9A6B15"/>
          <bgColor rgb="FF000000"/>
        </patternFill>
      </fill>
    </dxf>
    <dxf>
      <fill>
        <patternFill patternType="solid">
          <fgColor rgb="FFB23A2E"/>
          <bgColor rgb="FF000000"/>
        </patternFill>
      </fill>
    </dxf>
    <dxf>
      <font>
        <name val="Calibri"/>
        <charset val="1"/>
        <family val="0"/>
        <b val="1"/>
        <color rgb="FFB23A2E"/>
        <sz val="10"/>
      </font>
      <fill>
        <patternFill>
          <bgColor rgb="FFF4D9D3"/>
        </patternFill>
      </fill>
    </dxf>
    <dxf>
      <font>
        <name val="Calibri"/>
        <charset val="1"/>
        <family val="0"/>
        <b val="1"/>
        <color rgb="FF9A6B15"/>
        <sz val="10"/>
      </font>
      <fill>
        <patternFill>
          <bgColor rgb="FFFBEBD2"/>
        </patternFill>
      </fill>
    </dxf>
    <dxf>
      <font>
        <name val="Calibri"/>
        <charset val="1"/>
        <family val="0"/>
        <b val="1"/>
        <color rgb="FF2E7D5B"/>
        <sz val="10"/>
      </font>
      <fill>
        <patternFill>
          <bgColor rgb="FFDCEBE0"/>
        </patternFill>
      </fill>
    </dxf>
    <dxf>
      <font>
        <name val="Calibri"/>
        <charset val="1"/>
        <family val="0"/>
        <b val="1"/>
        <color rgb="FFB23A2E"/>
        <sz val="10"/>
      </font>
    </dxf>
    <dxf>
      <font>
        <name val="Calibri"/>
        <charset val="1"/>
        <family val="0"/>
        <b val="1"/>
        <color rgb="FF9A6B15"/>
        <sz val="10"/>
      </font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A6B15"/>
      <rgbColor rgb="FF800080"/>
      <rgbColor rgb="FF008080"/>
      <rgbColor rgb="FFC0C0C0"/>
      <rgbColor rgb="FF6B7686"/>
      <rgbColor rgb="FF9999FF"/>
      <rgbColor rgb="FFB4502F"/>
      <rgbColor rgb="FFFBEBD2"/>
      <rgbColor rgb="FFEAF2FB"/>
      <rgbColor rgb="FF660066"/>
      <rgbColor rgb="FFFF8080"/>
      <rgbColor rgb="FF0066CC"/>
      <rgbColor rgb="FFD5DCE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EEF4"/>
      <rgbColor rgb="FFDCEBE0"/>
      <rgbColor rgb="FFF5F7FA"/>
      <rgbColor rgb="FF99CCFF"/>
      <rgbColor rgb="FFFF99CC"/>
      <rgbColor rgb="FFCC99FF"/>
      <rgbColor rgb="FFF4D9D3"/>
      <rgbColor rgb="FF3366FF"/>
      <rgbColor rgb="FF33CCCC"/>
      <rgbColor rgb="FF99CC00"/>
      <rgbColor rgb="FFFFCC00"/>
      <rgbColor rgb="FFFF9900"/>
      <rgbColor rgb="FFDE6B48"/>
      <rgbColor rgb="FF3E5A7A"/>
      <rgbColor rgb="FF969696"/>
      <rgbColor rgb="FF003366"/>
      <rgbColor rgb="FF2E7D5B"/>
      <rgbColor rgb="FF003300"/>
      <rgbColor rgb="FF1F2733"/>
      <rgbColor rgb="FFB23A2E"/>
      <rgbColor rgb="FF993366"/>
      <rgbColor rgb="FF333399"/>
      <rgbColor rgb="FF22314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2314B"/>
    <pageSetUpPr fitToPage="false"/>
  </sheetPr>
  <dimension ref="A1:M3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0" topLeftCell="A11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26"/>
    <col collapsed="false" customWidth="true" hidden="false" outlineLevel="0" max="3" min="3" style="0" width="15"/>
    <col collapsed="false" customWidth="true" hidden="false" outlineLevel="0" max="4" min="4" style="0" width="7"/>
    <col collapsed="false" customWidth="true" hidden="false" outlineLevel="0" max="5" min="5" style="0" width="22"/>
    <col collapsed="false" customWidth="true" hidden="false" outlineLevel="0" max="6" min="6" style="0" width="24"/>
    <col collapsed="false" customWidth="true" hidden="false" outlineLevel="0" max="7" min="7" style="0" width="13"/>
    <col collapsed="false" customWidth="true" hidden="false" outlineLevel="0" max="8" min="8" style="0" width="12"/>
    <col collapsed="false" customWidth="true" hidden="false" outlineLevel="0" max="10" min="9" style="0" width="15"/>
    <col collapsed="false" customWidth="true" hidden="false" outlineLevel="0" max="11" min="11" style="0" width="14"/>
    <col collapsed="false" customWidth="true" hidden="false" outlineLevel="0" max="12" min="12" style="0" width="11"/>
    <col collapsed="false" customWidth="true" hidden="false" outlineLevel="0" max="13" min="13" style="0" width="3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customFormat="false" ht="19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customFormat="false" ht="19.5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customFormat="false" ht="6" hidden="false" customHeight="true" outlineLevel="0" collapsed="false"/>
    <row r="5" customFormat="false" ht="15.75" hidden="false" customHeight="true" outlineLevel="0" collapsed="false">
      <c r="A5" s="3" t="s">
        <v>2</v>
      </c>
      <c r="B5" s="3"/>
      <c r="C5" s="3"/>
      <c r="D5" s="3" t="s">
        <v>3</v>
      </c>
      <c r="E5" s="3"/>
      <c r="F5" s="3"/>
      <c r="G5" s="3" t="s">
        <v>4</v>
      </c>
      <c r="H5" s="3"/>
      <c r="I5" s="3"/>
      <c r="J5" s="3" t="s">
        <v>5</v>
      </c>
      <c r="K5" s="3"/>
      <c r="L5" s="3" t="s">
        <v>6</v>
      </c>
      <c r="M5" s="3"/>
    </row>
    <row r="6" customFormat="false" ht="30" hidden="false" customHeight="true" outlineLevel="0" collapsed="false">
      <c r="A6" s="4" t="n">
        <f aca="false">COUNTA($B$11:$B$26)</f>
        <v>12</v>
      </c>
      <c r="B6" s="4"/>
      <c r="C6" s="4"/>
      <c r="D6" s="5" t="n">
        <f aca="false">COUNTIF($K$11:$K$26,"Ausgeliehen")</f>
        <v>4</v>
      </c>
      <c r="E6" s="5"/>
      <c r="F6" s="5"/>
      <c r="G6" s="6" t="n">
        <f aca="false">COUNTIF($K$11:$K$26,"Überfällig")</f>
        <v>4</v>
      </c>
      <c r="H6" s="6"/>
      <c r="I6" s="6"/>
      <c r="J6" s="7" t="n">
        <f aca="false">COUNTIF($K$11:$K$26,"Zurückgegeben")</f>
        <v>4</v>
      </c>
      <c r="K6" s="7"/>
      <c r="L6" s="8" t="n">
        <f aca="false">IFERROR($J$6/$A$6,0)</f>
        <v>0.333333333333333</v>
      </c>
      <c r="M6" s="8"/>
    </row>
    <row r="7" customFormat="false" ht="15" hidden="false" customHeight="true" outlineLevel="0" collapsed="false">
      <c r="A7" s="9" t="s">
        <v>7</v>
      </c>
      <c r="B7" s="9"/>
      <c r="C7" s="9"/>
      <c r="D7" s="9" t="s">
        <v>7</v>
      </c>
      <c r="E7" s="9"/>
      <c r="F7" s="9"/>
      <c r="G7" s="9" t="s">
        <v>7</v>
      </c>
      <c r="H7" s="9"/>
      <c r="I7" s="9"/>
      <c r="J7" s="9" t="s">
        <v>7</v>
      </c>
      <c r="K7" s="9"/>
      <c r="L7" s="9" t="s">
        <v>8</v>
      </c>
      <c r="M7" s="9"/>
    </row>
    <row r="8" customFormat="false" ht="6" hidden="false" customHeight="true" outlineLevel="0" collapsed="false"/>
    <row r="9" customFormat="false" ht="18" hidden="false" customHeight="true" outlineLevel="0" collapsed="false">
      <c r="A9" s="10" t="s">
        <v>9</v>
      </c>
      <c r="B9" s="10"/>
      <c r="C9" s="10"/>
      <c r="D9" s="11" t="n">
        <f aca="true">TODAY()</f>
        <v>46236</v>
      </c>
      <c r="E9" s="12" t="s">
        <v>10</v>
      </c>
      <c r="F9" s="12"/>
      <c r="G9" s="12"/>
      <c r="H9" s="12"/>
      <c r="I9" s="12"/>
      <c r="J9" s="12"/>
      <c r="K9" s="12"/>
      <c r="L9" s="12"/>
      <c r="M9" s="12"/>
    </row>
    <row r="10" customFormat="false" ht="30" hidden="false" customHeight="true" outlineLevel="0" collapsed="false">
      <c r="A10" s="13" t="s">
        <v>11</v>
      </c>
      <c r="B10" s="14" t="s">
        <v>12</v>
      </c>
      <c r="C10" s="14" t="s">
        <v>13</v>
      </c>
      <c r="D10" s="14" t="s">
        <v>14</v>
      </c>
      <c r="E10" s="14" t="s">
        <v>15</v>
      </c>
      <c r="F10" s="14" t="s">
        <v>16</v>
      </c>
      <c r="G10" s="14" t="s">
        <v>17</v>
      </c>
      <c r="H10" s="14" t="s">
        <v>18</v>
      </c>
      <c r="I10" s="13" t="s">
        <v>19</v>
      </c>
      <c r="J10" s="14" t="s">
        <v>20</v>
      </c>
      <c r="K10" s="13" t="s">
        <v>21</v>
      </c>
      <c r="L10" s="13" t="s">
        <v>22</v>
      </c>
      <c r="M10" s="14" t="s">
        <v>23</v>
      </c>
    </row>
    <row r="11" customFormat="false" ht="18" hidden="false" customHeight="true" outlineLevel="0" collapsed="false">
      <c r="A11" s="15" t="n">
        <f aca="false">IF($B11="","",ROW()-10)</f>
        <v>1</v>
      </c>
      <c r="B11" s="16" t="s">
        <v>24</v>
      </c>
      <c r="C11" s="17" t="s">
        <v>25</v>
      </c>
      <c r="D11" s="18" t="n">
        <v>1</v>
      </c>
      <c r="E11" s="16" t="s">
        <v>26</v>
      </c>
      <c r="F11" s="19" t="s">
        <v>27</v>
      </c>
      <c r="G11" s="20" t="n">
        <v>46223</v>
      </c>
      <c r="H11" s="21" t="n">
        <v>14</v>
      </c>
      <c r="I11" s="22" t="n">
        <f aca="false">IF($G11="","",$G11+$H11)</f>
        <v>46237</v>
      </c>
      <c r="J11" s="20"/>
      <c r="K11" s="23" t="str">
        <f aca="true">IF($G11="","",IF($J11&lt;&gt;"","Zurückgegeben",IF(TODAY()&gt;$I11,"Überfällig","Ausgeliehen")))</f>
        <v>Ausgeliehen</v>
      </c>
      <c r="L11" s="24" t="n">
        <f aca="true">IF(OR($G11="",$J11&lt;&gt;""),"",$I11-TODAY())</f>
        <v>1</v>
      </c>
      <c r="M11" s="16" t="s">
        <v>28</v>
      </c>
    </row>
    <row r="12" customFormat="false" ht="18" hidden="false" customHeight="true" outlineLevel="0" collapsed="false">
      <c r="A12" s="15" t="n">
        <f aca="false">IF($B12="","",ROW()-10)</f>
        <v>2</v>
      </c>
      <c r="B12" s="25" t="s">
        <v>29</v>
      </c>
      <c r="C12" s="26" t="s">
        <v>30</v>
      </c>
      <c r="D12" s="27" t="n">
        <v>2</v>
      </c>
      <c r="E12" s="25" t="s">
        <v>31</v>
      </c>
      <c r="F12" s="28" t="s">
        <v>32</v>
      </c>
      <c r="G12" s="29" t="n">
        <v>46188</v>
      </c>
      <c r="H12" s="30" t="n">
        <v>21</v>
      </c>
      <c r="I12" s="22" t="n">
        <f aca="false">IF($G12="","",$G12+$H12)</f>
        <v>46209</v>
      </c>
      <c r="J12" s="29"/>
      <c r="K12" s="23" t="str">
        <f aca="true">IF($G12="","",IF($J12&lt;&gt;"","Zurückgegeben",IF(TODAY()&gt;$I12,"Überfällig","Ausgeliehen")))</f>
        <v>Überfällig</v>
      </c>
      <c r="L12" s="24" t="n">
        <f aca="true">IF(OR($G12="",$J12&lt;&gt;""),"",$I12-TODAY())</f>
        <v>-27</v>
      </c>
      <c r="M12" s="25" t="s">
        <v>33</v>
      </c>
    </row>
    <row r="13" customFormat="false" ht="18" hidden="false" customHeight="true" outlineLevel="0" collapsed="false">
      <c r="A13" s="15" t="n">
        <f aca="false">IF($B13="","",ROW()-10)</f>
        <v>3</v>
      </c>
      <c r="B13" s="16" t="s">
        <v>34</v>
      </c>
      <c r="C13" s="17" t="s">
        <v>35</v>
      </c>
      <c r="D13" s="18" t="n">
        <v>1</v>
      </c>
      <c r="E13" s="16" t="s">
        <v>36</v>
      </c>
      <c r="F13" s="19" t="s">
        <v>37</v>
      </c>
      <c r="G13" s="20" t="n">
        <v>46146</v>
      </c>
      <c r="H13" s="21" t="n">
        <v>30</v>
      </c>
      <c r="I13" s="22" t="n">
        <f aca="false">IF($G13="","",$G13+$H13)</f>
        <v>46176</v>
      </c>
      <c r="J13" s="20" t="n">
        <v>46174</v>
      </c>
      <c r="K13" s="23" t="str">
        <f aca="true">IF($G13="","",IF($J13&lt;&gt;"","Zurückgegeben",IF(TODAY()&gt;$I13,"Überfällig","Ausgeliehen")))</f>
        <v>Zurückgegeben</v>
      </c>
      <c r="L13" s="24" t="str">
        <f aca="true">IF(OR($G13="",$J13&lt;&gt;""),"",$I13-TODAY())</f>
        <v/>
      </c>
      <c r="M13" s="16" t="s">
        <v>38</v>
      </c>
    </row>
    <row r="14" customFormat="false" ht="18" hidden="false" customHeight="true" outlineLevel="0" collapsed="false">
      <c r="A14" s="15" t="n">
        <f aca="false">IF($B14="","",ROW()-10)</f>
        <v>4</v>
      </c>
      <c r="B14" s="25" t="s">
        <v>39</v>
      </c>
      <c r="C14" s="26" t="s">
        <v>25</v>
      </c>
      <c r="D14" s="27" t="n">
        <v>1</v>
      </c>
      <c r="E14" s="25" t="s">
        <v>40</v>
      </c>
      <c r="F14" s="28" t="s">
        <v>41</v>
      </c>
      <c r="G14" s="29" t="n">
        <v>46230</v>
      </c>
      <c r="H14" s="30" t="n">
        <v>30</v>
      </c>
      <c r="I14" s="22" t="n">
        <f aca="false">IF($G14="","",$G14+$H14)</f>
        <v>46260</v>
      </c>
      <c r="J14" s="29"/>
      <c r="K14" s="23" t="str">
        <f aca="true">IF($G14="","",IF($J14&lt;&gt;"","Zurückgegeben",IF(TODAY()&gt;$I14,"Überfällig","Ausgeliehen")))</f>
        <v>Ausgeliehen</v>
      </c>
      <c r="L14" s="24" t="n">
        <f aca="true">IF(OR($G14="",$J14&lt;&gt;""),"",$I14-TODAY())</f>
        <v>24</v>
      </c>
      <c r="M14" s="25" t="s">
        <v>42</v>
      </c>
    </row>
    <row r="15" customFormat="false" ht="18" hidden="false" customHeight="true" outlineLevel="0" collapsed="false">
      <c r="A15" s="15" t="n">
        <f aca="false">IF($B15="","",ROW()-10)</f>
        <v>5</v>
      </c>
      <c r="B15" s="16" t="s">
        <v>43</v>
      </c>
      <c r="C15" s="17" t="s">
        <v>30</v>
      </c>
      <c r="D15" s="18" t="n">
        <v>1</v>
      </c>
      <c r="E15" s="16" t="s">
        <v>44</v>
      </c>
      <c r="F15" s="19" t="s">
        <v>45</v>
      </c>
      <c r="G15" s="20" t="n">
        <v>46204</v>
      </c>
      <c r="H15" s="21" t="n">
        <v>10</v>
      </c>
      <c r="I15" s="22" t="n">
        <f aca="false">IF($G15="","",$G15+$H15)</f>
        <v>46214</v>
      </c>
      <c r="J15" s="20"/>
      <c r="K15" s="23" t="str">
        <f aca="true">IF($G15="","",IF($J15&lt;&gt;"","Zurückgegeben",IF(TODAY()&gt;$I15,"Überfällig","Ausgeliehen")))</f>
        <v>Überfällig</v>
      </c>
      <c r="L15" s="24" t="n">
        <f aca="true">IF(OR($G15="",$J15&lt;&gt;""),"",$I15-TODAY())</f>
        <v>-22</v>
      </c>
      <c r="M15" s="16" t="s">
        <v>46</v>
      </c>
    </row>
    <row r="16" customFormat="false" ht="18" hidden="false" customHeight="true" outlineLevel="0" collapsed="false">
      <c r="A16" s="15" t="n">
        <f aca="false">IF($B16="","",ROW()-10)</f>
        <v>6</v>
      </c>
      <c r="B16" s="25" t="s">
        <v>47</v>
      </c>
      <c r="C16" s="26" t="s">
        <v>25</v>
      </c>
      <c r="D16" s="27" t="n">
        <v>1</v>
      </c>
      <c r="E16" s="25" t="s">
        <v>48</v>
      </c>
      <c r="F16" s="28" t="s">
        <v>49</v>
      </c>
      <c r="G16" s="29" t="n">
        <v>46193</v>
      </c>
      <c r="H16" s="30" t="n">
        <v>14</v>
      </c>
      <c r="I16" s="22" t="n">
        <f aca="false">IF($G16="","",$G16+$H16)</f>
        <v>46207</v>
      </c>
      <c r="J16" s="29" t="n">
        <v>46205</v>
      </c>
      <c r="K16" s="23" t="str">
        <f aca="true">IF($G16="","",IF($J16&lt;&gt;"","Zurückgegeben",IF(TODAY()&gt;$I16,"Überfällig","Ausgeliehen")))</f>
        <v>Zurückgegeben</v>
      </c>
      <c r="L16" s="24" t="str">
        <f aca="true">IF(OR($G16="",$J16&lt;&gt;""),"",$I16-TODAY())</f>
        <v/>
      </c>
      <c r="M16" s="25" t="s">
        <v>50</v>
      </c>
    </row>
    <row r="17" customFormat="false" ht="18" hidden="false" customHeight="true" outlineLevel="0" collapsed="false">
      <c r="A17" s="15" t="n">
        <f aca="false">IF($B17="","",ROW()-10)</f>
        <v>7</v>
      </c>
      <c r="B17" s="16" t="s">
        <v>51</v>
      </c>
      <c r="C17" s="17" t="s">
        <v>52</v>
      </c>
      <c r="D17" s="18" t="n">
        <v>2</v>
      </c>
      <c r="E17" s="16" t="s">
        <v>53</v>
      </c>
      <c r="F17" s="19" t="s">
        <v>54</v>
      </c>
      <c r="G17" s="20" t="n">
        <v>46228</v>
      </c>
      <c r="H17" s="21" t="n">
        <v>7</v>
      </c>
      <c r="I17" s="22" t="n">
        <f aca="false">IF($G17="","",$G17+$H17)</f>
        <v>46235</v>
      </c>
      <c r="J17" s="20"/>
      <c r="K17" s="23" t="str">
        <f aca="true">IF($G17="","",IF($J17&lt;&gt;"","Zurückgegeben",IF(TODAY()&gt;$I17,"Überfällig","Ausgeliehen")))</f>
        <v>Überfällig</v>
      </c>
      <c r="L17" s="24" t="n">
        <f aca="true">IF(OR($G17="",$J17&lt;&gt;""),"",$I17-TODAY())</f>
        <v>-1</v>
      </c>
      <c r="M17" s="16" t="s">
        <v>55</v>
      </c>
    </row>
    <row r="18" customFormat="false" ht="18" hidden="false" customHeight="true" outlineLevel="0" collapsed="false">
      <c r="A18" s="15" t="n">
        <f aca="false">IF($B18="","",ROW()-10)</f>
        <v>8</v>
      </c>
      <c r="B18" s="25" t="s">
        <v>56</v>
      </c>
      <c r="C18" s="26" t="s">
        <v>57</v>
      </c>
      <c r="D18" s="27" t="n">
        <v>4</v>
      </c>
      <c r="E18" s="25" t="s">
        <v>58</v>
      </c>
      <c r="F18" s="28" t="s">
        <v>59</v>
      </c>
      <c r="G18" s="29" t="n">
        <v>46218</v>
      </c>
      <c r="H18" s="30" t="n">
        <v>60</v>
      </c>
      <c r="I18" s="22" t="n">
        <f aca="false">IF($G18="","",$G18+$H18)</f>
        <v>46278</v>
      </c>
      <c r="J18" s="29"/>
      <c r="K18" s="23" t="str">
        <f aca="true">IF($G18="","",IF($J18&lt;&gt;"","Zurückgegeben",IF(TODAY()&gt;$I18,"Überfällig","Ausgeliehen")))</f>
        <v>Ausgeliehen</v>
      </c>
      <c r="L18" s="24" t="n">
        <f aca="true">IF(OR($G18="",$J18&lt;&gt;""),"",$I18-TODAY())</f>
        <v>42</v>
      </c>
      <c r="M18" s="25" t="s">
        <v>60</v>
      </c>
    </row>
    <row r="19" customFormat="false" ht="18" hidden="false" customHeight="true" outlineLevel="0" collapsed="false">
      <c r="A19" s="15" t="n">
        <f aca="false">IF($B19="","",ROW()-10)</f>
        <v>9</v>
      </c>
      <c r="B19" s="16" t="s">
        <v>61</v>
      </c>
      <c r="C19" s="17" t="s">
        <v>25</v>
      </c>
      <c r="D19" s="18" t="n">
        <v>3</v>
      </c>
      <c r="E19" s="16" t="s">
        <v>62</v>
      </c>
      <c r="F19" s="19" t="s">
        <v>63</v>
      </c>
      <c r="G19" s="20" t="n">
        <v>46160</v>
      </c>
      <c r="H19" s="21" t="n">
        <v>14</v>
      </c>
      <c r="I19" s="22" t="n">
        <f aca="false">IF($G19="","",$G19+$H19)</f>
        <v>46174</v>
      </c>
      <c r="J19" s="20" t="n">
        <v>46172</v>
      </c>
      <c r="K19" s="23" t="str">
        <f aca="true">IF($G19="","",IF($J19&lt;&gt;"","Zurückgegeben",IF(TODAY()&gt;$I19,"Überfällig","Ausgeliehen")))</f>
        <v>Zurückgegeben</v>
      </c>
      <c r="L19" s="24" t="str">
        <f aca="true">IF(OR($G19="",$J19&lt;&gt;""),"",$I19-TODAY())</f>
        <v/>
      </c>
      <c r="M19" s="16" t="s">
        <v>64</v>
      </c>
    </row>
    <row r="20" customFormat="false" ht="18" hidden="false" customHeight="true" outlineLevel="0" collapsed="false">
      <c r="A20" s="15" t="n">
        <f aca="false">IF($B20="","",ROW()-10)</f>
        <v>10</v>
      </c>
      <c r="B20" s="25" t="s">
        <v>65</v>
      </c>
      <c r="C20" s="26" t="s">
        <v>30</v>
      </c>
      <c r="D20" s="27" t="n">
        <v>1</v>
      </c>
      <c r="E20" s="25" t="s">
        <v>66</v>
      </c>
      <c r="F20" s="28" t="s">
        <v>67</v>
      </c>
      <c r="G20" s="29" t="n">
        <v>46233</v>
      </c>
      <c r="H20" s="30" t="n">
        <v>5</v>
      </c>
      <c r="I20" s="22" t="n">
        <f aca="false">IF($G20="","",$G20+$H20)</f>
        <v>46238</v>
      </c>
      <c r="J20" s="29"/>
      <c r="K20" s="23" t="str">
        <f aca="true">IF($G20="","",IF($J20&lt;&gt;"","Zurückgegeben",IF(TODAY()&gt;$I20,"Überfällig","Ausgeliehen")))</f>
        <v>Ausgeliehen</v>
      </c>
      <c r="L20" s="24" t="n">
        <f aca="true">IF(OR($G20="",$J20&lt;&gt;""),"",$I20-TODAY())</f>
        <v>2</v>
      </c>
      <c r="M20" s="25" t="s">
        <v>68</v>
      </c>
    </row>
    <row r="21" customFormat="false" ht="18" hidden="false" customHeight="true" outlineLevel="0" collapsed="false">
      <c r="A21" s="15" t="n">
        <f aca="false">IF($B21="","",ROW()-10)</f>
        <v>11</v>
      </c>
      <c r="B21" s="16" t="s">
        <v>69</v>
      </c>
      <c r="C21" s="17" t="s">
        <v>70</v>
      </c>
      <c r="D21" s="18" t="n">
        <v>1</v>
      </c>
      <c r="E21" s="16" t="s">
        <v>71</v>
      </c>
      <c r="F21" s="19" t="s">
        <v>72</v>
      </c>
      <c r="G21" s="20" t="n">
        <v>46201</v>
      </c>
      <c r="H21" s="21" t="n">
        <v>21</v>
      </c>
      <c r="I21" s="22" t="n">
        <f aca="false">IF($G21="","",$G21+$H21)</f>
        <v>46222</v>
      </c>
      <c r="J21" s="20"/>
      <c r="K21" s="23" t="str">
        <f aca="true">IF($G21="","",IF($J21&lt;&gt;"","Zurückgegeben",IF(TODAY()&gt;$I21,"Überfällig","Ausgeliehen")))</f>
        <v>Überfällig</v>
      </c>
      <c r="L21" s="24" t="n">
        <f aca="true">IF(OR($G21="",$J21&lt;&gt;""),"",$I21-TODAY())</f>
        <v>-14</v>
      </c>
      <c r="M21" s="16" t="s">
        <v>73</v>
      </c>
    </row>
    <row r="22" customFormat="false" ht="18" hidden="false" customHeight="true" outlineLevel="0" collapsed="false">
      <c r="A22" s="15" t="n">
        <f aca="false">IF($B22="","",ROW()-10)</f>
        <v>12</v>
      </c>
      <c r="B22" s="25" t="s">
        <v>74</v>
      </c>
      <c r="C22" s="26" t="s">
        <v>57</v>
      </c>
      <c r="D22" s="27" t="n">
        <v>6</v>
      </c>
      <c r="E22" s="25" t="s">
        <v>75</v>
      </c>
      <c r="F22" s="28" t="s">
        <v>76</v>
      </c>
      <c r="G22" s="29" t="n">
        <v>46183</v>
      </c>
      <c r="H22" s="30" t="n">
        <v>30</v>
      </c>
      <c r="I22" s="22" t="n">
        <f aca="false">IF($G22="","",$G22+$H22)</f>
        <v>46213</v>
      </c>
      <c r="J22" s="29" t="n">
        <v>46211</v>
      </c>
      <c r="K22" s="23" t="str">
        <f aca="true">IF($G22="","",IF($J22&lt;&gt;"","Zurückgegeben",IF(TODAY()&gt;$I22,"Überfällig","Ausgeliehen")))</f>
        <v>Zurückgegeben</v>
      </c>
      <c r="L22" s="24" t="str">
        <f aca="true">IF(OR($G22="",$J22&lt;&gt;""),"",$I22-TODAY())</f>
        <v/>
      </c>
      <c r="M22" s="25" t="s">
        <v>77</v>
      </c>
    </row>
    <row r="23" customFormat="false" ht="18" hidden="false" customHeight="true" outlineLevel="0" collapsed="false">
      <c r="A23" s="31" t="str">
        <f aca="false">IF($B23="","",ROW()-10)</f>
        <v/>
      </c>
      <c r="B23" s="16"/>
      <c r="C23" s="32"/>
      <c r="D23" s="18"/>
      <c r="E23" s="16"/>
      <c r="F23" s="16"/>
      <c r="G23" s="20"/>
      <c r="H23" s="21"/>
      <c r="I23" s="22" t="str">
        <f aca="false">IF($G23="","",$G23+$H23)</f>
        <v/>
      </c>
      <c r="J23" s="20"/>
      <c r="K23" s="31" t="str">
        <f aca="true">IF($G23="","",IF($J23&lt;&gt;"","Zurückgegeben",IF(TODAY()&gt;$I23,"Überfällig","Ausgeliehen")))</f>
        <v/>
      </c>
      <c r="L23" s="24" t="str">
        <f aca="true">IF(OR($G23="",$J23&lt;&gt;""),"",$I23-TODAY())</f>
        <v/>
      </c>
      <c r="M23" s="16"/>
    </row>
    <row r="24" customFormat="false" ht="18" hidden="false" customHeight="true" outlineLevel="0" collapsed="false">
      <c r="A24" s="31" t="str">
        <f aca="false">IF($B24="","",ROW()-10)</f>
        <v/>
      </c>
      <c r="B24" s="25"/>
      <c r="C24" s="33"/>
      <c r="D24" s="27"/>
      <c r="E24" s="25"/>
      <c r="F24" s="25"/>
      <c r="G24" s="29"/>
      <c r="H24" s="30"/>
      <c r="I24" s="22" t="str">
        <f aca="false">IF($G24="","",$G24+$H24)</f>
        <v/>
      </c>
      <c r="J24" s="29"/>
      <c r="K24" s="31" t="str">
        <f aca="true">IF($G24="","",IF($J24&lt;&gt;"","Zurückgegeben",IF(TODAY()&gt;$I24,"Überfällig","Ausgeliehen")))</f>
        <v/>
      </c>
      <c r="L24" s="24" t="str">
        <f aca="true">IF(OR($G24="",$J24&lt;&gt;""),"",$I24-TODAY())</f>
        <v/>
      </c>
      <c r="M24" s="25"/>
    </row>
    <row r="25" customFormat="false" ht="18" hidden="false" customHeight="true" outlineLevel="0" collapsed="false">
      <c r="A25" s="31" t="str">
        <f aca="false">IF($B25="","",ROW()-10)</f>
        <v/>
      </c>
      <c r="B25" s="16"/>
      <c r="C25" s="32"/>
      <c r="D25" s="18"/>
      <c r="E25" s="16"/>
      <c r="F25" s="16"/>
      <c r="G25" s="20"/>
      <c r="H25" s="21"/>
      <c r="I25" s="22" t="str">
        <f aca="false">IF($G25="","",$G25+$H25)</f>
        <v/>
      </c>
      <c r="J25" s="20"/>
      <c r="K25" s="31" t="str">
        <f aca="true">IF($G25="","",IF($J25&lt;&gt;"","Zurückgegeben",IF(TODAY()&gt;$I25,"Überfällig","Ausgeliehen")))</f>
        <v/>
      </c>
      <c r="L25" s="24" t="str">
        <f aca="true">IF(OR($G25="",$J25&lt;&gt;""),"",$I25-TODAY())</f>
        <v/>
      </c>
      <c r="M25" s="16"/>
    </row>
    <row r="26" customFormat="false" ht="18" hidden="false" customHeight="true" outlineLevel="0" collapsed="false">
      <c r="A26" s="31" t="str">
        <f aca="false">IF($B26="","",ROW()-10)</f>
        <v/>
      </c>
      <c r="B26" s="25"/>
      <c r="C26" s="33"/>
      <c r="D26" s="27"/>
      <c r="E26" s="25"/>
      <c r="F26" s="25"/>
      <c r="G26" s="29"/>
      <c r="H26" s="30"/>
      <c r="I26" s="22" t="str">
        <f aca="false">IF($G26="","",$G26+$H26)</f>
        <v/>
      </c>
      <c r="J26" s="29"/>
      <c r="K26" s="31" t="str">
        <f aca="true">IF($G26="","",IF($J26&lt;&gt;"","Zurückgegeben",IF(TODAY()&gt;$I26,"Überfällig","Ausgeliehen")))</f>
        <v/>
      </c>
      <c r="L26" s="24" t="str">
        <f aca="true">IF(OR($G26="",$J26&lt;&gt;""),"",$I26-TODAY())</f>
        <v/>
      </c>
      <c r="M26" s="25"/>
    </row>
    <row r="28" customFormat="false" ht="19.5" hidden="false" customHeight="true" outlineLevel="0" collapsed="false">
      <c r="A28" s="34" t="s">
        <v>78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</row>
    <row r="29" customFormat="false" ht="15.75" hidden="false" customHeight="true" outlineLevel="0" collapsed="false">
      <c r="A29" s="35" t="s">
        <v>79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</row>
    <row r="30" customFormat="false" ht="15.75" hidden="false" customHeight="true" outlineLevel="0" collapsed="false">
      <c r="A30" s="35" t="s">
        <v>80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</row>
    <row r="31" customFormat="false" ht="15.75" hidden="false" customHeight="true" outlineLevel="0" collapsed="false">
      <c r="A31" s="35" t="s">
        <v>81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</row>
    <row r="32" customFormat="false" ht="15.75" hidden="false" customHeight="true" outlineLevel="0" collapsed="false">
      <c r="A32" s="35" t="s">
        <v>82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</row>
    <row r="33" customFormat="false" ht="15.75" hidden="false" customHeight="true" outlineLevel="0" collapsed="false">
      <c r="A33" s="35" t="s">
        <v>83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</row>
  </sheetData>
  <autoFilter ref="A10:M26"/>
  <mergeCells count="25">
    <mergeCell ref="A1:M2"/>
    <mergeCell ref="A3:M3"/>
    <mergeCell ref="A5:C5"/>
    <mergeCell ref="D5:F5"/>
    <mergeCell ref="G5:I5"/>
    <mergeCell ref="J5:K5"/>
    <mergeCell ref="L5:M5"/>
    <mergeCell ref="A6:C6"/>
    <mergeCell ref="D6:F6"/>
    <mergeCell ref="G6:I6"/>
    <mergeCell ref="J6:K6"/>
    <mergeCell ref="L6:M6"/>
    <mergeCell ref="A7:C7"/>
    <mergeCell ref="D7:F7"/>
    <mergeCell ref="G7:I7"/>
    <mergeCell ref="J7:K7"/>
    <mergeCell ref="L7:M7"/>
    <mergeCell ref="A9:C9"/>
    <mergeCell ref="E9:M9"/>
    <mergeCell ref="A28:M28"/>
    <mergeCell ref="A29:M29"/>
    <mergeCell ref="A30:M30"/>
    <mergeCell ref="A31:M31"/>
    <mergeCell ref="A32:M32"/>
    <mergeCell ref="A33:M33"/>
  </mergeCells>
  <conditionalFormatting sqref="K11:K26">
    <cfRule type="cellIs" priority="2" operator="equal" aboveAverage="0" equalAverage="0" bottom="0" percent="0" rank="0" text="" dxfId="13">
      <formula>"Überfällig"</formula>
    </cfRule>
    <cfRule type="cellIs" priority="3" operator="equal" aboveAverage="0" equalAverage="0" bottom="0" percent="0" rank="0" text="" dxfId="14">
      <formula>"Ausgeliehen"</formula>
    </cfRule>
    <cfRule type="cellIs" priority="4" operator="equal" aboveAverage="0" equalAverage="0" bottom="0" percent="0" rank="0" text="" dxfId="15">
      <formula>"Zurückgegeben"</formula>
    </cfRule>
  </conditionalFormatting>
  <conditionalFormatting sqref="L11:L26">
    <cfRule type="cellIs" priority="5" operator="lessThan" aboveAverage="0" equalAverage="0" bottom="0" percent="0" rank="0" text="" dxfId="16">
      <formula>0</formula>
    </cfRule>
    <cfRule type="cellIs" priority="6" operator="between" aboveAverage="0" equalAverage="0" bottom="0" percent="0" rank="0" text="" dxfId="17">
      <formula>0</formula>
      <formula>3</formula>
    </cfRule>
  </conditionalFormatting>
  <dataValidations count="2">
    <dataValidation allowBlank="true" error="Bitte eine Kategorie aus der Liste wählen." errorStyle="stop" errorTitle="Ungültige Kategorie" operator="between" prompt="Kategorie aus der Liste wählen" showDropDown="false" showErrorMessage="false" showInputMessage="false" sqref="C11:C26" type="list">
      <formula1>"IT-Gerät,Werkzeug,Medien,Möbel,Veranstaltung,Sonstiges"</formula1>
      <formula2>0</formula2>
    </dataValidation>
    <dataValidation allowBlank="true" error="Menge muss mindestens 1 sein." errorStyle="stop" errorTitle="Ungültige Menge" operator="greaterThanOrEqual" showDropDown="false" showErrorMessage="false" showInputMessage="false" sqref="D11:D26" type="whole">
      <formula1>1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2026-08-02T10:21:52Z</dcterms:created>
  <dc:creator>openpyxl</dc:creator>
  <dc:description/>
  <dc:language>en-US</dc:language>
  <cp:lastModifiedBy/>
  <dcterms:modified xsi:type="dcterms:W3CDTF">2026-08-02T10:21:52Z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