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Einarbeitungspla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<sst xmlns="http://schemas.openxmlformats.org/spreadsheetml/2006/main" count="207" uniqueCount="97">
  <si>
    <t xml:space="preserve">EINARBEITUNGSPLAN</t>
  </si>
  <si>
    <t xml:space="preserve">Fortschrittsübersicht · Onboarding neuer Mitarbeitender · Vorlage 2026</t>
  </si>
  <si>
    <t xml:space="preserve">MITARBEITER-INFORMATIONEN</t>
  </si>
  <si>
    <t xml:space="preserve">Name</t>
  </si>
  <si>
    <t xml:space="preserve">Alex Beispiel</t>
  </si>
  <si>
    <t xml:space="preserve">Abteilung</t>
  </si>
  <si>
    <t xml:space="preserve">Vertrieb</t>
  </si>
  <si>
    <t xml:space="preserve">Position</t>
  </si>
  <si>
    <t xml:space="preserve">Vertriebsmitarbeiter/in</t>
  </si>
  <si>
    <t xml:space="preserve">Führungskraft</t>
  </si>
  <si>
    <t xml:space="preserve">Teamleitung Vertrieb</t>
  </si>
  <si>
    <t xml:space="preserve">Pate / Mentor</t>
  </si>
  <si>
    <t xml:space="preserve">Kollege aus dem Team</t>
  </si>
  <si>
    <t xml:space="preserve">Eintrittsdatum</t>
  </si>
  <si>
    <t xml:space="preserve">Stichtag (heute)</t>
  </si>
  <si>
    <t xml:space="preserve">Probezeitende</t>
  </si>
  <si>
    <t xml:space="preserve">KENNZAHLEN</t>
  </si>
  <si>
    <t xml:space="preserve">Aufgaben gesamt</t>
  </si>
  <si>
    <t xml:space="preserve">Erledigt</t>
  </si>
  <si>
    <t xml:space="preserve">Überfällig</t>
  </si>
  <si>
    <t xml:space="preserve">Erledigungsquote</t>
  </si>
  <si>
    <t xml:space="preserve">FORTSCHRITT NACH PHASE</t>
  </si>
  <si>
    <t xml:space="preserve">Phase</t>
  </si>
  <si>
    <t xml:space="preserve">Aufgaben</t>
  </si>
  <si>
    <t xml:space="preserve">Ausstehend</t>
  </si>
  <si>
    <t xml:space="preserve">Fortschritt</t>
  </si>
  <si>
    <t xml:space="preserve">Vorbereitung (vor Eintritt)</t>
  </si>
  <si>
    <t xml:space="preserve">Erster Tag (Tag 1)</t>
  </si>
  <si>
    <t xml:space="preserve">Erste Woche (Tag 1–7)</t>
  </si>
  <si>
    <t xml:space="preserve">Einarbeitung (Tag 8–30)</t>
  </si>
  <si>
    <t xml:space="preserve">Vertiefung (Tag 31–60)</t>
  </si>
  <si>
    <t xml:space="preserve">Eigenverantwortung (Tag 61–90)</t>
  </si>
  <si>
    <t xml:space="preserve">GESAMT</t>
  </si>
  <si>
    <t xml:space="preserve">STATUS-VERTEILUNG</t>
  </si>
  <si>
    <t xml:space="preserve">Status</t>
  </si>
  <si>
    <t xml:space="preserve">Anzahl</t>
  </si>
  <si>
    <t xml:space="preserve">Anteil</t>
  </si>
  <si>
    <t xml:space="preserve">Verteilung</t>
  </si>
  <si>
    <t xml:space="preserve">In Bearbeitung</t>
  </si>
  <si>
    <t xml:space="preserve">Offen</t>
  </si>
  <si>
    <t xml:space="preserve">Verschoben</t>
  </si>
  <si>
    <t xml:space="preserve">HINWEISE ZUR NUTZUNG</t>
  </si>
  <si>
    <t xml:space="preserve">•  Cremefarbene Zellen sind Eingabefelder. Fälligkeiten, Kennzahlen und Diagramme berechnen sich automatisch.</t>
  </si>
  <si>
    <t xml:space="preserve">•  Das Eintrittsdatum ist der Anker: Die Spalte „Fällig am“ ergibt sich aus Eintrittsdatum + „Tag ab Eintritt“.</t>
  </si>
  <si>
    <t xml:space="preserve">•  Phase, Kategorie, Verantwortlich und Status werden über Auswahllisten gewählt; der Status steuert die Ampelfarben.</t>
  </si>
  <si>
    <t xml:space="preserve">•  „Stichtag (heute)“ steuert die Überfällig-Prüfung. Für laufendes Tracking dort =HEUTE() eintragen.</t>
  </si>
  <si>
    <t xml:space="preserve">•  Alle Namen und Angaben sind fiktive Beispielwerte und dienen nur der Veranschaulichung (DSGVO-schlank: nur nötige Daten).</t>
  </si>
  <si>
    <t xml:space="preserve">Onboarding neuer Mitarbeitender · 30-60-90-Tage-Struktur · Fälligkeiten automatisch ab Eintrittsdatum · Stand 2026</t>
  </si>
  <si>
    <t xml:space="preserve">Nr.</t>
  </si>
  <si>
    <t xml:space="preserve">Aufgabe / Thema</t>
  </si>
  <si>
    <t xml:space="preserve">Kategorie</t>
  </si>
  <si>
    <t xml:space="preserve">Verantwortlich</t>
  </si>
  <si>
    <t xml:space="preserve">Tag ab
Eintritt</t>
  </si>
  <si>
    <t xml:space="preserve">Fällig am</t>
  </si>
  <si>
    <t xml:space="preserve">Bemerkung</t>
  </si>
  <si>
    <t xml:space="preserve">Arbeitsvertrag und Unterlagen vollständig ablegen</t>
  </si>
  <si>
    <t xml:space="preserve">Pflicht &amp; Sicherheit</t>
  </si>
  <si>
    <t xml:space="preserve">Personalabteilung (HR)</t>
  </si>
  <si>
    <t xml:space="preserve">Nachweise im DMS abgelegt</t>
  </si>
  <si>
    <t xml:space="preserve">Arbeitsplatz und Hardware bereitstellen</t>
  </si>
  <si>
    <t xml:space="preserve">Organisation &amp; Zugänge</t>
  </si>
  <si>
    <t xml:space="preserve">IT-Abteilung</t>
  </si>
  <si>
    <t xml:space="preserve">Laptop, Monitor, Headset</t>
  </si>
  <si>
    <t xml:space="preserve">IT-Zugänge und E-Mail-Konto einrichten</t>
  </si>
  <si>
    <t xml:space="preserve">Willkommens-E-Mail und Ablaufplan versenden</t>
  </si>
  <si>
    <t xml:space="preserve">Team &amp; Kultur</t>
  </si>
  <si>
    <t xml:space="preserve">Begrüßung und Rundgang durch das Unternehmen</t>
  </si>
  <si>
    <t xml:space="preserve">Vorstellung im Team und Paten benennen</t>
  </si>
  <si>
    <t xml:space="preserve">Systemanmeldung testen und Arbeitsplatz einrichten</t>
  </si>
  <si>
    <t xml:space="preserve">Neue/r Mitarbeiter/in</t>
  </si>
  <si>
    <t xml:space="preserve">Unterweisung Arbeitssicherheit und Datenschutz</t>
  </si>
  <si>
    <t xml:space="preserve">Pflichttermin – zeitnah nachholen</t>
  </si>
  <si>
    <t xml:space="preserve">Einführung in interne Tools und Systeme</t>
  </si>
  <si>
    <t xml:space="preserve">Aufgaben, Rolle und Erwartungen besprechen</t>
  </si>
  <si>
    <t xml:space="preserve">Ziele &amp; Feedback</t>
  </si>
  <si>
    <t xml:space="preserve">Wichtige Ansprechpartner kennenlernen</t>
  </si>
  <si>
    <t xml:space="preserve">Zugang zu Fachanwendungen und Laufwerken</t>
  </si>
  <si>
    <t xml:space="preserve">Erste Fach- bzw. Produktschulung</t>
  </si>
  <si>
    <t xml:space="preserve">Fachliche Einarbeitung</t>
  </si>
  <si>
    <t xml:space="preserve">Schulungsreihe läuft</t>
  </si>
  <si>
    <t xml:space="preserve">Teilnahme an Team-Meeting / Jour fixe</t>
  </si>
  <si>
    <t xml:space="preserve">Feedbackgespräch nach zwei Wochen</t>
  </si>
  <si>
    <t xml:space="preserve">Agenda vorbereiten</t>
  </si>
  <si>
    <t xml:space="preserve">Prozesse und Arbeitsabläufe im Detail</t>
  </si>
  <si>
    <t xml:space="preserve">Selbstständige Bearbeitung erster Aufgaben</t>
  </si>
  <si>
    <t xml:space="preserve">Vertiefung Datenschutz und Compliance</t>
  </si>
  <si>
    <t xml:space="preserve">Kennenlernen angrenzender Abteilungen</t>
  </si>
  <si>
    <t xml:space="preserve">30-Tage-Feedbackgespräch</t>
  </si>
  <si>
    <t xml:space="preserve">Eigenständige Übernahme von Kernaufgaben</t>
  </si>
  <si>
    <t xml:space="preserve">Vertiefende Fachschulung / Weiterbildung</t>
  </si>
  <si>
    <t xml:space="preserve">Auf Folgequartal verschoben</t>
  </si>
  <si>
    <t xml:space="preserve">Mitarbeit in laufendem Projekt</t>
  </si>
  <si>
    <t xml:space="preserve">60-Tage-Feedbackgespräch</t>
  </si>
  <si>
    <t xml:space="preserve">Übernahme eigener Verantwortungsbereiche</t>
  </si>
  <si>
    <t xml:space="preserve">Wissenssicherung und Dokumentation erstellen</t>
  </si>
  <si>
    <t xml:space="preserve">Zielvereinbarung für die Zeit nach der Probezeit</t>
  </si>
  <si>
    <t xml:space="preserve">Abschlussgespräch Probezeit (90-Tage-Review)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</si>
</sst>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.mm\.yyyy"/>
    <numFmt numFmtId="166" formatCode="0"/>
    <numFmt numFmtId="167" formatCode="0.0%"/>
    <numFmt numFmtId="168" formatCode="General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667586"/>
      <name val="Calibri"/>
      <family val="0"/>
      <charset val="1"/>
    </font>
    <font>
      <sz val="10"/>
      <color rgb="FF1E2A38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1E2A38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b val="true"/>
      <sz val="15"/>
      <color rgb="FF1E2A38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9"/>
      <color rgb="FF1E2A38"/>
      <name val="Calibri"/>
      <family val="0"/>
      <charset val="1"/>
    </font>
    <font>
      <sz val="10"/>
      <color rgb="FF2E9E5B"/>
      <name val="Calibri"/>
      <family val="0"/>
      <charset val="1"/>
    </font>
    <font>
      <sz val="10"/>
      <color rgb="FF667586"/>
      <name val="Calibri"/>
      <family val="0"/>
      <charset val="1"/>
    </font>
    <font>
      <sz val="10"/>
      <color rgb="FFEE6C4D"/>
      <name val="Calibri"/>
      <family val="0"/>
      <charset val="1"/>
    </font>
    <font>
      <b val="true"/>
      <sz val="10"/>
      <color rgb="FF2D5A88"/>
      <name val="Calibri"/>
      <family val="0"/>
      <charset val="1"/>
    </font>
    <font>
      <b val="true"/>
      <sz val="10"/>
      <color rgb="FF2E9E5B"/>
      <name val="Calibri"/>
      <family val="0"/>
      <charset val="1"/>
    </font>
    <font>
      <b val="true"/>
      <sz val="10"/>
      <color rgb="FF2D6AA6"/>
      <name val="Calibri"/>
      <family val="0"/>
      <charset val="1"/>
    </font>
    <font>
      <b val="true"/>
      <sz val="10"/>
      <color rgb="FF8794A3"/>
      <name val="Calibri"/>
      <family val="0"/>
      <charset val="1"/>
    </font>
    <font>
      <b val="true"/>
      <sz val="10"/>
      <color rgb="FFC8871B"/>
      <name val="Calibri"/>
      <family val="0"/>
      <charset val="1"/>
    </font>
    <font>
      <sz val="9"/>
      <color rgb="FF667586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9"/>
      <color rgb="FFFFFFFF"/>
      <name val="Calibri"/>
      <family val="0"/>
      <charset val="1"/>
    </font>
    <font>
      <b val="true"/>
      <sz val="10"/>
      <color rgb="FF1E2A38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2D5A88"/>
        <bgColor rgb="FF2D6AA6"/>
      </patternFill>
    </fill>
    <fill>
      <patternFill patternType="solid">
        <fgColor rgb="FF3F72A6"/>
        <bgColor rgb="FF2D6AA6"/>
      </patternFill>
    </fill>
    <fill>
      <patternFill patternType="solid">
        <fgColor rgb="FFEE6C4D"/>
        <bgColor rgb="FFFF6600"/>
      </patternFill>
    </fill>
    <fill>
      <patternFill patternType="solid">
        <fgColor rgb="FFFFF7EE"/>
        <bgColor rgb="FFF3F8FC"/>
      </patternFill>
    </fill>
    <fill>
      <patternFill patternType="solid">
        <fgColor rgb="FFFFFFFF"/>
        <bgColor rgb="FFFFF7EE"/>
      </patternFill>
    </fill>
    <fill>
      <patternFill patternType="solid">
        <fgColor rgb="FF2E9E5B"/>
        <bgColor rgb="FF008080"/>
      </patternFill>
    </fill>
    <fill>
      <patternFill patternType="solid">
        <fgColor rgb="FFE5EEF6"/>
        <bgColor rgb="FFECEFF3"/>
      </patternFill>
    </fill>
    <fill>
      <patternFill patternType="solid">
        <fgColor rgb="FFF3F8FC"/>
        <bgColor rgb="FFFFF7EE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EE8"/>
      </bottom>
      <diagonal/>
    </border>
    <border diagonalUp="false" diagonalDown="false"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 diagonalUp="false" diagonalDown="false">
      <left style="thin">
        <color rgb="FFD5DEE8"/>
      </left>
      <right style="thin">
        <color rgb="FFD5DEE8"/>
      </right>
      <top style="thin">
        <color rgb="FFD5DEE8"/>
      </top>
      <bottom style="thin">
        <color rgb="FFD5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8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6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1"/>
        <family val="0"/>
        <b val="1"/>
        <color rgb="FF2E9E5B"/>
      </font>
      <fill>
        <patternFill>
          <bgColor rgb="FFE4F4EA"/>
        </patternFill>
      </fill>
    </dxf>
    <dxf>
      <font>
        <name val="Calibri"/>
        <charset val="1"/>
        <family val="0"/>
        <b val="1"/>
        <color rgb="FF2D6AA6"/>
      </font>
      <fill>
        <patternFill>
          <bgColor rgb="FFDEEAF6"/>
        </patternFill>
      </fill>
    </dxf>
    <dxf>
      <font>
        <name val="Calibri"/>
        <charset val="1"/>
        <family val="0"/>
        <b val="1"/>
        <color rgb="FFC8871B"/>
      </font>
      <fill>
        <patternFill>
          <bgColor rgb="FFFBEED4"/>
        </patternFill>
      </fill>
    </dxf>
    <dxf>
      <font>
        <name val="Calibri"/>
        <charset val="1"/>
        <family val="0"/>
        <b val="1"/>
        <color rgb="FF8794A3"/>
      </font>
      <fill>
        <patternFill>
          <bgColor rgb="FFECEFF3"/>
        </patternFill>
      </fill>
    </dxf>
    <dxf>
      <font>
        <name val="Calibri"/>
        <charset val="1"/>
        <family val="0"/>
        <b val="1"/>
        <color rgb="FFC0392B"/>
      </font>
      <fill>
        <patternFill>
          <bgColor rgb="FFF7E1D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CEFF3"/>
      <rgbColor rgb="FF808080"/>
      <rgbColor rgb="FF9999FF"/>
      <rgbColor rgb="FF993366"/>
      <rgbColor rgb="FFFFF7EE"/>
      <rgbColor rgb="FFE4F4EA"/>
      <rgbColor rgb="FF660066"/>
      <rgbColor rgb="FFEE6C4D"/>
      <rgbColor rgb="FF2D6AA6"/>
      <rgbColor rgb="FFD5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AF6"/>
      <rgbColor rgb="FFE5EEF6"/>
      <rgbColor rgb="FFFBEED4"/>
      <rgbColor rgb="FFF3F8FC"/>
      <rgbColor rgb="FFFF99CC"/>
      <rgbColor rgb="FFCC99FF"/>
      <rgbColor rgb="FFF7E1DE"/>
      <rgbColor rgb="FF3F72A6"/>
      <rgbColor rgb="FF33CCCC"/>
      <rgbColor rgb="FF99CC00"/>
      <rgbColor rgb="FFFFCC00"/>
      <rgbColor rgb="FFC8871B"/>
      <rgbColor rgb="FFFF6600"/>
      <rgbColor rgb="FF667586"/>
      <rgbColor rgb="FF8794A3"/>
      <rgbColor rgb="FF003366"/>
      <rgbColor rgb="FF2E9E5B"/>
      <rgbColor rgb="FF003300"/>
      <rgbColor rgb="FF333300"/>
      <rgbColor rgb="FFC0392B"/>
      <rgbColor rgb="FF993366"/>
      <rgbColor rgb="FF2D5A88"/>
      <rgbColor rgb="FF1E2A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I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5" min="4" style="0" width="13"/>
    <col collapsed="false" customWidth="true" hidden="false" outlineLevel="0" max="6" min="6" style="0" width="16"/>
    <col collapsed="false" customWidth="true" hidden="false" outlineLevel="0" max="9" min="7" style="0" width="14"/>
  </cols>
  <sheetData>
    <row r="1" customFormat="false" ht="21.75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</row>
    <row r="2" customFormat="false" ht="21.75" hidden="false" customHeight="true" outlineLevel="0" collapsed="false">
      <c r="B2" s="1"/>
      <c r="C2" s="1"/>
      <c r="D2" s="1"/>
      <c r="E2" s="1"/>
      <c r="F2" s="1"/>
      <c r="G2" s="1"/>
      <c r="H2" s="1"/>
      <c r="I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  <c r="H5" s="3"/>
      <c r="I5" s="3"/>
    </row>
    <row r="6" customFormat="false" ht="19.5" hidden="false" customHeight="true" outlineLevel="0" collapsed="false">
      <c r="B6" s="4" t="s">
        <v>3</v>
      </c>
      <c r="C6" s="5" t="s">
        <v>4</v>
      </c>
      <c r="D6" s="5"/>
      <c r="F6" s="4" t="s">
        <v>5</v>
      </c>
      <c r="G6" s="5" t="s">
        <v>6</v>
      </c>
      <c r="H6" s="5"/>
    </row>
    <row r="7" customFormat="false" ht="19.5" hidden="false" customHeight="true" outlineLevel="0" collapsed="false">
      <c r="B7" s="4" t="s">
        <v>7</v>
      </c>
      <c r="C7" s="5" t="s">
        <v>8</v>
      </c>
      <c r="D7" s="5"/>
      <c r="F7" s="4" t="s">
        <v>9</v>
      </c>
      <c r="G7" s="5" t="s">
        <v>10</v>
      </c>
      <c r="H7" s="5"/>
    </row>
    <row r="8" customFormat="false" ht="19.5" hidden="false" customHeight="true" outlineLevel="0" collapsed="false">
      <c r="B8" s="4" t="s">
        <v>11</v>
      </c>
      <c r="C8" s="5" t="s">
        <v>12</v>
      </c>
      <c r="D8" s="5"/>
      <c r="F8" s="4" t="s">
        <v>13</v>
      </c>
      <c r="G8" s="6" t="n">
        <v>46266</v>
      </c>
      <c r="H8" s="6"/>
    </row>
    <row r="9" customFormat="false" ht="19.5" hidden="false" customHeight="true" outlineLevel="0" collapsed="false">
      <c r="B9" s="4" t="s">
        <v>14</v>
      </c>
      <c r="C9" s="6" t="n">
        <v>46280</v>
      </c>
      <c r="D9" s="6"/>
      <c r="F9" s="4" t="s">
        <v>15</v>
      </c>
      <c r="G9" s="7" t="n">
        <f aca="false">IF(Übersicht!$G$8="","",EDATE(Übersicht!$G$8,6))</f>
        <v>46447</v>
      </c>
      <c r="H9" s="7"/>
      <c r="I9" s="8"/>
    </row>
    <row r="11" customFormat="false" ht="21.75" hidden="false" customHeight="true" outlineLevel="0" collapsed="false">
      <c r="B11" s="3" t="s">
        <v>16</v>
      </c>
      <c r="C11" s="3"/>
      <c r="D11" s="3"/>
      <c r="E11" s="3"/>
      <c r="F11" s="3"/>
      <c r="G11" s="3"/>
      <c r="H11" s="3"/>
      <c r="I11" s="3"/>
    </row>
    <row r="12" customFormat="false" ht="15.75" hidden="false" customHeight="true" outlineLevel="0" collapsed="false">
      <c r="B12" s="9" t="s">
        <v>17</v>
      </c>
      <c r="C12" s="9"/>
      <c r="D12" s="10" t="s">
        <v>18</v>
      </c>
      <c r="E12" s="10"/>
      <c r="F12" s="11" t="s">
        <v>19</v>
      </c>
      <c r="G12" s="11"/>
      <c r="H12" s="12" t="s">
        <v>20</v>
      </c>
      <c r="I12" s="12"/>
    </row>
    <row r="13" customFormat="false" ht="33.75" hidden="false" customHeight="true" outlineLevel="0" collapsed="false">
      <c r="B13" s="13" t="n">
        <f aca="false">COUNTA(Einarbeitungsplan!$C$5:$C$39)</f>
        <v>28</v>
      </c>
      <c r="C13" s="13"/>
      <c r="D13" s="14" t="n">
        <f aca="false">COUNTIF(Einarbeitungsplan!$H$5:$H$39,"Erledigt")</f>
        <v>12</v>
      </c>
      <c r="E13" s="14"/>
      <c r="F13" s="15" t="n">
        <f aca="false">SUMPRODUCT(ISNUMBER(Einarbeitungsplan!$G$5:$G$39)*(Einarbeitungsplan!$G$5:$G$39&lt;Übersicht!$C$9)*(Einarbeitungsplan!$H$5:$H$39&lt;&gt;"Erledigt")*(Einarbeitungsplan!$C$5:$C$39&lt;&gt;""))</f>
        <v>2</v>
      </c>
      <c r="G13" s="15"/>
      <c r="H13" s="16" t="n">
        <f aca="false">IFERROR(COUNTIF(Einarbeitungsplan!$H$5:$H$39,"Erledigt")/COUNTA(Einarbeitungsplan!$C$5:$C$39),0)</f>
        <v>0.428571428571429</v>
      </c>
      <c r="I13" s="16"/>
    </row>
    <row r="15" customFormat="false" ht="21.75" hidden="false" customHeight="true" outlineLevel="0" collapsed="false">
      <c r="B15" s="3" t="s">
        <v>21</v>
      </c>
      <c r="C15" s="3"/>
      <c r="D15" s="3"/>
      <c r="E15" s="3"/>
      <c r="F15" s="3"/>
      <c r="G15" s="3"/>
      <c r="H15" s="3"/>
      <c r="I15" s="3"/>
    </row>
    <row r="16" customFormat="false" ht="19.5" hidden="false" customHeight="true" outlineLevel="0" collapsed="false">
      <c r="B16" s="17" t="s">
        <v>22</v>
      </c>
      <c r="C16" s="17"/>
      <c r="D16" s="17" t="s">
        <v>23</v>
      </c>
      <c r="E16" s="17" t="s">
        <v>18</v>
      </c>
      <c r="F16" s="17" t="s">
        <v>24</v>
      </c>
      <c r="G16" s="17" t="s">
        <v>19</v>
      </c>
      <c r="H16" s="17" t="s">
        <v>25</v>
      </c>
      <c r="I16" s="17"/>
    </row>
    <row r="17" customFormat="false" ht="19.5" hidden="false" customHeight="true" outlineLevel="0" collapsed="false">
      <c r="B17" s="18" t="s">
        <v>26</v>
      </c>
      <c r="C17" s="18"/>
      <c r="D17" s="19" t="n">
        <f aca="false">COUNTIFS(Einarbeitungsplan!$B$5:$B$39,$B17)</f>
        <v>4</v>
      </c>
      <c r="E17" s="20" t="n">
        <f aca="false">COUNTIFS(Einarbeitungsplan!$B$5:$B$39,$B17,Einarbeitungsplan!$H$5:$H$39,"Erledigt")</f>
        <v>4</v>
      </c>
      <c r="F17" s="21" t="n">
        <f aca="false">D17-E17</f>
        <v>0</v>
      </c>
      <c r="G17" s="22" t="n">
        <f aca="false">SUMPRODUCT((Einarbeitungsplan!$B$5:$B$39=$B17)*ISNUMBER(Einarbeitungsplan!$G$5:$G$39)*(Einarbeitungsplan!$G$5:$G$39&lt;Übersicht!$C$9)*(Einarbeitungsplan!$H$5:$H$39&lt;&gt;"Erledigt"))</f>
        <v>0</v>
      </c>
      <c r="H17" s="23" t="n">
        <f aca="false">IFERROR(E17/D17,0)</f>
        <v>1</v>
      </c>
      <c r="I17" s="23"/>
    </row>
    <row r="18" customFormat="false" ht="19.5" hidden="false" customHeight="true" outlineLevel="0" collapsed="false">
      <c r="B18" s="24" t="s">
        <v>27</v>
      </c>
      <c r="C18" s="24"/>
      <c r="D18" s="25" t="n">
        <f aca="false">COUNTIFS(Einarbeitungsplan!$B$5:$B$39,$B18)</f>
        <v>4</v>
      </c>
      <c r="E18" s="26" t="n">
        <f aca="false">COUNTIFS(Einarbeitungsplan!$B$5:$B$39,$B18,Einarbeitungsplan!$H$5:$H$39,"Erledigt")</f>
        <v>3</v>
      </c>
      <c r="F18" s="27" t="n">
        <f aca="false">D18-E18</f>
        <v>1</v>
      </c>
      <c r="G18" s="28" t="n">
        <f aca="false">SUMPRODUCT((Einarbeitungsplan!$B$5:$B$39=$B18)*ISNUMBER(Einarbeitungsplan!$G$5:$G$39)*(Einarbeitungsplan!$G$5:$G$39&lt;Übersicht!$C$9)*(Einarbeitungsplan!$H$5:$H$39&lt;&gt;"Erledigt"))</f>
        <v>1</v>
      </c>
      <c r="H18" s="29" t="n">
        <f aca="false">IFERROR(E18/D18,0)</f>
        <v>0.75</v>
      </c>
      <c r="I18" s="29"/>
    </row>
    <row r="19" customFormat="false" ht="19.5" hidden="false" customHeight="true" outlineLevel="0" collapsed="false">
      <c r="B19" s="18" t="s">
        <v>28</v>
      </c>
      <c r="C19" s="18"/>
      <c r="D19" s="19" t="n">
        <f aca="false">COUNTIFS(Einarbeitungsplan!$B$5:$B$39,$B19)</f>
        <v>5</v>
      </c>
      <c r="E19" s="20" t="n">
        <f aca="false">COUNTIFS(Einarbeitungsplan!$B$5:$B$39,$B19,Einarbeitungsplan!$H$5:$H$39,"Erledigt")</f>
        <v>4</v>
      </c>
      <c r="F19" s="21" t="n">
        <f aca="false">D19-E19</f>
        <v>1</v>
      </c>
      <c r="G19" s="22" t="n">
        <f aca="false">SUMPRODUCT((Einarbeitungsplan!$B$5:$B$39=$B19)*ISNUMBER(Einarbeitungsplan!$G$5:$G$39)*(Einarbeitungsplan!$G$5:$G$39&lt;Übersicht!$C$9)*(Einarbeitungsplan!$H$5:$H$39&lt;&gt;"Erledigt"))</f>
        <v>1</v>
      </c>
      <c r="H19" s="23" t="n">
        <f aca="false">IFERROR(E19/D19,0)</f>
        <v>0.8</v>
      </c>
      <c r="I19" s="23"/>
    </row>
    <row r="20" customFormat="false" ht="19.5" hidden="false" customHeight="true" outlineLevel="0" collapsed="false">
      <c r="B20" s="24" t="s">
        <v>29</v>
      </c>
      <c r="C20" s="24"/>
      <c r="D20" s="25" t="n">
        <f aca="false">COUNTIFS(Einarbeitungsplan!$B$5:$B$39,$B20)</f>
        <v>6</v>
      </c>
      <c r="E20" s="26" t="n">
        <f aca="false">COUNTIFS(Einarbeitungsplan!$B$5:$B$39,$B20,Einarbeitungsplan!$H$5:$H$39,"Erledigt")</f>
        <v>1</v>
      </c>
      <c r="F20" s="27" t="n">
        <f aca="false">D20-E20</f>
        <v>5</v>
      </c>
      <c r="G20" s="28" t="n">
        <f aca="false">SUMPRODUCT((Einarbeitungsplan!$B$5:$B$39=$B20)*ISNUMBER(Einarbeitungsplan!$G$5:$G$39)*(Einarbeitungsplan!$G$5:$G$39&lt;Übersicht!$C$9)*(Einarbeitungsplan!$H$5:$H$39&lt;&gt;"Erledigt"))</f>
        <v>0</v>
      </c>
      <c r="H20" s="29" t="n">
        <f aca="false">IFERROR(E20/D20,0)</f>
        <v>0.166666666666667</v>
      </c>
      <c r="I20" s="29"/>
    </row>
    <row r="21" customFormat="false" ht="19.5" hidden="false" customHeight="true" outlineLevel="0" collapsed="false">
      <c r="B21" s="18" t="s">
        <v>30</v>
      </c>
      <c r="C21" s="18"/>
      <c r="D21" s="19" t="n">
        <f aca="false">COUNTIFS(Einarbeitungsplan!$B$5:$B$39,$B21)</f>
        <v>5</v>
      </c>
      <c r="E21" s="20" t="n">
        <f aca="false">COUNTIFS(Einarbeitungsplan!$B$5:$B$39,$B21,Einarbeitungsplan!$H$5:$H$39,"Erledigt")</f>
        <v>0</v>
      </c>
      <c r="F21" s="21" t="n">
        <f aca="false">D21-E21</f>
        <v>5</v>
      </c>
      <c r="G21" s="22" t="n">
        <f aca="false">SUMPRODUCT((Einarbeitungsplan!$B$5:$B$39=$B21)*ISNUMBER(Einarbeitungsplan!$G$5:$G$39)*(Einarbeitungsplan!$G$5:$G$39&lt;Übersicht!$C$9)*(Einarbeitungsplan!$H$5:$H$39&lt;&gt;"Erledigt"))</f>
        <v>0</v>
      </c>
      <c r="H21" s="23" t="n">
        <f aca="false">IFERROR(E21/D21,0)</f>
        <v>0</v>
      </c>
      <c r="I21" s="23"/>
    </row>
    <row r="22" customFormat="false" ht="19.5" hidden="false" customHeight="true" outlineLevel="0" collapsed="false">
      <c r="B22" s="24" t="s">
        <v>31</v>
      </c>
      <c r="C22" s="24"/>
      <c r="D22" s="25" t="n">
        <f aca="false">COUNTIFS(Einarbeitungsplan!$B$5:$B$39,$B22)</f>
        <v>4</v>
      </c>
      <c r="E22" s="26" t="n">
        <f aca="false">COUNTIFS(Einarbeitungsplan!$B$5:$B$39,$B22,Einarbeitungsplan!$H$5:$H$39,"Erledigt")</f>
        <v>0</v>
      </c>
      <c r="F22" s="27" t="n">
        <f aca="false">D22-E22</f>
        <v>4</v>
      </c>
      <c r="G22" s="28" t="n">
        <f aca="false">SUMPRODUCT((Einarbeitungsplan!$B$5:$B$39=$B22)*ISNUMBER(Einarbeitungsplan!$G$5:$G$39)*(Einarbeitungsplan!$G$5:$G$39&lt;Übersicht!$C$9)*(Einarbeitungsplan!$H$5:$H$39&lt;&gt;"Erledigt"))</f>
        <v>0</v>
      </c>
      <c r="H22" s="29" t="n">
        <f aca="false">IFERROR(E22/D22,0)</f>
        <v>0</v>
      </c>
      <c r="I22" s="29"/>
    </row>
    <row r="23" customFormat="false" ht="21.75" hidden="false" customHeight="true" outlineLevel="0" collapsed="false">
      <c r="B23" s="30" t="s">
        <v>32</v>
      </c>
      <c r="C23" s="30"/>
      <c r="D23" s="31" t="n">
        <f aca="false">SUM(D17:D22)</f>
        <v>28</v>
      </c>
      <c r="E23" s="31" t="n">
        <f aca="false">SUM(E17:E22)</f>
        <v>12</v>
      </c>
      <c r="F23" s="31" t="n">
        <f aca="false">SUM(F17:F22)</f>
        <v>16</v>
      </c>
      <c r="G23" s="31" t="n">
        <f aca="false">SUM(G17:G22)</f>
        <v>2</v>
      </c>
      <c r="H23" s="32" t="n">
        <f aca="false">IFERROR(E23/D23,0)</f>
        <v>0.428571428571429</v>
      </c>
      <c r="I23" s="32"/>
    </row>
    <row r="25" customFormat="false" ht="21.75" hidden="false" customHeight="true" outlineLevel="0" collapsed="false">
      <c r="B25" s="3" t="s">
        <v>33</v>
      </c>
      <c r="C25" s="3"/>
      <c r="D25" s="3"/>
      <c r="E25" s="3"/>
      <c r="F25" s="3"/>
      <c r="G25" s="3"/>
      <c r="H25" s="3"/>
      <c r="I25" s="3"/>
    </row>
    <row r="26" customFormat="false" ht="19.5" hidden="false" customHeight="true" outlineLevel="0" collapsed="false">
      <c r="B26" s="17" t="s">
        <v>34</v>
      </c>
      <c r="C26" s="17"/>
      <c r="D26" s="17" t="s">
        <v>35</v>
      </c>
      <c r="E26" s="17" t="s">
        <v>36</v>
      </c>
      <c r="F26" s="17" t="s">
        <v>37</v>
      </c>
      <c r="G26" s="17"/>
      <c r="H26" s="17"/>
      <c r="I26" s="17"/>
    </row>
    <row r="27" customFormat="false" ht="18.75" hidden="false" customHeight="true" outlineLevel="0" collapsed="false">
      <c r="B27" s="33" t="s">
        <v>18</v>
      </c>
      <c r="C27" s="33"/>
      <c r="D27" s="19" t="n">
        <f aca="false">COUNTIF(Einarbeitungsplan!$H$5:$H$39,$B27)</f>
        <v>12</v>
      </c>
      <c r="E27" s="34" t="n">
        <f aca="false">IFERROR(D27/COUNTA(Einarbeitungsplan!$C$5:$C$39),0)</f>
        <v>0.428571428571429</v>
      </c>
      <c r="F27" s="35" t="n">
        <f aca="false">IFERROR(D27/COUNTA(Einarbeitungsplan!$C$5:$C$39),0)</f>
        <v>0.428571428571429</v>
      </c>
      <c r="G27" s="35"/>
      <c r="H27" s="35"/>
      <c r="I27" s="35"/>
    </row>
    <row r="28" customFormat="false" ht="18.75" hidden="false" customHeight="true" outlineLevel="0" collapsed="false">
      <c r="B28" s="36" t="s">
        <v>38</v>
      </c>
      <c r="C28" s="36"/>
      <c r="D28" s="25" t="n">
        <f aca="false">COUNTIF(Einarbeitungsplan!$H$5:$H$39,$B28)</f>
        <v>3</v>
      </c>
      <c r="E28" s="37" t="n">
        <f aca="false">IFERROR(D28/COUNTA(Einarbeitungsplan!$C$5:$C$39),0)</f>
        <v>0.107142857142857</v>
      </c>
      <c r="F28" s="38" t="n">
        <f aca="false">IFERROR(D28/COUNTA(Einarbeitungsplan!$C$5:$C$39),0)</f>
        <v>0.107142857142857</v>
      </c>
      <c r="G28" s="38"/>
      <c r="H28" s="38"/>
      <c r="I28" s="38"/>
    </row>
    <row r="29" customFormat="false" ht="18.75" hidden="false" customHeight="true" outlineLevel="0" collapsed="false">
      <c r="B29" s="39" t="s">
        <v>39</v>
      </c>
      <c r="C29" s="39"/>
      <c r="D29" s="19" t="n">
        <f aca="false">COUNTIF(Einarbeitungsplan!$H$5:$H$39,$B29)</f>
        <v>12</v>
      </c>
      <c r="E29" s="34" t="n">
        <f aca="false">IFERROR(D29/COUNTA(Einarbeitungsplan!$C$5:$C$39),0)</f>
        <v>0.428571428571429</v>
      </c>
      <c r="F29" s="35" t="n">
        <f aca="false">IFERROR(D29/COUNTA(Einarbeitungsplan!$C$5:$C$39),0)</f>
        <v>0.428571428571429</v>
      </c>
      <c r="G29" s="35"/>
      <c r="H29" s="35"/>
      <c r="I29" s="35"/>
    </row>
    <row r="30" customFormat="false" ht="18.75" hidden="false" customHeight="true" outlineLevel="0" collapsed="false">
      <c r="B30" s="40" t="s">
        <v>40</v>
      </c>
      <c r="C30" s="40"/>
      <c r="D30" s="25" t="n">
        <f aca="false">COUNTIF(Einarbeitungsplan!$H$5:$H$39,$B30)</f>
        <v>1</v>
      </c>
      <c r="E30" s="37" t="n">
        <f aca="false">IFERROR(D30/COUNTA(Einarbeitungsplan!$C$5:$C$39),0)</f>
        <v>0.0357142857142857</v>
      </c>
      <c r="F30" s="38" t="n">
        <f aca="false">IFERROR(D30/COUNTA(Einarbeitungsplan!$C$5:$C$39),0)</f>
        <v>0.0357142857142857</v>
      </c>
      <c r="G30" s="38"/>
      <c r="H30" s="38"/>
      <c r="I30" s="38"/>
    </row>
    <row r="32" customFormat="false" ht="21.75" hidden="false" customHeight="true" outlineLevel="0" collapsed="false">
      <c r="B32" s="3" t="s">
        <v>41</v>
      </c>
      <c r="C32" s="3"/>
      <c r="D32" s="3"/>
      <c r="E32" s="3"/>
      <c r="F32" s="3"/>
      <c r="G32" s="3"/>
      <c r="H32" s="3"/>
      <c r="I32" s="3"/>
    </row>
    <row r="33" customFormat="false" ht="15.75" hidden="false" customHeight="true" outlineLevel="0" collapsed="false">
      <c r="B33" s="41" t="s">
        <v>42</v>
      </c>
      <c r="C33" s="41"/>
      <c r="D33" s="41"/>
      <c r="E33" s="41"/>
      <c r="F33" s="41"/>
      <c r="G33" s="41"/>
      <c r="H33" s="41"/>
      <c r="I33" s="41"/>
    </row>
    <row r="34" customFormat="false" ht="15.75" hidden="false" customHeight="true" outlineLevel="0" collapsed="false">
      <c r="B34" s="41" t="s">
        <v>43</v>
      </c>
      <c r="C34" s="41"/>
      <c r="D34" s="41"/>
      <c r="E34" s="41"/>
      <c r="F34" s="41"/>
      <c r="G34" s="41"/>
      <c r="H34" s="41"/>
      <c r="I34" s="41"/>
    </row>
    <row r="35" customFormat="false" ht="15.75" hidden="false" customHeight="true" outlineLevel="0" collapsed="false">
      <c r="B35" s="41" t="s">
        <v>44</v>
      </c>
      <c r="C35" s="41"/>
      <c r="D35" s="41"/>
      <c r="E35" s="41"/>
      <c r="F35" s="41"/>
      <c r="G35" s="41"/>
      <c r="H35" s="41"/>
      <c r="I35" s="41"/>
    </row>
    <row r="36" customFormat="false" ht="15.75" hidden="false" customHeight="true" outlineLevel="0" collapsed="false">
      <c r="B36" s="41" t="s">
        <v>45</v>
      </c>
      <c r="C36" s="41"/>
      <c r="D36" s="41"/>
      <c r="E36" s="41"/>
      <c r="F36" s="41"/>
      <c r="G36" s="41"/>
      <c r="H36" s="41"/>
      <c r="I36" s="41"/>
    </row>
    <row r="37" customFormat="false" ht="15.75" hidden="false" customHeight="true" outlineLevel="0" collapsed="false">
      <c r="B37" s="41" t="s">
        <v>46</v>
      </c>
      <c r="C37" s="41"/>
      <c r="D37" s="41"/>
      <c r="E37" s="41"/>
      <c r="F37" s="41"/>
      <c r="G37" s="41"/>
      <c r="H37" s="41"/>
      <c r="I37" s="41"/>
    </row>
  </sheetData>
  <mergeCells count="54">
    <mergeCell ref="B1:I2"/>
    <mergeCell ref="B3:I3"/>
    <mergeCell ref="B5:I5"/>
    <mergeCell ref="C6:D6"/>
    <mergeCell ref="G6:H6"/>
    <mergeCell ref="C7:D7"/>
    <mergeCell ref="G7:H7"/>
    <mergeCell ref="C8:D8"/>
    <mergeCell ref="G8:H8"/>
    <mergeCell ref="C9:D9"/>
    <mergeCell ref="G9:H9"/>
    <mergeCell ref="B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5:I25"/>
    <mergeCell ref="B26:C26"/>
    <mergeCell ref="F26:I26"/>
    <mergeCell ref="B27:C27"/>
    <mergeCell ref="F27:I27"/>
    <mergeCell ref="B28:C28"/>
    <mergeCell ref="F28:I28"/>
    <mergeCell ref="B29:C29"/>
    <mergeCell ref="F29:I29"/>
    <mergeCell ref="B30:C30"/>
    <mergeCell ref="F30:I30"/>
    <mergeCell ref="B32:I32"/>
    <mergeCell ref="B33:I33"/>
    <mergeCell ref="B34:I34"/>
    <mergeCell ref="B35:I35"/>
    <mergeCell ref="B36:I36"/>
    <mergeCell ref="B37:I37"/>
  </mergeCells>
  <conditionalFormatting sqref="H17:H22">
    <cfRule type="dataBar" priority="2">
      <dataBar showValue="1" minLength="10" maxLength="90">
        <cfvo type="num" val="0"/>
        <cfvo type="num" val="1"/>
        <color rgb="FF3F72A6"/>
      </dataBar>
      <extLst>
        <ext xmlns:x14="http://schemas.microsoft.com/office/spreadsheetml/2009/9/main" uri="{B025F937-C7B1-47D3-B67F-A62EFF666E3E}">
          <x14:id>{5044DC35-6A8E-43EC-B4B0-50121923AD1B}</x14:id>
        </ext>
      </extLst>
    </cfRule>
  </conditionalFormatting>
  <conditionalFormatting sqref="F27:F30">
    <cfRule type="dataBar" priority="3">
      <dataBar showValue="1" minLength="10" maxLength="90">
        <cfvo type="num" val="0"/>
        <cfvo type="num" val="1"/>
        <color rgb="FFEE6C4D"/>
      </dataBar>
      <extLst>
        <ext xmlns:x14="http://schemas.microsoft.com/office/spreadsheetml/2009/9/main" uri="{B025F937-C7B1-47D3-B67F-A62EFF666E3E}">
          <x14:id>{478DC3AC-5C1D-444B-9BBA-FDF2973B8250}</x14:id>
        </ext>
      </extLst>
    </cfRule>
  </conditionalFormatting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44DC35-6A8E-43EC-B4B0-50121923AD1B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3F72A6"/>
              <x14:axisColor rgb="FF000000"/>
            </x14:dataBar>
          </x14:cfRule>
          <xm:sqref>H17:H22</xm:sqref>
        </x14:conditionalFormatting>
        <x14:conditionalFormatting xmlns:xm="http://schemas.microsoft.com/office/excel/2006/main">
          <x14:cfRule type="dataBar" id="{478DC3AC-5C1D-444B-9BBA-FDF2973B8250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EE6C4D"/>
              <x14:axisColor rgb="FF000000"/>
            </x14:dataBar>
          </x14:cfRule>
          <xm:sqref>F27:F30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44"/>
    <col collapsed="false" customWidth="true" hidden="false" outlineLevel="0" max="4" min="4" style="0" width="22"/>
    <col collapsed="false" customWidth="true" hidden="false" outlineLevel="0" max="5" min="5" style="0" width="21"/>
    <col collapsed="false" customWidth="true" hidden="false" outlineLevel="0" max="6" min="6" style="0" width="9"/>
    <col collapsed="false" customWidth="true" hidden="false" outlineLevel="0" max="7" min="7" style="0" width="13"/>
    <col collapsed="false" customWidth="true" hidden="false" outlineLevel="0" max="8" min="8" style="0" width="16"/>
    <col collapsed="false" customWidth="true" hidden="false" outlineLevel="0" max="9" min="9" style="0" width="30"/>
  </cols>
  <sheetData>
    <row r="1" customFormat="false" ht="30" hidden="false" customHeight="true" outlineLevel="0" collapsed="false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customFormat="false" ht="18" hidden="false" customHeight="true" outlineLevel="0" collapsed="false">
      <c r="A2" s="43" t="s">
        <v>47</v>
      </c>
      <c r="B2" s="43"/>
      <c r="C2" s="43"/>
      <c r="D2" s="43"/>
      <c r="E2" s="43"/>
      <c r="F2" s="43"/>
      <c r="G2" s="43"/>
      <c r="H2" s="43"/>
      <c r="I2" s="43"/>
    </row>
    <row r="3" customFormat="false" ht="6" hidden="false" customHeight="true" outlineLevel="0" collapsed="false"/>
    <row r="4" customFormat="false" ht="30" hidden="false" customHeight="true" outlineLevel="0" collapsed="false">
      <c r="A4" s="17" t="s">
        <v>48</v>
      </c>
      <c r="B4" s="17" t="s">
        <v>22</v>
      </c>
      <c r="C4" s="17" t="s">
        <v>49</v>
      </c>
      <c r="D4" s="17" t="s">
        <v>50</v>
      </c>
      <c r="E4" s="17" t="s">
        <v>51</v>
      </c>
      <c r="F4" s="17" t="s">
        <v>52</v>
      </c>
      <c r="G4" s="17" t="s">
        <v>53</v>
      </c>
      <c r="H4" s="17" t="s">
        <v>34</v>
      </c>
      <c r="I4" s="17" t="s">
        <v>54</v>
      </c>
    </row>
    <row r="5" customFormat="false" ht="24.75" hidden="false" customHeight="true" outlineLevel="0" collapsed="false">
      <c r="A5" s="44" t="n">
        <v>1</v>
      </c>
      <c r="B5" s="45" t="s">
        <v>26</v>
      </c>
      <c r="C5" s="45" t="s">
        <v>55</v>
      </c>
      <c r="D5" s="45" t="s">
        <v>56</v>
      </c>
      <c r="E5" s="45" t="s">
        <v>57</v>
      </c>
      <c r="F5" s="46" t="n">
        <v>-10</v>
      </c>
      <c r="G5" s="47" t="n">
        <f aca="false">IF(OR($F5="",Übersicht!$G$8=""),"",Übersicht!$G$8+$F5)</f>
        <v>46256</v>
      </c>
      <c r="H5" s="48" t="s">
        <v>18</v>
      </c>
      <c r="I5" s="49" t="s">
        <v>58</v>
      </c>
    </row>
    <row r="6" customFormat="false" ht="24.75" hidden="false" customHeight="true" outlineLevel="0" collapsed="false">
      <c r="A6" s="50" t="n">
        <v>2</v>
      </c>
      <c r="B6" s="45" t="s">
        <v>26</v>
      </c>
      <c r="C6" s="45" t="s">
        <v>59</v>
      </c>
      <c r="D6" s="45" t="s">
        <v>60</v>
      </c>
      <c r="E6" s="45" t="s">
        <v>61</v>
      </c>
      <c r="F6" s="46" t="n">
        <v>-5</v>
      </c>
      <c r="G6" s="51" t="n">
        <f aca="false">IF(OR($F6="",Übersicht!$G$8=""),"",Übersicht!$G$8+$F6)</f>
        <v>46261</v>
      </c>
      <c r="H6" s="48" t="s">
        <v>18</v>
      </c>
      <c r="I6" s="49" t="s">
        <v>62</v>
      </c>
    </row>
    <row r="7" customFormat="false" ht="24.75" hidden="false" customHeight="true" outlineLevel="0" collapsed="false">
      <c r="A7" s="44" t="n">
        <v>3</v>
      </c>
      <c r="B7" s="45" t="s">
        <v>26</v>
      </c>
      <c r="C7" s="45" t="s">
        <v>63</v>
      </c>
      <c r="D7" s="45" t="s">
        <v>60</v>
      </c>
      <c r="E7" s="45" t="s">
        <v>61</v>
      </c>
      <c r="F7" s="46" t="n">
        <v>-3</v>
      </c>
      <c r="G7" s="47" t="n">
        <f aca="false">IF(OR($F7="",Übersicht!$G$8=""),"",Übersicht!$G$8+$F7)</f>
        <v>46263</v>
      </c>
      <c r="H7" s="48" t="s">
        <v>18</v>
      </c>
      <c r="I7" s="49"/>
    </row>
    <row r="8" customFormat="false" ht="24.75" hidden="false" customHeight="true" outlineLevel="0" collapsed="false">
      <c r="A8" s="50" t="n">
        <v>4</v>
      </c>
      <c r="B8" s="45" t="s">
        <v>26</v>
      </c>
      <c r="C8" s="45" t="s">
        <v>64</v>
      </c>
      <c r="D8" s="45" t="s">
        <v>65</v>
      </c>
      <c r="E8" s="45" t="s">
        <v>9</v>
      </c>
      <c r="F8" s="46" t="n">
        <v>-2</v>
      </c>
      <c r="G8" s="51" t="n">
        <f aca="false">IF(OR($F8="",Übersicht!$G$8=""),"",Übersicht!$G$8+$F8)</f>
        <v>46264</v>
      </c>
      <c r="H8" s="48" t="s">
        <v>18</v>
      </c>
      <c r="I8" s="49"/>
    </row>
    <row r="9" customFormat="false" ht="24.75" hidden="false" customHeight="true" outlineLevel="0" collapsed="false">
      <c r="A9" s="44" t="n">
        <v>5</v>
      </c>
      <c r="B9" s="45" t="s">
        <v>27</v>
      </c>
      <c r="C9" s="45" t="s">
        <v>66</v>
      </c>
      <c r="D9" s="45" t="s">
        <v>65</v>
      </c>
      <c r="E9" s="45" t="s">
        <v>9</v>
      </c>
      <c r="F9" s="46" t="n">
        <v>0</v>
      </c>
      <c r="G9" s="47" t="n">
        <f aca="false">IF(OR($F9="",Übersicht!$G$8=""),"",Übersicht!$G$8+$F9)</f>
        <v>46266</v>
      </c>
      <c r="H9" s="48" t="s">
        <v>18</v>
      </c>
      <c r="I9" s="49"/>
    </row>
    <row r="10" customFormat="false" ht="24.75" hidden="false" customHeight="true" outlineLevel="0" collapsed="false">
      <c r="A10" s="50" t="n">
        <v>6</v>
      </c>
      <c r="B10" s="45" t="s">
        <v>27</v>
      </c>
      <c r="C10" s="45" t="s">
        <v>67</v>
      </c>
      <c r="D10" s="45" t="s">
        <v>65</v>
      </c>
      <c r="E10" s="45" t="s">
        <v>11</v>
      </c>
      <c r="F10" s="46" t="n">
        <v>0</v>
      </c>
      <c r="G10" s="51" t="n">
        <f aca="false">IF(OR($F10="",Übersicht!$G$8=""),"",Übersicht!$G$8+$F10)</f>
        <v>46266</v>
      </c>
      <c r="H10" s="48" t="s">
        <v>18</v>
      </c>
      <c r="I10" s="49"/>
    </row>
    <row r="11" customFormat="false" ht="24.75" hidden="false" customHeight="true" outlineLevel="0" collapsed="false">
      <c r="A11" s="44" t="n">
        <v>7</v>
      </c>
      <c r="B11" s="45" t="s">
        <v>27</v>
      </c>
      <c r="C11" s="45" t="s">
        <v>68</v>
      </c>
      <c r="D11" s="45" t="s">
        <v>60</v>
      </c>
      <c r="E11" s="45" t="s">
        <v>69</v>
      </c>
      <c r="F11" s="46" t="n">
        <v>0</v>
      </c>
      <c r="G11" s="47" t="n">
        <f aca="false">IF(OR($F11="",Übersicht!$G$8=""),"",Übersicht!$G$8+$F11)</f>
        <v>46266</v>
      </c>
      <c r="H11" s="48" t="s">
        <v>18</v>
      </c>
      <c r="I11" s="49"/>
    </row>
    <row r="12" customFormat="false" ht="24.75" hidden="false" customHeight="true" outlineLevel="0" collapsed="false">
      <c r="A12" s="50" t="n">
        <v>8</v>
      </c>
      <c r="B12" s="45" t="s">
        <v>27</v>
      </c>
      <c r="C12" s="45" t="s">
        <v>70</v>
      </c>
      <c r="D12" s="45" t="s">
        <v>56</v>
      </c>
      <c r="E12" s="45" t="s">
        <v>57</v>
      </c>
      <c r="F12" s="46" t="n">
        <v>0</v>
      </c>
      <c r="G12" s="51" t="n">
        <f aca="false">IF(OR($F12="",Übersicht!$G$8=""),"",Übersicht!$G$8+$F12)</f>
        <v>46266</v>
      </c>
      <c r="H12" s="48" t="s">
        <v>38</v>
      </c>
      <c r="I12" s="49" t="s">
        <v>71</v>
      </c>
    </row>
    <row r="13" customFormat="false" ht="24.75" hidden="false" customHeight="true" outlineLevel="0" collapsed="false">
      <c r="A13" s="44" t="n">
        <v>9</v>
      </c>
      <c r="B13" s="45" t="s">
        <v>28</v>
      </c>
      <c r="C13" s="45" t="s">
        <v>72</v>
      </c>
      <c r="D13" s="45" t="s">
        <v>60</v>
      </c>
      <c r="E13" s="45" t="s">
        <v>61</v>
      </c>
      <c r="F13" s="46" t="n">
        <v>3</v>
      </c>
      <c r="G13" s="47" t="n">
        <f aca="false">IF(OR($F13="",Übersicht!$G$8=""),"",Übersicht!$G$8+$F13)</f>
        <v>46269</v>
      </c>
      <c r="H13" s="48" t="s">
        <v>18</v>
      </c>
      <c r="I13" s="49"/>
    </row>
    <row r="14" customFormat="false" ht="24.75" hidden="false" customHeight="true" outlineLevel="0" collapsed="false">
      <c r="A14" s="50" t="n">
        <v>10</v>
      </c>
      <c r="B14" s="45" t="s">
        <v>28</v>
      </c>
      <c r="C14" s="45" t="s">
        <v>73</v>
      </c>
      <c r="D14" s="45" t="s">
        <v>74</v>
      </c>
      <c r="E14" s="45" t="s">
        <v>9</v>
      </c>
      <c r="F14" s="46" t="n">
        <v>4</v>
      </c>
      <c r="G14" s="51" t="n">
        <f aca="false">IF(OR($F14="",Übersicht!$G$8=""),"",Übersicht!$G$8+$F14)</f>
        <v>46270</v>
      </c>
      <c r="H14" s="48" t="s">
        <v>18</v>
      </c>
      <c r="I14" s="49"/>
    </row>
    <row r="15" customFormat="false" ht="24.75" hidden="false" customHeight="true" outlineLevel="0" collapsed="false">
      <c r="A15" s="44" t="n">
        <v>11</v>
      </c>
      <c r="B15" s="45" t="s">
        <v>28</v>
      </c>
      <c r="C15" s="45" t="s">
        <v>75</v>
      </c>
      <c r="D15" s="45" t="s">
        <v>65</v>
      </c>
      <c r="E15" s="45" t="s">
        <v>11</v>
      </c>
      <c r="F15" s="46" t="n">
        <v>5</v>
      </c>
      <c r="G15" s="47" t="n">
        <f aca="false">IF(OR($F15="",Übersicht!$G$8=""),"",Übersicht!$G$8+$F15)</f>
        <v>46271</v>
      </c>
      <c r="H15" s="48" t="s">
        <v>18</v>
      </c>
      <c r="I15" s="49"/>
    </row>
    <row r="16" customFormat="false" ht="24.75" hidden="false" customHeight="true" outlineLevel="0" collapsed="false">
      <c r="A16" s="50" t="n">
        <v>12</v>
      </c>
      <c r="B16" s="45" t="s">
        <v>28</v>
      </c>
      <c r="C16" s="45" t="s">
        <v>76</v>
      </c>
      <c r="D16" s="45" t="s">
        <v>60</v>
      </c>
      <c r="E16" s="45" t="s">
        <v>61</v>
      </c>
      <c r="F16" s="46" t="n">
        <v>5</v>
      </c>
      <c r="G16" s="51" t="n">
        <f aca="false">IF(OR($F16="",Übersicht!$G$8=""),"",Übersicht!$G$8+$F16)</f>
        <v>46271</v>
      </c>
      <c r="H16" s="48" t="s">
        <v>18</v>
      </c>
      <c r="I16" s="49"/>
    </row>
    <row r="17" customFormat="false" ht="24.75" hidden="false" customHeight="true" outlineLevel="0" collapsed="false">
      <c r="A17" s="44" t="n">
        <v>13</v>
      </c>
      <c r="B17" s="45" t="s">
        <v>28</v>
      </c>
      <c r="C17" s="45" t="s">
        <v>77</v>
      </c>
      <c r="D17" s="45" t="s">
        <v>78</v>
      </c>
      <c r="E17" s="45" t="s">
        <v>9</v>
      </c>
      <c r="F17" s="46" t="n">
        <v>7</v>
      </c>
      <c r="G17" s="47" t="n">
        <f aca="false">IF(OR($F17="",Übersicht!$G$8=""),"",Übersicht!$G$8+$F17)</f>
        <v>46273</v>
      </c>
      <c r="H17" s="48" t="s">
        <v>38</v>
      </c>
      <c r="I17" s="49" t="s">
        <v>79</v>
      </c>
    </row>
    <row r="18" customFormat="false" ht="24.75" hidden="false" customHeight="true" outlineLevel="0" collapsed="false">
      <c r="A18" s="50" t="n">
        <v>14</v>
      </c>
      <c r="B18" s="45" t="s">
        <v>29</v>
      </c>
      <c r="C18" s="45" t="s">
        <v>80</v>
      </c>
      <c r="D18" s="45" t="s">
        <v>65</v>
      </c>
      <c r="E18" s="45" t="s">
        <v>9</v>
      </c>
      <c r="F18" s="46" t="n">
        <v>14</v>
      </c>
      <c r="G18" s="51" t="n">
        <f aca="false">IF(OR($F18="",Übersicht!$G$8=""),"",Übersicht!$G$8+$F18)</f>
        <v>46280</v>
      </c>
      <c r="H18" s="48" t="s">
        <v>18</v>
      </c>
      <c r="I18" s="49"/>
    </row>
    <row r="19" customFormat="false" ht="24.75" hidden="false" customHeight="true" outlineLevel="0" collapsed="false">
      <c r="A19" s="44" t="n">
        <v>15</v>
      </c>
      <c r="B19" s="45" t="s">
        <v>29</v>
      </c>
      <c r="C19" s="45" t="s">
        <v>81</v>
      </c>
      <c r="D19" s="45" t="s">
        <v>74</v>
      </c>
      <c r="E19" s="45" t="s">
        <v>9</v>
      </c>
      <c r="F19" s="46" t="n">
        <v>14</v>
      </c>
      <c r="G19" s="47" t="n">
        <f aca="false">IF(OR($F19="",Übersicht!$G$8=""),"",Übersicht!$G$8+$F19)</f>
        <v>46280</v>
      </c>
      <c r="H19" s="48" t="s">
        <v>39</v>
      </c>
      <c r="I19" s="49" t="s">
        <v>82</v>
      </c>
    </row>
    <row r="20" customFormat="false" ht="24.75" hidden="false" customHeight="true" outlineLevel="0" collapsed="false">
      <c r="A20" s="50" t="n">
        <v>16</v>
      </c>
      <c r="B20" s="45" t="s">
        <v>29</v>
      </c>
      <c r="C20" s="45" t="s">
        <v>83</v>
      </c>
      <c r="D20" s="45" t="s">
        <v>78</v>
      </c>
      <c r="E20" s="45" t="s">
        <v>11</v>
      </c>
      <c r="F20" s="46" t="n">
        <v>16</v>
      </c>
      <c r="G20" s="51" t="n">
        <f aca="false">IF(OR($F20="",Übersicht!$G$8=""),"",Übersicht!$G$8+$F20)</f>
        <v>46282</v>
      </c>
      <c r="H20" s="48" t="s">
        <v>38</v>
      </c>
      <c r="I20" s="49"/>
    </row>
    <row r="21" customFormat="false" ht="24.75" hidden="false" customHeight="true" outlineLevel="0" collapsed="false">
      <c r="A21" s="44" t="n">
        <v>17</v>
      </c>
      <c r="B21" s="45" t="s">
        <v>29</v>
      </c>
      <c r="C21" s="45" t="s">
        <v>84</v>
      </c>
      <c r="D21" s="45" t="s">
        <v>78</v>
      </c>
      <c r="E21" s="45" t="s">
        <v>69</v>
      </c>
      <c r="F21" s="46" t="n">
        <v>21</v>
      </c>
      <c r="G21" s="47" t="n">
        <f aca="false">IF(OR($F21="",Übersicht!$G$8=""),"",Übersicht!$G$8+$F21)</f>
        <v>46287</v>
      </c>
      <c r="H21" s="48" t="s">
        <v>39</v>
      </c>
      <c r="I21" s="49"/>
    </row>
    <row r="22" customFormat="false" ht="24.75" hidden="false" customHeight="true" outlineLevel="0" collapsed="false">
      <c r="A22" s="50" t="n">
        <v>18</v>
      </c>
      <c r="B22" s="45" t="s">
        <v>29</v>
      </c>
      <c r="C22" s="45" t="s">
        <v>85</v>
      </c>
      <c r="D22" s="45" t="s">
        <v>56</v>
      </c>
      <c r="E22" s="45" t="s">
        <v>57</v>
      </c>
      <c r="F22" s="46" t="n">
        <v>25</v>
      </c>
      <c r="G22" s="51" t="n">
        <f aca="false">IF(OR($F22="",Übersicht!$G$8=""),"",Übersicht!$G$8+$F22)</f>
        <v>46291</v>
      </c>
      <c r="H22" s="48" t="s">
        <v>39</v>
      </c>
      <c r="I22" s="49"/>
    </row>
    <row r="23" customFormat="false" ht="24.75" hidden="false" customHeight="true" outlineLevel="0" collapsed="false">
      <c r="A23" s="44" t="n">
        <v>19</v>
      </c>
      <c r="B23" s="45" t="s">
        <v>29</v>
      </c>
      <c r="C23" s="45" t="s">
        <v>86</v>
      </c>
      <c r="D23" s="45" t="s">
        <v>65</v>
      </c>
      <c r="E23" s="45" t="s">
        <v>11</v>
      </c>
      <c r="F23" s="46" t="n">
        <v>28</v>
      </c>
      <c r="G23" s="47" t="n">
        <f aca="false">IF(OR($F23="",Übersicht!$G$8=""),"",Übersicht!$G$8+$F23)</f>
        <v>46294</v>
      </c>
      <c r="H23" s="48" t="s">
        <v>39</v>
      </c>
      <c r="I23" s="49"/>
    </row>
    <row r="24" customFormat="false" ht="24.75" hidden="false" customHeight="true" outlineLevel="0" collapsed="false">
      <c r="A24" s="50" t="n">
        <v>20</v>
      </c>
      <c r="B24" s="45" t="s">
        <v>30</v>
      </c>
      <c r="C24" s="45" t="s">
        <v>87</v>
      </c>
      <c r="D24" s="45" t="s">
        <v>74</v>
      </c>
      <c r="E24" s="45" t="s">
        <v>9</v>
      </c>
      <c r="F24" s="46" t="n">
        <v>30</v>
      </c>
      <c r="G24" s="51" t="n">
        <f aca="false">IF(OR($F24="",Übersicht!$G$8=""),"",Übersicht!$G$8+$F24)</f>
        <v>46296</v>
      </c>
      <c r="H24" s="48" t="s">
        <v>39</v>
      </c>
      <c r="I24" s="49"/>
    </row>
    <row r="25" customFormat="false" ht="24.75" hidden="false" customHeight="true" outlineLevel="0" collapsed="false">
      <c r="A25" s="44" t="n">
        <v>21</v>
      </c>
      <c r="B25" s="45" t="s">
        <v>30</v>
      </c>
      <c r="C25" s="45" t="s">
        <v>88</v>
      </c>
      <c r="D25" s="45" t="s">
        <v>78</v>
      </c>
      <c r="E25" s="45" t="s">
        <v>9</v>
      </c>
      <c r="F25" s="46" t="n">
        <v>40</v>
      </c>
      <c r="G25" s="47" t="n">
        <f aca="false">IF(OR($F25="",Übersicht!$G$8=""),"",Übersicht!$G$8+$F25)</f>
        <v>46306</v>
      </c>
      <c r="H25" s="48" t="s">
        <v>39</v>
      </c>
      <c r="I25" s="49"/>
    </row>
    <row r="26" customFormat="false" ht="24.75" hidden="false" customHeight="true" outlineLevel="0" collapsed="false">
      <c r="A26" s="50" t="n">
        <v>22</v>
      </c>
      <c r="B26" s="45" t="s">
        <v>30</v>
      </c>
      <c r="C26" s="45" t="s">
        <v>89</v>
      </c>
      <c r="D26" s="45" t="s">
        <v>78</v>
      </c>
      <c r="E26" s="45" t="s">
        <v>9</v>
      </c>
      <c r="F26" s="46" t="n">
        <v>45</v>
      </c>
      <c r="G26" s="51" t="n">
        <f aca="false">IF(OR($F26="",Übersicht!$G$8=""),"",Übersicht!$G$8+$F26)</f>
        <v>46311</v>
      </c>
      <c r="H26" s="48" t="s">
        <v>40</v>
      </c>
      <c r="I26" s="49" t="s">
        <v>90</v>
      </c>
    </row>
    <row r="27" customFormat="false" ht="24.75" hidden="false" customHeight="true" outlineLevel="0" collapsed="false">
      <c r="A27" s="44" t="n">
        <v>23</v>
      </c>
      <c r="B27" s="45" t="s">
        <v>30</v>
      </c>
      <c r="C27" s="45" t="s">
        <v>91</v>
      </c>
      <c r="D27" s="45" t="s">
        <v>74</v>
      </c>
      <c r="E27" s="45" t="s">
        <v>11</v>
      </c>
      <c r="F27" s="46" t="n">
        <v>50</v>
      </c>
      <c r="G27" s="47" t="n">
        <f aca="false">IF(OR($F27="",Übersicht!$G$8=""),"",Übersicht!$G$8+$F27)</f>
        <v>46316</v>
      </c>
      <c r="H27" s="48" t="s">
        <v>39</v>
      </c>
      <c r="I27" s="49"/>
    </row>
    <row r="28" customFormat="false" ht="24.75" hidden="false" customHeight="true" outlineLevel="0" collapsed="false">
      <c r="A28" s="50" t="n">
        <v>24</v>
      </c>
      <c r="B28" s="45" t="s">
        <v>30</v>
      </c>
      <c r="C28" s="45" t="s">
        <v>92</v>
      </c>
      <c r="D28" s="45" t="s">
        <v>74</v>
      </c>
      <c r="E28" s="45" t="s">
        <v>9</v>
      </c>
      <c r="F28" s="46" t="n">
        <v>60</v>
      </c>
      <c r="G28" s="51" t="n">
        <f aca="false">IF(OR($F28="",Übersicht!$G$8=""),"",Übersicht!$G$8+$F28)</f>
        <v>46326</v>
      </c>
      <c r="H28" s="48" t="s">
        <v>39</v>
      </c>
      <c r="I28" s="49"/>
    </row>
    <row r="29" customFormat="false" ht="24.75" hidden="false" customHeight="true" outlineLevel="0" collapsed="false">
      <c r="A29" s="44" t="n">
        <v>25</v>
      </c>
      <c r="B29" s="45" t="s">
        <v>31</v>
      </c>
      <c r="C29" s="45" t="s">
        <v>93</v>
      </c>
      <c r="D29" s="45" t="s">
        <v>78</v>
      </c>
      <c r="E29" s="45" t="s">
        <v>9</v>
      </c>
      <c r="F29" s="46" t="n">
        <v>70</v>
      </c>
      <c r="G29" s="47" t="n">
        <f aca="false">IF(OR($F29="",Übersicht!$G$8=""),"",Übersicht!$G$8+$F29)</f>
        <v>46336</v>
      </c>
      <c r="H29" s="48" t="s">
        <v>39</v>
      </c>
      <c r="I29" s="49"/>
    </row>
    <row r="30" customFormat="false" ht="24.75" hidden="false" customHeight="true" outlineLevel="0" collapsed="false">
      <c r="A30" s="50" t="n">
        <v>26</v>
      </c>
      <c r="B30" s="45" t="s">
        <v>31</v>
      </c>
      <c r="C30" s="45" t="s">
        <v>94</v>
      </c>
      <c r="D30" s="45" t="s">
        <v>78</v>
      </c>
      <c r="E30" s="45" t="s">
        <v>69</v>
      </c>
      <c r="F30" s="46" t="n">
        <v>80</v>
      </c>
      <c r="G30" s="51" t="n">
        <f aca="false">IF(OR($F30="",Übersicht!$G$8=""),"",Übersicht!$G$8+$F30)</f>
        <v>46346</v>
      </c>
      <c r="H30" s="48" t="s">
        <v>39</v>
      </c>
      <c r="I30" s="49"/>
    </row>
    <row r="31" customFormat="false" ht="24.75" hidden="false" customHeight="true" outlineLevel="0" collapsed="false">
      <c r="A31" s="44" t="n">
        <v>27</v>
      </c>
      <c r="B31" s="45" t="s">
        <v>31</v>
      </c>
      <c r="C31" s="45" t="s">
        <v>95</v>
      </c>
      <c r="D31" s="45" t="s">
        <v>74</v>
      </c>
      <c r="E31" s="45" t="s">
        <v>9</v>
      </c>
      <c r="F31" s="46" t="n">
        <v>85</v>
      </c>
      <c r="G31" s="47" t="n">
        <f aca="false">IF(OR($F31="",Übersicht!$G$8=""),"",Übersicht!$G$8+$F31)</f>
        <v>46351</v>
      </c>
      <c r="H31" s="48" t="s">
        <v>39</v>
      </c>
      <c r="I31" s="49"/>
    </row>
    <row r="32" customFormat="false" ht="24.75" hidden="false" customHeight="true" outlineLevel="0" collapsed="false">
      <c r="A32" s="50" t="n">
        <v>28</v>
      </c>
      <c r="B32" s="45" t="s">
        <v>31</v>
      </c>
      <c r="C32" s="45" t="s">
        <v>96</v>
      </c>
      <c r="D32" s="45" t="s">
        <v>74</v>
      </c>
      <c r="E32" s="45" t="s">
        <v>57</v>
      </c>
      <c r="F32" s="46" t="n">
        <v>90</v>
      </c>
      <c r="G32" s="51" t="n">
        <f aca="false">IF(OR($F32="",Übersicht!$G$8=""),"",Übersicht!$G$8+$F32)</f>
        <v>46356</v>
      </c>
      <c r="H32" s="48" t="s">
        <v>39</v>
      </c>
      <c r="I32" s="49"/>
    </row>
    <row r="33" customFormat="false" ht="24.75" hidden="false" customHeight="true" outlineLevel="0" collapsed="false">
      <c r="A33" s="44" t="n">
        <v>29</v>
      </c>
      <c r="B33" s="45"/>
      <c r="C33" s="45"/>
      <c r="D33" s="45"/>
      <c r="E33" s="45"/>
      <c r="F33" s="46"/>
      <c r="G33" s="47" t="str">
        <f aca="false">IF(OR($F33="",Übersicht!$G$8=""),"",Übersicht!$G$8+$F33)</f>
        <v/>
      </c>
      <c r="H33" s="48"/>
      <c r="I33" s="49"/>
    </row>
    <row r="34" customFormat="false" ht="24.75" hidden="false" customHeight="true" outlineLevel="0" collapsed="false">
      <c r="A34" s="50" t="n">
        <v>30</v>
      </c>
      <c r="B34" s="45"/>
      <c r="C34" s="45"/>
      <c r="D34" s="45"/>
      <c r="E34" s="45"/>
      <c r="F34" s="46"/>
      <c r="G34" s="51" t="str">
        <f aca="false">IF(OR($F34="",Übersicht!$G$8=""),"",Übersicht!$G$8+$F34)</f>
        <v/>
      </c>
      <c r="H34" s="48"/>
      <c r="I34" s="49"/>
    </row>
    <row r="35" customFormat="false" ht="24.75" hidden="false" customHeight="true" outlineLevel="0" collapsed="false">
      <c r="A35" s="44" t="n">
        <v>31</v>
      </c>
      <c r="B35" s="45"/>
      <c r="C35" s="45"/>
      <c r="D35" s="45"/>
      <c r="E35" s="45"/>
      <c r="F35" s="46"/>
      <c r="G35" s="47" t="str">
        <f aca="false">IF(OR($F35="",Übersicht!$G$8=""),"",Übersicht!$G$8+$F35)</f>
        <v/>
      </c>
      <c r="H35" s="48"/>
      <c r="I35" s="49"/>
    </row>
    <row r="36" customFormat="false" ht="24.75" hidden="false" customHeight="true" outlineLevel="0" collapsed="false">
      <c r="A36" s="50" t="n">
        <v>32</v>
      </c>
      <c r="B36" s="45"/>
      <c r="C36" s="45"/>
      <c r="D36" s="45"/>
      <c r="E36" s="45"/>
      <c r="F36" s="46"/>
      <c r="G36" s="51" t="str">
        <f aca="false">IF(OR($F36="",Übersicht!$G$8=""),"",Übersicht!$G$8+$F36)</f>
        <v/>
      </c>
      <c r="H36" s="48"/>
      <c r="I36" s="49"/>
    </row>
    <row r="37" customFormat="false" ht="24.75" hidden="false" customHeight="true" outlineLevel="0" collapsed="false">
      <c r="A37" s="44" t="n">
        <v>33</v>
      </c>
      <c r="B37" s="45"/>
      <c r="C37" s="45"/>
      <c r="D37" s="45"/>
      <c r="E37" s="45"/>
      <c r="F37" s="46"/>
      <c r="G37" s="47" t="str">
        <f aca="false">IF(OR($F37="",Übersicht!$G$8=""),"",Übersicht!$G$8+$F37)</f>
        <v/>
      </c>
      <c r="H37" s="48"/>
      <c r="I37" s="49"/>
    </row>
    <row r="38" customFormat="false" ht="24.75" hidden="false" customHeight="true" outlineLevel="0" collapsed="false">
      <c r="A38" s="50" t="n">
        <v>34</v>
      </c>
      <c r="B38" s="45"/>
      <c r="C38" s="45"/>
      <c r="D38" s="45"/>
      <c r="E38" s="45"/>
      <c r="F38" s="46"/>
      <c r="G38" s="51" t="str">
        <f aca="false">IF(OR($F38="",Übersicht!$G$8=""),"",Übersicht!$G$8+$F38)</f>
        <v/>
      </c>
      <c r="H38" s="48"/>
      <c r="I38" s="49"/>
    </row>
    <row r="39" customFormat="false" ht="24.75" hidden="false" customHeight="true" outlineLevel="0" collapsed="false">
      <c r="A39" s="44" t="n">
        <v>35</v>
      </c>
      <c r="B39" s="45"/>
      <c r="C39" s="45"/>
      <c r="D39" s="45"/>
      <c r="E39" s="45"/>
      <c r="F39" s="46"/>
      <c r="G39" s="47" t="str">
        <f aca="false">IF(OR($F39="",Übersicht!$G$8=""),"",Übersicht!$G$8+$F39)</f>
        <v/>
      </c>
      <c r="H39" s="48"/>
      <c r="I39" s="49"/>
    </row>
  </sheetData>
  <mergeCells count="2">
    <mergeCell ref="A1:I1"/>
    <mergeCell ref="A2:I2"/>
  </mergeCells>
  <conditionalFormatting sqref="H5:H39">
    <cfRule type="cellIs" priority="2" operator="equal" aboveAverage="0" equalAverage="0" bottom="0" percent="0" rank="0" text="" dxfId="0">
      <formula>"Erledigt"</formula>
    </cfRule>
    <cfRule type="cellIs" priority="3" operator="equal" aboveAverage="0" equalAverage="0" bottom="0" percent="0" rank="0" text="" dxfId="1">
      <formula>"In Bearbeitung"</formula>
    </cfRule>
    <cfRule type="cellIs" priority="4" operator="equal" aboveAverage="0" equalAverage="0" bottom="0" percent="0" rank="0" text="" dxfId="2">
      <formula>"Verschoben"</formula>
    </cfRule>
    <cfRule type="cellIs" priority="5" operator="equal" aboveAverage="0" equalAverage="0" bottom="0" percent="0" rank="0" text="" dxfId="3">
      <formula>"Offen"</formula>
    </cfRule>
  </conditionalFormatting>
  <conditionalFormatting sqref="G5:G39">
    <cfRule type="expression" priority="6" aboveAverage="0" equalAverage="0" bottom="0" percent="0" rank="0" text="" dxfId="4">
      <formula>AND(ISNUMBER($G5),$G5&lt;Übersicht!$C$9,$H5&lt;&gt;"Erledigt")</formula>
    </cfRule>
  </conditionalFormatting>
  <dataValidations count="5">
    <dataValidation allowBlank="true" errorStyle="stop" operator="between" showDropDown="false" showErrorMessage="false" showInputMessage="false" sqref="B5:B39" type="list">
      <formula1>"Vorbereitung (vor Eintritt),Erster Tag (Tag 1),Erste Woche (Tag 1–7),Einarbeitung (Tag 8–30),Vertiefung (Tag 31–60),Eigenverantwortung (Tag 61–90)"</formula1>
      <formula2>0</formula2>
    </dataValidation>
    <dataValidation allowBlank="true" errorStyle="stop" operator="between" showDropDown="false" showErrorMessage="false" showInputMessage="false" sqref="D5:D39" type="list">
      <formula1>"Organisation &amp; Zugänge,Pflicht &amp; Sicherheit,Team &amp; Kultur,Fachliche Einarbeitung,Ziele &amp; Feedback"</formula1>
      <formula2>0</formula2>
    </dataValidation>
    <dataValidation allowBlank="true" errorStyle="stop" operator="between" showDropDown="false" showErrorMessage="false" showInputMessage="false" sqref="E5:E39" type="list">
      <formula1>"Führungskraft,Pate / Mentor,Personalabteilung (HR),IT-Abteilung,Neue/r Mitarbeiter/in"</formula1>
      <formula2>0</formula2>
    </dataValidation>
    <dataValidation allowBlank="true" errorStyle="stop" operator="between" showDropDown="false" showErrorMessage="false" showInputMessage="false" sqref="H5:H39" type="list">
      <formula1>"Offen,In Bearbeitung,Erledigt,Verschoben"</formula1>
      <formula2>0</formula2>
    </dataValidation>
    <dataValidation allowBlank="true" error="Bitte eine ganze Zahl (Tage ab Eintritt) eingeben." errorStyle="stop" operator="between" showDropDown="false" showErrorMessage="false" showInputMessage="false" sqref="F5:F39" type="whole">
      <formula1>-30</formula1>
      <formula2>365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2026-08-06T08:25:03Z</dcterms:created>
  <dc:creator>openpyxl</dc:creator>
  <dc:description/>
  <dc:language>en-US</dc:language>
  <cp:lastModifiedBy/>
  <dcterms:modified xsi:type="dcterms:W3CDTF">2026-08-06T08:25:03Z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