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3FD88C5A-123C-4F6B-A612-E8044F3486F1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Haushaltsbuch" sheetId="1" r:id="rId1"/>
  </sheets>
  <definedNames>
    <definedName name="_xlnm.Print_Area" localSheetId="0">Haushaltsbuch!$A$1:$K$44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1" i="1" l="1"/>
  <c r="J40" i="1"/>
  <c r="J27" i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E23" i="1"/>
  <c r="F22" i="1"/>
  <c r="G22" i="1" s="1"/>
  <c r="F21" i="1"/>
  <c r="G21" i="1" s="1"/>
  <c r="F20" i="1"/>
  <c r="H20" i="1" s="1"/>
  <c r="F19" i="1"/>
  <c r="H19" i="1" s="1"/>
  <c r="F18" i="1"/>
  <c r="H18" i="1" s="1"/>
  <c r="F17" i="1"/>
  <c r="H17" i="1" s="1"/>
  <c r="D12" i="1"/>
  <c r="J12" i="1" s="1"/>
  <c r="B12" i="1"/>
  <c r="H12" i="1" s="1"/>
  <c r="H2" i="1"/>
  <c r="H22" i="1" l="1"/>
  <c r="F12" i="1"/>
  <c r="F23" i="1"/>
  <c r="H23" i="1" s="1"/>
  <c r="G17" i="1"/>
  <c r="G20" i="1"/>
  <c r="H21" i="1"/>
  <c r="G18" i="1"/>
  <c r="G19" i="1"/>
  <c r="G23" i="1" l="1"/>
</calcChain>
</file>

<file path=xl/sharedStrings.xml><?xml version="1.0" encoding="utf-8"?>
<sst xmlns="http://schemas.openxmlformats.org/spreadsheetml/2006/main" count="77" uniqueCount="52">
  <si>
    <t>Haushaltsbuch</t>
  </si>
  <si>
    <t>Einnahmen, Ausgaben und Budget des Monats im Überblick</t>
  </si>
  <si>
    <t>MONAT</t>
  </si>
  <si>
    <t>JAHR</t>
  </si>
  <si>
    <t>HAUSHALT</t>
  </si>
  <si>
    <t>ANFANGSBESTAND</t>
  </si>
  <si>
    <t>STAND</t>
  </si>
  <si>
    <t>Februar</t>
  </si>
  <si>
    <t>Familie Berger</t>
  </si>
  <si>
    <t>Finanzübersicht</t>
  </si>
  <si>
    <t>Einnahmen</t>
  </si>
  <si>
    <t>Ausgaben</t>
  </si>
  <si>
    <t>Saldo</t>
  </si>
  <si>
    <t>Sparquote</t>
  </si>
  <si>
    <t>Budget-Auslastung</t>
  </si>
  <si>
    <t>Ausgaben nach Kategorie (Budget vs. Ist)</t>
  </si>
  <si>
    <t>Kategorie</t>
  </si>
  <si>
    <t>Budget</t>
  </si>
  <si>
    <t>Ausgegeben</t>
  </si>
  <si>
    <t>Rest</t>
  </si>
  <si>
    <t>Auslastung</t>
  </si>
  <si>
    <t>Wohnen &amp; Nebenkosten</t>
  </si>
  <si>
    <t>Lebensmittel</t>
  </si>
  <si>
    <t>Mobilität</t>
  </si>
  <si>
    <t>Versicherungen</t>
  </si>
  <si>
    <t>Freizeit &amp; Hobbys</t>
  </si>
  <si>
    <t>Sonstiges</t>
  </si>
  <si>
    <t>Gesamt (Ausgaben)</t>
  </si>
  <si>
    <t>Buchungen (Einnahmen &amp; Ausgaben)</t>
  </si>
  <si>
    <t>Nr.</t>
  </si>
  <si>
    <t>Datum</t>
  </si>
  <si>
    <t>Beschreibung</t>
  </si>
  <si>
    <t>Typ</t>
  </si>
  <si>
    <t>Betrag</t>
  </si>
  <si>
    <t>Kontostand</t>
  </si>
  <si>
    <t>Gehalt Februar</t>
  </si>
  <si>
    <t>Gehalt</t>
  </si>
  <si>
    <t>Einnahme</t>
  </si>
  <si>
    <t>Miete Februar</t>
  </si>
  <si>
    <t>Ausgabe</t>
  </si>
  <si>
    <t>Wocheneinkauf Supermarkt</t>
  </si>
  <si>
    <t>Tankfüllung</t>
  </si>
  <si>
    <t>Stromabschlag</t>
  </si>
  <si>
    <t>Restaurantbesuch</t>
  </si>
  <si>
    <t>Haftpflichtversicherung</t>
  </si>
  <si>
    <t>Kinobesuch</t>
  </si>
  <si>
    <t>Honorar Nebentätigkeit</t>
  </si>
  <si>
    <t>Sonstige Einnahmen</t>
  </si>
  <si>
    <t>Bahnticket</t>
  </si>
  <si>
    <t>Drogerie / Haushalt</t>
  </si>
  <si>
    <t>Legende   ·   Typ: Einnahme (grün) / Ausgabe (rot)      Rot im Feld „Rest“ = Budget überschritten      Kontostand rot = Konto im Minus</t>
  </si>
  <si>
    <t>Hinweis: Grün hinterlegte Felder oben sowie die Budget-Spalte sind Eingabefelder. Ausgegeben, Saldo, Sparquote und Kontostand berechnen sich automatisch aus den Buchungen. Buchungen fortlaufend von oben eintragen. Alle Angaben sind Beispieldaten.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</si>
</sst>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dd\.mm\.yyyy"/>
    <numFmt numFmtId="166" formatCode="#,##0&quot; €&quot;"/>
    <numFmt numFmtId="167" formatCode="0.0\ %"/>
  </numFmts>
  <fonts count="22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b/>
      <sz val="15"/>
      <color rgb="FFBFE0D6"/>
      <name val="Calibri"/>
      <charset val="1"/>
    </font>
    <font>
      <sz val="10.5"/>
      <color rgb="FFFFFFFF"/>
      <name val="Calibri"/>
      <charset val="1"/>
    </font>
    <font>
      <b/>
      <sz val="8"/>
      <color rgb="FF6B7A72"/>
      <name val="Calibri"/>
      <charset val="1"/>
    </font>
    <font>
      <b/>
      <sz val="11"/>
      <color rgb="FF20302B"/>
      <name val="Calibri"/>
      <charset val="1"/>
    </font>
    <font>
      <b/>
      <sz val="11.5"/>
      <color rgb="FFFFFFFF"/>
      <name val="Calibri"/>
      <charset val="1"/>
    </font>
    <font>
      <b/>
      <sz val="9"/>
      <color rgb="FFFFFFFF"/>
      <name val="Calibri"/>
      <charset val="1"/>
    </font>
    <font>
      <b/>
      <sz val="18"/>
      <color rgb="FF1F8A4C"/>
      <name val="Calibri"/>
      <charset val="1"/>
    </font>
    <font>
      <b/>
      <sz val="18"/>
      <color rgb="FFC4462F"/>
      <name val="Calibri"/>
      <charset val="1"/>
    </font>
    <font>
      <b/>
      <sz val="18"/>
      <color rgb="FF0F6E5C"/>
      <name val="Calibri"/>
      <charset val="1"/>
    </font>
    <font>
      <b/>
      <sz val="18"/>
      <color rgb="FFC08A12"/>
      <name val="Calibri"/>
      <charset val="1"/>
    </font>
    <font>
      <b/>
      <sz val="18"/>
      <color rgb="FF7E5AA2"/>
      <name val="Calibri"/>
      <charset val="1"/>
    </font>
    <font>
      <b/>
      <sz val="10"/>
      <color rgb="FFFFFFFF"/>
      <name val="Calibri"/>
      <charset val="1"/>
    </font>
    <font>
      <sz val="10.5"/>
      <color rgb="FF20302B"/>
      <name val="Calibri"/>
      <charset val="1"/>
    </font>
    <font>
      <b/>
      <sz val="10.5"/>
      <color rgb="FF20302B"/>
      <name val="Calibri"/>
      <charset val="1"/>
    </font>
    <font>
      <b/>
      <sz val="10.5"/>
      <color rgb="FF0F6E5C"/>
      <name val="Calibri"/>
      <charset val="1"/>
    </font>
    <font>
      <b/>
      <sz val="9.5"/>
      <color rgb="FFFFFFFF"/>
      <name val="Calibri"/>
      <charset val="1"/>
    </font>
    <font>
      <sz val="10"/>
      <color rgb="FF20302B"/>
      <name val="Calibri"/>
      <charset val="1"/>
    </font>
    <font>
      <b/>
      <sz val="10"/>
      <color rgb="FF20302B"/>
      <name val="Calibri"/>
      <charset val="1"/>
    </font>
    <font>
      <sz val="9"/>
      <color rgb="FF6B7A72"/>
      <name val="Calibri"/>
      <charset val="1"/>
    </font>
    <font>
      <i/>
      <sz val="8.5"/>
      <color rgb="FF6B7A72"/>
      <name val="Calibri"/>
      <charset val="1"/>
    </font>
  </fonts>
  <fills count="17">
    <fill>
      <patternFill patternType="none"/>
    </fill>
    <fill>
      <patternFill patternType="gray125"/>
    </fill>
    <fill>
      <patternFill patternType="solid">
        <fgColor rgb="FF0F6E5C"/>
        <bgColor rgb="FF12715E"/>
      </patternFill>
    </fill>
    <fill>
      <patternFill patternType="solid">
        <fgColor rgb="FF17876F"/>
        <bgColor rgb="FF1F8A4C"/>
      </patternFill>
    </fill>
    <fill>
      <patternFill patternType="solid">
        <fgColor rgb="FFC08A12"/>
        <bgColor rgb="FFB25A28"/>
      </patternFill>
    </fill>
    <fill>
      <patternFill patternType="solid">
        <fgColor rgb="FF1F8A4C"/>
        <bgColor rgb="FF1F7A4A"/>
      </patternFill>
    </fill>
    <fill>
      <patternFill patternType="solid">
        <fgColor rgb="FF7E5AA2"/>
        <bgColor rgb="FF6B3F94"/>
      </patternFill>
    </fill>
    <fill>
      <patternFill patternType="solid">
        <fgColor rgb="FFC4462F"/>
        <bgColor rgb="FFB23A2A"/>
      </patternFill>
    </fill>
    <fill>
      <patternFill patternType="solid">
        <fgColor rgb="FF1F5F86"/>
        <bgColor rgb="FF0F6E5C"/>
      </patternFill>
    </fill>
    <fill>
      <patternFill patternType="solid">
        <fgColor rgb="FFEBF4F0"/>
        <bgColor rgb="FFE8F4EC"/>
      </patternFill>
    </fill>
    <fill>
      <patternFill patternType="solid">
        <fgColor rgb="FFE4F3E9"/>
        <bgColor rgb="FFE8F4EC"/>
      </patternFill>
    </fill>
    <fill>
      <patternFill patternType="solid">
        <fgColor rgb="FFFAE7E1"/>
        <bgColor rgb="FFFBEADF"/>
      </patternFill>
    </fill>
    <fill>
      <patternFill patternType="solid">
        <fgColor rgb="FFE1F0EB"/>
        <bgColor rgb="FFE0F0EC"/>
      </patternFill>
    </fill>
    <fill>
      <patternFill patternType="solid">
        <fgColor rgb="FFFBF1D9"/>
        <bgColor rgb="FFFBF2DD"/>
      </patternFill>
    </fill>
    <fill>
      <patternFill patternType="solid">
        <fgColor rgb="FFF0EAF6"/>
        <bgColor rgb="FFEBEEEC"/>
      </patternFill>
    </fill>
    <fill>
      <patternFill patternType="solid">
        <fgColor rgb="FFFFFFFF"/>
        <bgColor rgb="FFF3F8F6"/>
      </patternFill>
    </fill>
    <fill>
      <patternFill patternType="solid">
        <fgColor rgb="FFF3F8F6"/>
        <bgColor rgb="FFEBF4F0"/>
      </patternFill>
    </fill>
  </fills>
  <borders count="5">
    <border>
      <left/>
      <right/>
      <top/>
      <bottom/>
      <diagonal/>
    </border>
    <border>
      <left style="thin">
        <color rgb="FFD3E0DB"/>
      </left>
      <right/>
      <top style="thin">
        <color rgb="FFD3E0DB"/>
      </top>
      <bottom style="thin">
        <color rgb="FFD3E0DB"/>
      </bottom>
      <diagonal/>
    </border>
    <border>
      <left style="thin">
        <color rgb="FF0F6E5C"/>
      </left>
      <right style="thin">
        <color rgb="FF0F6E5C"/>
      </right>
      <top style="thin">
        <color rgb="FF0F6E5C"/>
      </top>
      <bottom style="thin">
        <color rgb="FF0F6E5C"/>
      </bottom>
      <diagonal/>
    </border>
    <border>
      <left style="thin">
        <color rgb="FFD3E0DB"/>
      </left>
      <right style="thin">
        <color rgb="FFD3E0DB"/>
      </right>
      <top style="thin">
        <color rgb="FFD3E0DB"/>
      </top>
      <bottom style="thin">
        <color rgb="FFD3E0DB"/>
      </bottom>
      <diagonal/>
    </border>
    <border>
      <left style="thin">
        <color rgb="FF17876F"/>
      </left>
      <right style="thin">
        <color rgb="FF17876F"/>
      </right>
      <top style="thin">
        <color rgb="FF17876F"/>
      </top>
      <bottom style="thin">
        <color rgb="FF17876F"/>
      </bottom>
      <diagonal/>
    </border>
  </borders>
  <cellStyleXfs count="1">
    <xf numFmtId="0" fontId="0" fillId="0" borderId="0"/>
  </cellStyleXfs>
  <cellXfs count="52">
    <xf numFmtId="0" fontId="0" fillId="0" borderId="0" xfId="0"/>
    <xf numFmtId="166" fontId="8" fillId="10" borderId="0" xfId="0" applyNumberFormat="1" applyFont="1" applyFill="1" applyAlignment="1">
      <alignment horizontal="left" vertical="center" indent="1"/>
    </xf>
    <xf numFmtId="0" fontId="7" fillId="6" borderId="0" xfId="0" applyFont="1" applyFill="1" applyAlignment="1">
      <alignment horizontal="left" vertical="center" indent="1"/>
    </xf>
    <xf numFmtId="0" fontId="7" fillId="4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7" fillId="7" borderId="0" xfId="0" applyFont="1" applyFill="1" applyAlignment="1">
      <alignment horizontal="left" vertical="center" indent="1"/>
    </xf>
    <xf numFmtId="0" fontId="7" fillId="5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165" fontId="5" fillId="9" borderId="1" xfId="0" applyNumberFormat="1" applyFont="1" applyFill="1" applyBorder="1" applyAlignment="1">
      <alignment horizontal="left" vertical="center" indent="1"/>
    </xf>
    <xf numFmtId="164" fontId="5" fillId="9" borderId="1" xfId="0" applyNumberFormat="1" applyFont="1" applyFill="1" applyBorder="1" applyAlignment="1">
      <alignment horizontal="right" vertical="center" wrapText="1" indent="1"/>
    </xf>
    <xf numFmtId="0" fontId="5" fillId="9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left" vertical="center" inden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3" fillId="2" borderId="2" xfId="0" applyFont="1" applyFill="1" applyBorder="1" applyAlignment="1">
      <alignment horizontal="center" vertical="center"/>
    </xf>
    <xf numFmtId="164" fontId="15" fillId="15" borderId="3" xfId="0" applyNumberFormat="1" applyFont="1" applyFill="1" applyBorder="1" applyAlignment="1">
      <alignment horizontal="right" vertical="center" wrapText="1" indent="1"/>
    </xf>
    <xf numFmtId="164" fontId="14" fillId="15" borderId="3" xfId="0" applyNumberFormat="1" applyFont="1" applyFill="1" applyBorder="1" applyAlignment="1">
      <alignment horizontal="right" vertical="center" wrapText="1" indent="1"/>
    </xf>
    <xf numFmtId="164" fontId="15" fillId="16" borderId="3" xfId="0" applyNumberFormat="1" applyFont="1" applyFill="1" applyBorder="1" applyAlignment="1">
      <alignment horizontal="right" vertical="center" wrapText="1" indent="1"/>
    </xf>
    <xf numFmtId="164" fontId="14" fillId="16" borderId="3" xfId="0" applyNumberFormat="1" applyFont="1" applyFill="1" applyBorder="1" applyAlignment="1">
      <alignment horizontal="right" vertical="center" wrapText="1" indent="1"/>
    </xf>
    <xf numFmtId="164" fontId="16" fillId="12" borderId="3" xfId="0" applyNumberFormat="1" applyFont="1" applyFill="1" applyBorder="1" applyAlignment="1">
      <alignment horizontal="right" vertical="center" wrapText="1" indent="1"/>
    </xf>
    <xf numFmtId="0" fontId="17" fillId="3" borderId="4" xfId="0" applyFont="1" applyFill="1" applyBorder="1" applyAlignment="1">
      <alignment horizontal="center" vertical="center" wrapText="1"/>
    </xf>
    <xf numFmtId="165" fontId="18" fillId="15" borderId="3" xfId="0" applyNumberFormat="1" applyFont="1" applyFill="1" applyBorder="1" applyAlignment="1">
      <alignment horizontal="center" vertical="center" wrapText="1"/>
    </xf>
    <xf numFmtId="0" fontId="18" fillId="15" borderId="3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center" wrapText="1"/>
    </xf>
    <xf numFmtId="165" fontId="18" fillId="16" borderId="3" xfId="0" applyNumberFormat="1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 wrapText="1"/>
    </xf>
    <xf numFmtId="0" fontId="19" fillId="16" borderId="3" xfId="0" applyFont="1" applyFill="1" applyBorder="1" applyAlignment="1">
      <alignment horizontal="center" vertical="center" wrapText="1"/>
    </xf>
    <xf numFmtId="0" fontId="15" fillId="16" borderId="3" xfId="0" applyFont="1" applyFill="1" applyBorder="1" applyAlignment="1">
      <alignment horizontal="right" vertical="center" wrapText="1" indent="1"/>
    </xf>
    <xf numFmtId="0" fontId="15" fillId="15" borderId="3" xfId="0" applyFont="1" applyFill="1" applyBorder="1" applyAlignment="1">
      <alignment horizontal="right" vertical="center" wrapText="1" indent="1"/>
    </xf>
    <xf numFmtId="166" fontId="9" fillId="11" borderId="0" xfId="0" applyNumberFormat="1" applyFont="1" applyFill="1" applyAlignment="1">
      <alignment horizontal="left" vertical="center" indent="1"/>
    </xf>
    <xf numFmtId="166" fontId="10" fillId="12" borderId="0" xfId="0" applyNumberFormat="1" applyFont="1" applyFill="1" applyAlignment="1">
      <alignment horizontal="left" vertical="center" indent="1"/>
    </xf>
    <xf numFmtId="167" fontId="11" fillId="13" borderId="0" xfId="0" applyNumberFormat="1" applyFont="1" applyFill="1" applyAlignment="1">
      <alignment horizontal="left" vertical="center" indent="1"/>
    </xf>
    <xf numFmtId="167" fontId="12" fillId="14" borderId="0" xfId="0" applyNumberFormat="1" applyFont="1" applyFill="1" applyAlignment="1">
      <alignment horizontal="left" vertical="center" indent="1"/>
    </xf>
    <xf numFmtId="0" fontId="13" fillId="2" borderId="2" xfId="0" applyFont="1" applyFill="1" applyBorder="1" applyAlignment="1">
      <alignment horizontal="left" vertical="center" indent="1"/>
    </xf>
    <xf numFmtId="0" fontId="13" fillId="2" borderId="2" xfId="0" applyFont="1" applyFill="1" applyBorder="1" applyAlignment="1">
      <alignment horizontal="center" vertical="center"/>
    </xf>
    <xf numFmtId="0" fontId="14" fillId="15" borderId="3" xfId="0" applyFont="1" applyFill="1" applyBorder="1" applyAlignment="1">
      <alignment horizontal="left" vertical="center" wrapText="1" indent="1"/>
    </xf>
    <xf numFmtId="167" fontId="15" fillId="15" borderId="3" xfId="0" applyNumberFormat="1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left" vertical="center" wrapText="1" indent="1"/>
    </xf>
    <xf numFmtId="167" fontId="15" fillId="16" borderId="3" xfId="0" applyNumberFormat="1" applyFont="1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left" vertical="center" wrapText="1" indent="1"/>
    </xf>
    <xf numFmtId="167" fontId="16" fillId="12" borderId="3" xfId="0" applyNumberFormat="1" applyFont="1" applyFill="1" applyBorder="1" applyAlignment="1">
      <alignment horizontal="center" vertical="center" wrapText="1"/>
    </xf>
    <xf numFmtId="164" fontId="15" fillId="15" borderId="3" xfId="0" applyNumberFormat="1" applyFont="1" applyFill="1" applyBorder="1" applyAlignment="1">
      <alignment horizontal="right" vertical="center" wrapText="1" indent="1"/>
    </xf>
    <xf numFmtId="164" fontId="15" fillId="16" borderId="3" xfId="0" applyNumberFormat="1" applyFont="1" applyFill="1" applyBorder="1" applyAlignment="1">
      <alignment horizontal="right" vertical="center" wrapText="1" indent="1"/>
    </xf>
    <xf numFmtId="0" fontId="20" fillId="0" borderId="0" xfId="0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</cellXfs>
  <cellStyles count="1">
    <cellStyle name="Standard" xfId="0" builtinId="0"/>
  </cellStyles>
  <dxfs count="16">
    <dxf>
      <font>
        <b/>
        <color rgb="FFC4462F"/>
        <name val="Calibri"/>
        <charset val="1"/>
      </font>
    </dxf>
    <dxf>
      <font>
        <b/>
        <color rgb="FFB23A2A"/>
        <name val="Calibri"/>
        <charset val="1"/>
      </font>
    </dxf>
    <dxf>
      <font>
        <b/>
        <color rgb="FF1F7A4A"/>
        <name val="Calibri"/>
        <charset val="1"/>
      </font>
    </dxf>
    <dxf>
      <font>
        <b/>
        <color rgb="FFB23A2A"/>
        <name val="Calibri"/>
        <charset val="1"/>
      </font>
      <fill>
        <patternFill>
          <bgColor rgb="FFFAE7E1"/>
        </patternFill>
      </fill>
    </dxf>
    <dxf>
      <font>
        <b/>
        <color rgb="FF1F7A4A"/>
        <name val="Calibri"/>
        <charset val="1"/>
      </font>
      <fill>
        <patternFill>
          <bgColor rgb="FFE4F3E9"/>
        </patternFill>
      </fill>
    </dxf>
    <dxf>
      <font>
        <color rgb="FF5B6A62"/>
        <name val="Calibri"/>
        <charset val="1"/>
      </font>
      <fill>
        <patternFill>
          <bgColor rgb="FFEBEEEC"/>
        </patternFill>
      </fill>
    </dxf>
    <dxf>
      <font>
        <color rgb="FFB25A28"/>
        <name val="Calibri"/>
        <charset val="1"/>
      </font>
      <fill>
        <patternFill>
          <bgColor rgb="FFFBEADF"/>
        </patternFill>
      </fill>
    </dxf>
    <dxf>
      <font>
        <color rgb="FF6B3F94"/>
        <name val="Calibri"/>
        <charset val="1"/>
      </font>
      <fill>
        <patternFill>
          <bgColor rgb="FFF0EAF6"/>
        </patternFill>
      </fill>
    </dxf>
    <dxf>
      <font>
        <color rgb="FF12715E"/>
        <name val="Calibri"/>
        <charset val="1"/>
      </font>
      <fill>
        <patternFill>
          <bgColor rgb="FFE0F0EC"/>
        </patternFill>
      </fill>
    </dxf>
    <dxf>
      <font>
        <color rgb="FF8A6510"/>
        <name val="Calibri"/>
        <charset val="1"/>
      </font>
      <fill>
        <patternFill>
          <bgColor rgb="FFFBF2DD"/>
        </patternFill>
      </fill>
    </dxf>
    <dxf>
      <font>
        <color rgb="FF1F5F86"/>
        <name val="Calibri"/>
        <charset val="1"/>
      </font>
      <fill>
        <patternFill>
          <bgColor rgb="FFE1EEF6"/>
        </patternFill>
      </fill>
    </dxf>
    <dxf>
      <font>
        <color rgb="FF2E7D46"/>
        <name val="Calibri"/>
        <charset val="1"/>
      </font>
      <fill>
        <patternFill>
          <bgColor rgb="FFE8F4EC"/>
        </patternFill>
      </fill>
    </dxf>
    <dxf>
      <font>
        <color rgb="FF1F7A4A"/>
        <name val="Calibri"/>
        <charset val="1"/>
      </font>
      <fill>
        <patternFill>
          <bgColor rgb="FFE4F3E9"/>
        </patternFill>
      </fill>
    </dxf>
    <dxf>
      <font>
        <b/>
        <color rgb="FFB23A2A"/>
        <name val="Calibri"/>
        <charset val="1"/>
      </font>
      <fill>
        <patternFill>
          <bgColor rgb="FFFAE7E1"/>
        </patternFill>
      </fill>
    </dxf>
    <dxf>
      <font>
        <b/>
        <color rgb="FFC4462F"/>
        <name val="Calibri"/>
        <charset val="1"/>
      </font>
    </dxf>
    <dxf>
      <font>
        <b/>
        <color rgb="FF1F8A4C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8F4EC"/>
      <rgbColor rgb="FFFF00FF"/>
      <rgbColor rgb="FF00FFFF"/>
      <rgbColor rgb="FF800000"/>
      <rgbColor rgb="FF1F7A4A"/>
      <rgbColor rgb="FF000080"/>
      <rgbColor rgb="FF8A6510"/>
      <rgbColor rgb="FF800080"/>
      <rgbColor rgb="FF17876F"/>
      <rgbColor rgb="FFBFE0D6"/>
      <rgbColor rgb="FF6B7A72"/>
      <rgbColor rgb="FFEBEEEC"/>
      <rgbColor rgb="FF6B3F94"/>
      <rgbColor rgb="FFFBF2DD"/>
      <rgbColor rgb="FFE0F0EC"/>
      <rgbColor rgb="FF660066"/>
      <rgbColor rgb="FFFF8080"/>
      <rgbColor rgb="FF1F5F86"/>
      <rgbColor rgb="FFD3E0DB"/>
      <rgbColor rgb="FF000080"/>
      <rgbColor rgb="FFFF00FF"/>
      <rgbColor rgb="FFEBF4F0"/>
      <rgbColor rgb="FF00FFFF"/>
      <rgbColor rgb="FF800080"/>
      <rgbColor rgb="FF800000"/>
      <rgbColor rgb="FF12715E"/>
      <rgbColor rgb="FF0000FF"/>
      <rgbColor rgb="FF00CCFF"/>
      <rgbColor rgb="FFE1F0EB"/>
      <rgbColor rgb="FFE4F3E9"/>
      <rgbColor rgb="FFFBF1D9"/>
      <rgbColor rgb="FFE1EEF6"/>
      <rgbColor rgb="FFFBEADF"/>
      <rgbColor rgb="FFF0EAF6"/>
      <rgbColor rgb="FFFAE7E1"/>
      <rgbColor rgb="FF3366FF"/>
      <rgbColor rgb="FF33CCCC"/>
      <rgbColor rgb="FF99CC00"/>
      <rgbColor rgb="FFF3F8F6"/>
      <rgbColor rgb="FFC08A12"/>
      <rgbColor rgb="FFB25A28"/>
      <rgbColor rgb="FF7E5AA2"/>
      <rgbColor rgb="FF5B6A62"/>
      <rgbColor rgb="FF0F6E5C"/>
      <rgbColor rgb="FF1F8A4C"/>
      <rgbColor rgb="FF003300"/>
      <rgbColor rgb="FF2E7D46"/>
      <rgbColor rgb="FFB23A2A"/>
      <rgbColor rgb="FFC4462F"/>
      <rgbColor rgb="FF333399"/>
      <rgbColor rgb="FF2030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4"/>
  <sheetViews>
    <sheetView showGridLines="0" tabSelected="1" zoomScale="110" zoomScaleNormal="110" workbookViewId="0">
      <pane xSplit="1" topLeftCell="B1" activePane="topRight" state="frozen"/>
      <selection activeCell="A27" sqref="A27"/>
      <selection pane="topRight" activeCell="D9" sqref="D9"/>
    </sheetView>
  </sheetViews>
  <sheetFormatPr baseColWidth="10" defaultColWidth="8.7109375" defaultRowHeight="15" x14ac:dyDescent="0.25"/>
  <cols>
    <col min="1" max="1" width="2.42578125" customWidth="1"/>
    <col min="2" max="2" width="3.42578125" bestFit="1" customWidth="1"/>
    <col min="3" max="3" width="9.85546875" bestFit="1" customWidth="1"/>
    <col min="4" max="4" width="11.42578125" customWidth="1"/>
    <col min="5" max="6" width="10.85546875" bestFit="1" customWidth="1"/>
    <col min="7" max="7" width="20.85546875" bestFit="1" customWidth="1"/>
    <col min="8" max="8" width="9" bestFit="1" customWidth="1"/>
    <col min="9" max="9" width="10.85546875" bestFit="1" customWidth="1"/>
    <col min="10" max="11" width="11.42578125" customWidth="1"/>
  </cols>
  <sheetData>
    <row r="1" spans="2:11" ht="6" customHeight="1" x14ac:dyDescent="0.25"/>
    <row r="2" spans="2:11" ht="30" customHeight="1" x14ac:dyDescent="0.25">
      <c r="B2" s="14" t="s">
        <v>0</v>
      </c>
      <c r="C2" s="14"/>
      <c r="D2" s="14"/>
      <c r="E2" s="14"/>
      <c r="F2" s="14"/>
      <c r="G2" s="14"/>
      <c r="H2" s="13" t="str">
        <f>B8&amp;" "&amp;D8</f>
        <v>Februar 2027</v>
      </c>
      <c r="I2" s="13"/>
      <c r="J2" s="13"/>
      <c r="K2" s="13"/>
    </row>
    <row r="3" spans="2:11" ht="15.75" customHeight="1" x14ac:dyDescent="0.25">
      <c r="B3" s="14"/>
      <c r="C3" s="14"/>
      <c r="D3" s="14"/>
      <c r="E3" s="14"/>
      <c r="F3" s="14"/>
      <c r="G3" s="14"/>
      <c r="H3" s="13"/>
      <c r="I3" s="13"/>
      <c r="J3" s="13"/>
      <c r="K3" s="13"/>
    </row>
    <row r="4" spans="2:11" ht="18" customHeight="1" x14ac:dyDescent="0.25"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4.5" customHeight="1" x14ac:dyDescent="0.25">
      <c r="B5" s="15"/>
      <c r="C5" s="16"/>
      <c r="D5" s="17"/>
      <c r="E5" s="18"/>
      <c r="F5" s="19"/>
      <c r="G5" s="20"/>
      <c r="H5" s="15"/>
      <c r="I5" s="16"/>
      <c r="J5" s="17"/>
      <c r="K5" s="18"/>
    </row>
    <row r="6" spans="2:11" ht="6" customHeight="1" x14ac:dyDescent="0.25"/>
    <row r="7" spans="2:11" ht="13.5" customHeight="1" x14ac:dyDescent="0.25">
      <c r="B7" s="11" t="s">
        <v>2</v>
      </c>
      <c r="C7" s="11"/>
      <c r="D7" s="11" t="s">
        <v>3</v>
      </c>
      <c r="E7" s="11"/>
      <c r="F7" s="11" t="s">
        <v>4</v>
      </c>
      <c r="G7" s="11"/>
      <c r="H7" s="11" t="s">
        <v>5</v>
      </c>
      <c r="I7" s="11"/>
      <c r="J7" s="11" t="s">
        <v>6</v>
      </c>
      <c r="K7" s="11"/>
    </row>
    <row r="8" spans="2:11" ht="19.5" customHeight="1" x14ac:dyDescent="0.25">
      <c r="B8" s="10" t="s">
        <v>7</v>
      </c>
      <c r="C8" s="10"/>
      <c r="D8" s="10">
        <v>2027</v>
      </c>
      <c r="E8" s="10"/>
      <c r="F8" s="10" t="s">
        <v>8</v>
      </c>
      <c r="G8" s="10"/>
      <c r="H8" s="9">
        <v>2450</v>
      </c>
      <c r="I8" s="9"/>
      <c r="J8" s="8">
        <v>46073</v>
      </c>
      <c r="K8" s="8"/>
    </row>
    <row r="9" spans="2:11" ht="6" customHeight="1" x14ac:dyDescent="0.25"/>
    <row r="10" spans="2:11" ht="21.75" customHeight="1" x14ac:dyDescent="0.25">
      <c r="B10" s="7" t="s">
        <v>9</v>
      </c>
      <c r="C10" s="7"/>
      <c r="D10" s="7"/>
      <c r="E10" s="7"/>
      <c r="F10" s="7"/>
      <c r="G10" s="7"/>
      <c r="H10" s="7"/>
      <c r="I10" s="7"/>
      <c r="J10" s="7"/>
      <c r="K10" s="7"/>
    </row>
    <row r="11" spans="2:11" ht="15.75" customHeight="1" x14ac:dyDescent="0.25">
      <c r="B11" s="6" t="s">
        <v>10</v>
      </c>
      <c r="C11" s="6"/>
      <c r="D11" s="5" t="s">
        <v>11</v>
      </c>
      <c r="E11" s="5"/>
      <c r="F11" s="4" t="s">
        <v>12</v>
      </c>
      <c r="G11" s="4"/>
      <c r="H11" s="3" t="s">
        <v>13</v>
      </c>
      <c r="I11" s="3"/>
      <c r="J11" s="2" t="s">
        <v>14</v>
      </c>
      <c r="K11" s="2"/>
    </row>
    <row r="12" spans="2:11" ht="19.5" customHeight="1" x14ac:dyDescent="0.25">
      <c r="B12" s="1">
        <f>SUMIFS(I27:I41,H27:H41,"Einnahme")</f>
        <v>3120</v>
      </c>
      <c r="C12" s="1"/>
      <c r="D12" s="36">
        <f>SUMIFS(I27:I41,H27:H41,"Ausgabe")</f>
        <v>1462.3000000000002</v>
      </c>
      <c r="E12" s="36"/>
      <c r="F12" s="37">
        <f>B12-D12</f>
        <v>1657.6999999999998</v>
      </c>
      <c r="G12" s="37"/>
      <c r="H12" s="38">
        <f>IFERROR((B12-D12)/B12,0)</f>
        <v>0.5313141025641025</v>
      </c>
      <c r="I12" s="38"/>
      <c r="J12" s="39">
        <f>IFERROR(D12/E23,0)</f>
        <v>0.83560000000000012</v>
      </c>
      <c r="K12" s="39"/>
    </row>
    <row r="13" spans="2:11" ht="12" customHeight="1" x14ac:dyDescent="0.25">
      <c r="B13" s="1"/>
      <c r="C13" s="1"/>
      <c r="D13" s="36"/>
      <c r="E13" s="36"/>
      <c r="F13" s="37"/>
      <c r="G13" s="37"/>
      <c r="H13" s="38"/>
      <c r="I13" s="38"/>
      <c r="J13" s="39"/>
      <c r="K13" s="39"/>
    </row>
    <row r="14" spans="2:11" ht="6" customHeight="1" x14ac:dyDescent="0.25"/>
    <row r="15" spans="2:11" ht="21.75" customHeight="1" x14ac:dyDescent="0.25">
      <c r="B15" s="7" t="s">
        <v>15</v>
      </c>
      <c r="C15" s="7"/>
      <c r="D15" s="7"/>
      <c r="E15" s="7"/>
      <c r="F15" s="7"/>
      <c r="G15" s="7"/>
      <c r="H15" s="7"/>
      <c r="I15" s="7"/>
      <c r="J15" s="7"/>
      <c r="K15" s="7"/>
    </row>
    <row r="16" spans="2:11" ht="18" customHeight="1" x14ac:dyDescent="0.25">
      <c r="B16" s="40" t="s">
        <v>16</v>
      </c>
      <c r="C16" s="40"/>
      <c r="D16" s="40"/>
      <c r="E16" s="21" t="s">
        <v>17</v>
      </c>
      <c r="F16" s="21" t="s">
        <v>18</v>
      </c>
      <c r="G16" s="21" t="s">
        <v>19</v>
      </c>
      <c r="H16" s="41" t="s">
        <v>20</v>
      </c>
      <c r="I16" s="41"/>
      <c r="J16" s="41"/>
      <c r="K16" s="41"/>
    </row>
    <row r="17" spans="2:11" ht="18" customHeight="1" x14ac:dyDescent="0.25">
      <c r="B17" s="42" t="s">
        <v>21</v>
      </c>
      <c r="C17" s="42"/>
      <c r="D17" s="42"/>
      <c r="E17" s="22">
        <v>1100</v>
      </c>
      <c r="F17" s="23">
        <f t="shared" ref="F17:F22" si="0">SUMIFS($I$27:$I$41,$G$27:$G$41,B17,$H$27:$H$41,"Ausgabe")</f>
        <v>1035</v>
      </c>
      <c r="G17" s="22">
        <f t="shared" ref="G17:G23" si="1">E17-F17</f>
        <v>65</v>
      </c>
      <c r="H17" s="43">
        <f t="shared" ref="H17:H23" si="2">IFERROR(F17/E17,0)</f>
        <v>0.94090909090909092</v>
      </c>
      <c r="I17" s="43"/>
      <c r="J17" s="43"/>
      <c r="K17" s="43"/>
    </row>
    <row r="18" spans="2:11" ht="18" customHeight="1" x14ac:dyDescent="0.25">
      <c r="B18" s="44" t="s">
        <v>22</v>
      </c>
      <c r="C18" s="44"/>
      <c r="D18" s="44"/>
      <c r="E18" s="24">
        <v>200</v>
      </c>
      <c r="F18" s="25">
        <f t="shared" si="0"/>
        <v>215.40000000000003</v>
      </c>
      <c r="G18" s="24">
        <f t="shared" si="1"/>
        <v>-15.400000000000034</v>
      </c>
      <c r="H18" s="45">
        <f t="shared" si="2"/>
        <v>1.0770000000000002</v>
      </c>
      <c r="I18" s="45"/>
      <c r="J18" s="45"/>
      <c r="K18" s="45"/>
    </row>
    <row r="19" spans="2:11" ht="18" customHeight="1" x14ac:dyDescent="0.25">
      <c r="B19" s="42" t="s">
        <v>23</v>
      </c>
      <c r="C19" s="42"/>
      <c r="D19" s="42"/>
      <c r="E19" s="22">
        <v>150</v>
      </c>
      <c r="F19" s="23">
        <f t="shared" si="0"/>
        <v>101.9</v>
      </c>
      <c r="G19" s="22">
        <f t="shared" si="1"/>
        <v>48.099999999999994</v>
      </c>
      <c r="H19" s="43">
        <f t="shared" si="2"/>
        <v>0.67933333333333334</v>
      </c>
      <c r="I19" s="43"/>
      <c r="J19" s="43"/>
      <c r="K19" s="43"/>
    </row>
    <row r="20" spans="2:11" ht="18" customHeight="1" x14ac:dyDescent="0.25">
      <c r="B20" s="44" t="s">
        <v>24</v>
      </c>
      <c r="C20" s="44"/>
      <c r="D20" s="44"/>
      <c r="E20" s="24">
        <v>80</v>
      </c>
      <c r="F20" s="25">
        <f t="shared" si="0"/>
        <v>12.9</v>
      </c>
      <c r="G20" s="24">
        <f t="shared" si="1"/>
        <v>67.099999999999994</v>
      </c>
      <c r="H20" s="45">
        <f t="shared" si="2"/>
        <v>0.16125</v>
      </c>
      <c r="I20" s="45"/>
      <c r="J20" s="45"/>
      <c r="K20" s="45"/>
    </row>
    <row r="21" spans="2:11" ht="18" customHeight="1" x14ac:dyDescent="0.25">
      <c r="B21" s="42" t="s">
        <v>25</v>
      </c>
      <c r="C21" s="42"/>
      <c r="D21" s="42"/>
      <c r="E21" s="22">
        <v>120</v>
      </c>
      <c r="F21" s="23">
        <f t="shared" si="0"/>
        <v>68.5</v>
      </c>
      <c r="G21" s="22">
        <f t="shared" si="1"/>
        <v>51.5</v>
      </c>
      <c r="H21" s="43">
        <f t="shared" si="2"/>
        <v>0.5708333333333333</v>
      </c>
      <c r="I21" s="43"/>
      <c r="J21" s="43"/>
      <c r="K21" s="43"/>
    </row>
    <row r="22" spans="2:11" ht="18" customHeight="1" x14ac:dyDescent="0.25">
      <c r="B22" s="44" t="s">
        <v>26</v>
      </c>
      <c r="C22" s="44"/>
      <c r="D22" s="44"/>
      <c r="E22" s="24">
        <v>100</v>
      </c>
      <c r="F22" s="25">
        <f t="shared" si="0"/>
        <v>28.6</v>
      </c>
      <c r="G22" s="24">
        <f t="shared" si="1"/>
        <v>71.400000000000006</v>
      </c>
      <c r="H22" s="45">
        <f t="shared" si="2"/>
        <v>0.28600000000000003</v>
      </c>
      <c r="I22" s="45"/>
      <c r="J22" s="45"/>
      <c r="K22" s="45"/>
    </row>
    <row r="23" spans="2:11" ht="18" customHeight="1" x14ac:dyDescent="0.25">
      <c r="B23" s="46" t="s">
        <v>27</v>
      </c>
      <c r="C23" s="46"/>
      <c r="D23" s="46"/>
      <c r="E23" s="26">
        <f>SUM(E17:E22)</f>
        <v>1750</v>
      </c>
      <c r="F23" s="26">
        <f>SUM(F17:F22)</f>
        <v>1462.3000000000002</v>
      </c>
      <c r="G23" s="26">
        <f t="shared" si="1"/>
        <v>287.69999999999982</v>
      </c>
      <c r="H23" s="47">
        <f t="shared" si="2"/>
        <v>0.83560000000000012</v>
      </c>
      <c r="I23" s="47"/>
      <c r="J23" s="47"/>
      <c r="K23" s="47"/>
    </row>
    <row r="24" spans="2:11" ht="6" customHeight="1" x14ac:dyDescent="0.25"/>
    <row r="25" spans="2:11" ht="21.75" customHeight="1" x14ac:dyDescent="0.25">
      <c r="B25" s="7" t="s">
        <v>28</v>
      </c>
      <c r="C25" s="7"/>
      <c r="D25" s="7"/>
      <c r="E25" s="7"/>
      <c r="F25" s="7"/>
      <c r="G25" s="7"/>
      <c r="H25" s="7"/>
      <c r="I25" s="7"/>
      <c r="J25" s="7"/>
      <c r="K25" s="7"/>
    </row>
    <row r="26" spans="2:11" ht="19.5" customHeight="1" x14ac:dyDescent="0.25">
      <c r="B26" s="21" t="s">
        <v>29</v>
      </c>
      <c r="C26" s="21" t="s">
        <v>30</v>
      </c>
      <c r="D26" s="40" t="s">
        <v>31</v>
      </c>
      <c r="E26" s="40"/>
      <c r="F26" s="40"/>
      <c r="G26" s="21" t="s">
        <v>16</v>
      </c>
      <c r="H26" s="21" t="s">
        <v>32</v>
      </c>
      <c r="I26" s="21" t="s">
        <v>33</v>
      </c>
      <c r="J26" s="41" t="s">
        <v>34</v>
      </c>
      <c r="K26" s="41"/>
    </row>
    <row r="27" spans="2:11" ht="16.5" customHeight="1" x14ac:dyDescent="0.25">
      <c r="B27" s="27">
        <v>1</v>
      </c>
      <c r="C27" s="28">
        <v>46054</v>
      </c>
      <c r="D27" s="42" t="s">
        <v>35</v>
      </c>
      <c r="E27" s="42"/>
      <c r="F27" s="42"/>
      <c r="G27" s="29" t="s">
        <v>36</v>
      </c>
      <c r="H27" s="30" t="s">
        <v>37</v>
      </c>
      <c r="I27" s="22">
        <v>2800</v>
      </c>
      <c r="J27" s="48">
        <f>IF($D27="","",$H$8+IF($H27="Einnahme",$I27,-$I27))</f>
        <v>5250</v>
      </c>
      <c r="K27" s="48"/>
    </row>
    <row r="28" spans="2:11" ht="16.5" customHeight="1" x14ac:dyDescent="0.25">
      <c r="B28" s="27">
        <v>2</v>
      </c>
      <c r="C28" s="31">
        <v>46054</v>
      </c>
      <c r="D28" s="44" t="s">
        <v>38</v>
      </c>
      <c r="E28" s="44"/>
      <c r="F28" s="44"/>
      <c r="G28" s="32" t="s">
        <v>21</v>
      </c>
      <c r="H28" s="33" t="s">
        <v>39</v>
      </c>
      <c r="I28" s="24">
        <v>950</v>
      </c>
      <c r="J28" s="49">
        <f t="shared" ref="J28:J41" si="3">IF($D28="","",IF(J27="",$H$8,J27)+IF($H28="Einnahme",$I28,-$I28))</f>
        <v>4300</v>
      </c>
      <c r="K28" s="49"/>
    </row>
    <row r="29" spans="2:11" ht="16.5" customHeight="1" x14ac:dyDescent="0.25">
      <c r="B29" s="27">
        <v>3</v>
      </c>
      <c r="C29" s="28">
        <v>46055</v>
      </c>
      <c r="D29" s="42" t="s">
        <v>40</v>
      </c>
      <c r="E29" s="42"/>
      <c r="F29" s="42"/>
      <c r="G29" s="29" t="s">
        <v>22</v>
      </c>
      <c r="H29" s="30" t="s">
        <v>39</v>
      </c>
      <c r="I29" s="22">
        <v>78.400000000000006</v>
      </c>
      <c r="J29" s="48">
        <f t="shared" si="3"/>
        <v>4221.6000000000004</v>
      </c>
      <c r="K29" s="48"/>
    </row>
    <row r="30" spans="2:11" ht="16.5" customHeight="1" x14ac:dyDescent="0.25">
      <c r="B30" s="27">
        <v>4</v>
      </c>
      <c r="C30" s="31">
        <v>46056</v>
      </c>
      <c r="D30" s="44" t="s">
        <v>41</v>
      </c>
      <c r="E30" s="44"/>
      <c r="F30" s="44"/>
      <c r="G30" s="32" t="s">
        <v>23</v>
      </c>
      <c r="H30" s="33" t="s">
        <v>39</v>
      </c>
      <c r="I30" s="24">
        <v>62</v>
      </c>
      <c r="J30" s="49">
        <f t="shared" si="3"/>
        <v>4159.6000000000004</v>
      </c>
      <c r="K30" s="49"/>
    </row>
    <row r="31" spans="2:11" ht="16.5" customHeight="1" x14ac:dyDescent="0.25">
      <c r="B31" s="27">
        <v>5</v>
      </c>
      <c r="C31" s="28">
        <v>46058</v>
      </c>
      <c r="D31" s="42" t="s">
        <v>42</v>
      </c>
      <c r="E31" s="42"/>
      <c r="F31" s="42"/>
      <c r="G31" s="29" t="s">
        <v>21</v>
      </c>
      <c r="H31" s="30" t="s">
        <v>39</v>
      </c>
      <c r="I31" s="22">
        <v>85</v>
      </c>
      <c r="J31" s="48">
        <f t="shared" si="3"/>
        <v>4074.6000000000004</v>
      </c>
      <c r="K31" s="48"/>
    </row>
    <row r="32" spans="2:11" ht="16.5" customHeight="1" x14ac:dyDescent="0.25">
      <c r="B32" s="27">
        <v>6</v>
      </c>
      <c r="C32" s="31">
        <v>46060</v>
      </c>
      <c r="D32" s="44" t="s">
        <v>43</v>
      </c>
      <c r="E32" s="44"/>
      <c r="F32" s="44"/>
      <c r="G32" s="32" t="s">
        <v>25</v>
      </c>
      <c r="H32" s="33" t="s">
        <v>39</v>
      </c>
      <c r="I32" s="24">
        <v>44.5</v>
      </c>
      <c r="J32" s="49">
        <f t="shared" si="3"/>
        <v>4030.1000000000004</v>
      </c>
      <c r="K32" s="49"/>
    </row>
    <row r="33" spans="2:11" ht="16.5" customHeight="1" x14ac:dyDescent="0.25">
      <c r="B33" s="27">
        <v>7</v>
      </c>
      <c r="C33" s="28">
        <v>46062</v>
      </c>
      <c r="D33" s="42" t="s">
        <v>40</v>
      </c>
      <c r="E33" s="42"/>
      <c r="F33" s="42"/>
      <c r="G33" s="29" t="s">
        <v>22</v>
      </c>
      <c r="H33" s="30" t="s">
        <v>39</v>
      </c>
      <c r="I33" s="22">
        <v>65.2</v>
      </c>
      <c r="J33" s="48">
        <f t="shared" si="3"/>
        <v>3964.9000000000005</v>
      </c>
      <c r="K33" s="48"/>
    </row>
    <row r="34" spans="2:11" ht="16.5" customHeight="1" x14ac:dyDescent="0.25">
      <c r="B34" s="27">
        <v>8</v>
      </c>
      <c r="C34" s="31">
        <v>46064</v>
      </c>
      <c r="D34" s="44" t="s">
        <v>44</v>
      </c>
      <c r="E34" s="44"/>
      <c r="F34" s="44"/>
      <c r="G34" s="32" t="s">
        <v>24</v>
      </c>
      <c r="H34" s="33" t="s">
        <v>39</v>
      </c>
      <c r="I34" s="24">
        <v>12.9</v>
      </c>
      <c r="J34" s="49">
        <f t="shared" si="3"/>
        <v>3952.0000000000005</v>
      </c>
      <c r="K34" s="49"/>
    </row>
    <row r="35" spans="2:11" ht="16.5" customHeight="1" x14ac:dyDescent="0.25">
      <c r="B35" s="27">
        <v>9</v>
      </c>
      <c r="C35" s="28">
        <v>46066</v>
      </c>
      <c r="D35" s="42" t="s">
        <v>45</v>
      </c>
      <c r="E35" s="42"/>
      <c r="F35" s="42"/>
      <c r="G35" s="29" t="s">
        <v>25</v>
      </c>
      <c r="H35" s="30" t="s">
        <v>39</v>
      </c>
      <c r="I35" s="22">
        <v>24</v>
      </c>
      <c r="J35" s="48">
        <f t="shared" si="3"/>
        <v>3928.0000000000005</v>
      </c>
      <c r="K35" s="48"/>
    </row>
    <row r="36" spans="2:11" ht="16.5" customHeight="1" x14ac:dyDescent="0.25">
      <c r="B36" s="27">
        <v>10</v>
      </c>
      <c r="C36" s="31">
        <v>46068</v>
      </c>
      <c r="D36" s="44" t="s">
        <v>46</v>
      </c>
      <c r="E36" s="44"/>
      <c r="F36" s="44"/>
      <c r="G36" s="32" t="s">
        <v>47</v>
      </c>
      <c r="H36" s="33" t="s">
        <v>37</v>
      </c>
      <c r="I36" s="24">
        <v>320</v>
      </c>
      <c r="J36" s="49">
        <f t="shared" si="3"/>
        <v>4248</v>
      </c>
      <c r="K36" s="49"/>
    </row>
    <row r="37" spans="2:11" ht="16.5" customHeight="1" x14ac:dyDescent="0.25">
      <c r="B37" s="27">
        <v>11</v>
      </c>
      <c r="C37" s="28">
        <v>46069</v>
      </c>
      <c r="D37" s="42" t="s">
        <v>40</v>
      </c>
      <c r="E37" s="42"/>
      <c r="F37" s="42"/>
      <c r="G37" s="29" t="s">
        <v>22</v>
      </c>
      <c r="H37" s="30" t="s">
        <v>39</v>
      </c>
      <c r="I37" s="22">
        <v>71.8</v>
      </c>
      <c r="J37" s="48">
        <f t="shared" si="3"/>
        <v>4176.2</v>
      </c>
      <c r="K37" s="48"/>
    </row>
    <row r="38" spans="2:11" ht="16.5" customHeight="1" x14ac:dyDescent="0.25">
      <c r="B38" s="27">
        <v>12</v>
      </c>
      <c r="C38" s="31">
        <v>46071</v>
      </c>
      <c r="D38" s="44" t="s">
        <v>48</v>
      </c>
      <c r="E38" s="44"/>
      <c r="F38" s="44"/>
      <c r="G38" s="32" t="s">
        <v>23</v>
      </c>
      <c r="H38" s="33" t="s">
        <v>39</v>
      </c>
      <c r="I38" s="24">
        <v>39.9</v>
      </c>
      <c r="J38" s="49">
        <f t="shared" si="3"/>
        <v>4136.3</v>
      </c>
      <c r="K38" s="49"/>
    </row>
    <row r="39" spans="2:11" ht="16.5" customHeight="1" x14ac:dyDescent="0.25">
      <c r="B39" s="27">
        <v>13</v>
      </c>
      <c r="C39" s="28">
        <v>46073</v>
      </c>
      <c r="D39" s="42" t="s">
        <v>49</v>
      </c>
      <c r="E39" s="42"/>
      <c r="F39" s="42"/>
      <c r="G39" s="29" t="s">
        <v>26</v>
      </c>
      <c r="H39" s="30" t="s">
        <v>39</v>
      </c>
      <c r="I39" s="22">
        <v>28.6</v>
      </c>
      <c r="J39" s="48">
        <f t="shared" si="3"/>
        <v>4107.7</v>
      </c>
      <c r="K39" s="48"/>
    </row>
    <row r="40" spans="2:11" ht="16.5" customHeight="1" x14ac:dyDescent="0.25">
      <c r="B40" s="27">
        <v>14</v>
      </c>
      <c r="C40" s="32"/>
      <c r="D40" s="44"/>
      <c r="E40" s="44"/>
      <c r="F40" s="44"/>
      <c r="G40" s="32"/>
      <c r="H40" s="33"/>
      <c r="I40" s="34"/>
      <c r="J40" s="49" t="str">
        <f t="shared" si="3"/>
        <v/>
      </c>
      <c r="K40" s="49"/>
    </row>
    <row r="41" spans="2:11" ht="16.5" customHeight="1" x14ac:dyDescent="0.25">
      <c r="B41" s="27">
        <v>15</v>
      </c>
      <c r="C41" s="29"/>
      <c r="D41" s="42"/>
      <c r="E41" s="42"/>
      <c r="F41" s="42"/>
      <c r="G41" s="29"/>
      <c r="H41" s="30"/>
      <c r="I41" s="35"/>
      <c r="J41" s="48" t="str">
        <f t="shared" si="3"/>
        <v/>
      </c>
      <c r="K41" s="48"/>
    </row>
    <row r="42" spans="2:11" ht="7.5" customHeight="1" x14ac:dyDescent="0.25"/>
    <row r="43" spans="2:11" ht="15.75" customHeight="1" x14ac:dyDescent="0.25">
      <c r="B43" s="50" t="s">
        <v>50</v>
      </c>
      <c r="C43" s="50"/>
      <c r="D43" s="50"/>
      <c r="E43" s="50"/>
      <c r="F43" s="50"/>
      <c r="G43" s="50"/>
      <c r="H43" s="50"/>
      <c r="I43" s="50"/>
      <c r="J43" s="50"/>
      <c r="K43" s="50"/>
    </row>
    <row r="44" spans="2:11" ht="24" customHeight="1" x14ac:dyDescent="0.25">
      <c r="B44" s="51" t="s">
        <v>51</v>
      </c>
      <c r="C44" s="51"/>
      <c r="D44" s="51"/>
      <c r="E44" s="51"/>
      <c r="F44" s="51"/>
      <c r="G44" s="51"/>
      <c r="H44" s="51"/>
      <c r="I44" s="51"/>
      <c r="J44" s="51"/>
      <c r="K44" s="51"/>
    </row>
  </sheetData>
  <mergeCells count="76">
    <mergeCell ref="B44:K44"/>
    <mergeCell ref="D40:F40"/>
    <mergeCell ref="J40:K40"/>
    <mergeCell ref="D41:F41"/>
    <mergeCell ref="J41:K41"/>
    <mergeCell ref="B43:K43"/>
    <mergeCell ref="D37:F37"/>
    <mergeCell ref="J37:K37"/>
    <mergeCell ref="D38:F38"/>
    <mergeCell ref="J38:K38"/>
    <mergeCell ref="D39:F39"/>
    <mergeCell ref="J39:K39"/>
    <mergeCell ref="D34:F34"/>
    <mergeCell ref="J34:K34"/>
    <mergeCell ref="D35:F35"/>
    <mergeCell ref="J35:K35"/>
    <mergeCell ref="D36:F36"/>
    <mergeCell ref="J36:K36"/>
    <mergeCell ref="D31:F31"/>
    <mergeCell ref="J31:K31"/>
    <mergeCell ref="D32:F32"/>
    <mergeCell ref="J32:K32"/>
    <mergeCell ref="D33:F33"/>
    <mergeCell ref="J33:K33"/>
    <mergeCell ref="D28:F28"/>
    <mergeCell ref="J28:K28"/>
    <mergeCell ref="D29:F29"/>
    <mergeCell ref="J29:K29"/>
    <mergeCell ref="D30:F30"/>
    <mergeCell ref="J30:K30"/>
    <mergeCell ref="B25:K25"/>
    <mergeCell ref="D26:F26"/>
    <mergeCell ref="J26:K26"/>
    <mergeCell ref="D27:F27"/>
    <mergeCell ref="J27:K27"/>
    <mergeCell ref="B21:D21"/>
    <mergeCell ref="H21:K21"/>
    <mergeCell ref="B22:D22"/>
    <mergeCell ref="H22:K22"/>
    <mergeCell ref="B23:D23"/>
    <mergeCell ref="H23:K23"/>
    <mergeCell ref="B18:D18"/>
    <mergeCell ref="H18:K18"/>
    <mergeCell ref="B19:D19"/>
    <mergeCell ref="H19:K19"/>
    <mergeCell ref="B20:D20"/>
    <mergeCell ref="H20:K20"/>
    <mergeCell ref="B15:K15"/>
    <mergeCell ref="B16:D16"/>
    <mergeCell ref="H16:K16"/>
    <mergeCell ref="B17:D17"/>
    <mergeCell ref="H17:K17"/>
    <mergeCell ref="B12:C13"/>
    <mergeCell ref="D12:E13"/>
    <mergeCell ref="F12:G13"/>
    <mergeCell ref="H12:I13"/>
    <mergeCell ref="J12:K13"/>
    <mergeCell ref="B10:K10"/>
    <mergeCell ref="B11:C11"/>
    <mergeCell ref="D11:E11"/>
    <mergeCell ref="F11:G11"/>
    <mergeCell ref="H11:I11"/>
    <mergeCell ref="J11:K11"/>
    <mergeCell ref="B8:C8"/>
    <mergeCell ref="D8:E8"/>
    <mergeCell ref="F8:G8"/>
    <mergeCell ref="H8:I8"/>
    <mergeCell ref="J8:K8"/>
    <mergeCell ref="B2:G3"/>
    <mergeCell ref="H2:K3"/>
    <mergeCell ref="B4:K4"/>
    <mergeCell ref="B7:C7"/>
    <mergeCell ref="D7:E7"/>
    <mergeCell ref="F7:G7"/>
    <mergeCell ref="H7:I7"/>
    <mergeCell ref="J7:K7"/>
  </mergeCells>
  <conditionalFormatting sqref="F12">
    <cfRule type="expression" dxfId="15" priority="17">
      <formula>F12&gt;=0</formula>
    </cfRule>
    <cfRule type="expression" dxfId="14" priority="18">
      <formula>F12&lt;0</formula>
    </cfRule>
  </conditionalFormatting>
  <conditionalFormatting sqref="G17:G23">
    <cfRule type="expression" dxfId="13" priority="15">
      <formula>G17&lt;0</formula>
    </cfRule>
  </conditionalFormatting>
  <conditionalFormatting sqref="G27:G41">
    <cfRule type="cellIs" dxfId="12" priority="6" operator="equal">
      <formula>"Gehalt"</formula>
    </cfRule>
    <cfRule type="cellIs" dxfId="11" priority="7" operator="equal">
      <formula>"Sonstige Einnahmen"</formula>
    </cfRule>
    <cfRule type="cellIs" dxfId="10" priority="8" operator="equal">
      <formula>"Wohnen &amp; Nebenkosten"</formula>
    </cfRule>
    <cfRule type="cellIs" dxfId="9" priority="9" operator="equal">
      <formula>"Lebensmittel"</formula>
    </cfRule>
    <cfRule type="cellIs" dxfId="8" priority="10" operator="equal">
      <formula>"Mobilität"</formula>
    </cfRule>
    <cfRule type="cellIs" dxfId="7" priority="11" operator="equal">
      <formula>"Versicherungen"</formula>
    </cfRule>
    <cfRule type="cellIs" dxfId="6" priority="12" operator="equal">
      <formula>"Freizeit &amp; Hobbys"</formula>
    </cfRule>
    <cfRule type="cellIs" dxfId="5" priority="13" operator="equal">
      <formula>"Sonstiges"</formula>
    </cfRule>
  </conditionalFormatting>
  <conditionalFormatting sqref="H17:H23">
    <cfRule type="dataBar" priority="16">
      <dataBar>
        <cfvo type="num" val="0"/>
        <cfvo type="num" val="1"/>
        <color rgb="FF17876F"/>
      </dataBar>
      <extLst>
        <ext xmlns:x14="http://schemas.microsoft.com/office/spreadsheetml/2009/9/main" uri="{B025F937-C7B1-47D3-B67F-A62EFF666E3E}">
          <x14:id>{651F2F67-58FD-43D9-B3AA-3C6045B3AE42}</x14:id>
        </ext>
      </extLst>
    </cfRule>
  </conditionalFormatting>
  <conditionalFormatting sqref="H27:H41">
    <cfRule type="cellIs" dxfId="4" priority="2" operator="equal">
      <formula>"Einnahme"</formula>
    </cfRule>
    <cfRule type="cellIs" dxfId="3" priority="3" operator="equal">
      <formula>"Ausgabe"</formula>
    </cfRule>
  </conditionalFormatting>
  <conditionalFormatting sqref="I27:I41">
    <cfRule type="expression" dxfId="2" priority="4">
      <formula>$H27="Einnahme"</formula>
    </cfRule>
    <cfRule type="expression" dxfId="1" priority="5">
      <formula>$H27="Ausgabe"</formula>
    </cfRule>
  </conditionalFormatting>
  <conditionalFormatting sqref="J27:J41">
    <cfRule type="expression" dxfId="0" priority="14">
      <formula>$J27&lt;0</formula>
    </cfRule>
  </conditionalFormatting>
  <dataValidations count="3">
    <dataValidation type="list" allowBlank="1" sqref="B8" xr:uid="{00000000-0002-0000-0000-000000000000}">
      <formula1>"Januar,Februar,März,April,Mai,Juni,Juli,August,September,Oktober,November,Dezember"</formula1>
      <formula2>0</formula2>
    </dataValidation>
    <dataValidation type="list" allowBlank="1" sqref="G27:G41" xr:uid="{00000000-0002-0000-0000-000001000000}">
      <formula1>"Gehalt,Sonstige Einnahmen,Wohnen &amp; Nebenkosten,Lebensmittel,Mobilität,Versicherungen,Freizeit &amp; Hobbys,Sonstiges"</formula1>
      <formula2>0</formula2>
    </dataValidation>
    <dataValidation type="list" allowBlank="1" sqref="H27:H41" xr:uid="{00000000-0002-0000-0000-000002000000}">
      <formula1>"Einnahme,Ausgabe"</formula1>
      <formula2>0</formula2>
    </dataValidation>
  </dataValidations>
  <pageMargins left="0.3" right="0.3" top="0.4" bottom="0.4" header="0.511811023622047" footer="0.511811023622047"/>
  <pageSetup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51F2F67-58FD-43D9-B3AA-3C6045B3AE42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17876F"/>
            </x14:dataBar>
          </x14:cfRule>
          <xm:sqref>H17:H23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Haushaltsbuch</vt:lpstr>
      <vt:lpstr>Haushaltsbuch!Druckbereich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2026-08-03T05:20:28Z</dcterms:created>
  <dcterms:modified xsi:type="dcterms:W3CDTF">2026-08-03T06:30:35Z</dcterms:modified>
  <dc:language>en-US</dc:language>
</cp:coreProperties>
</file>