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EE1F892D-C469-47C6-B7A4-80A4647D9266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Buchungen" sheetId="2" r:id="rId2"/>
  </sheets>
  <definedNames>
    <definedName name="Kategorien">Übersicht!$A$10:$A$17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00" i="2" l="1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M11" i="1" s="1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D16" i="1" s="1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J17" i="1" s="1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N10" i="1" s="1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E16" i="1" s="1"/>
  <c r="B40" i="2"/>
  <c r="B39" i="2"/>
  <c r="B38" i="2"/>
  <c r="B37" i="2"/>
  <c r="B36" i="2"/>
  <c r="B35" i="2"/>
  <c r="B34" i="2"/>
  <c r="M15" i="1" s="1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M14" i="1" s="1"/>
  <c r="B13" i="2"/>
  <c r="B12" i="2"/>
  <c r="B11" i="2"/>
  <c r="B10" i="2"/>
  <c r="B9" i="2"/>
  <c r="B8" i="2"/>
  <c r="B7" i="2"/>
  <c r="B6" i="2"/>
  <c r="B5" i="2"/>
  <c r="B4" i="2"/>
  <c r="B18" i="1"/>
  <c r="L17" i="1"/>
  <c r="H17" i="1"/>
  <c r="G17" i="1"/>
  <c r="E17" i="1"/>
  <c r="D17" i="1"/>
  <c r="N16" i="1"/>
  <c r="M16" i="1"/>
  <c r="L16" i="1"/>
  <c r="K16" i="1"/>
  <c r="J16" i="1"/>
  <c r="N15" i="1"/>
  <c r="L15" i="1"/>
  <c r="K15" i="1"/>
  <c r="J15" i="1"/>
  <c r="I15" i="1"/>
  <c r="H15" i="1"/>
  <c r="G15" i="1"/>
  <c r="F15" i="1"/>
  <c r="E15" i="1"/>
  <c r="I14" i="1"/>
  <c r="E14" i="1"/>
  <c r="D14" i="1"/>
  <c r="C14" i="1"/>
  <c r="O13" i="1"/>
  <c r="P13" i="1" s="1"/>
  <c r="N13" i="1"/>
  <c r="M13" i="1"/>
  <c r="L13" i="1"/>
  <c r="K13" i="1"/>
  <c r="J13" i="1"/>
  <c r="I13" i="1"/>
  <c r="H13" i="1"/>
  <c r="G13" i="1"/>
  <c r="F13" i="1"/>
  <c r="E13" i="1"/>
  <c r="D13" i="1"/>
  <c r="C13" i="1"/>
  <c r="N12" i="1"/>
  <c r="M12" i="1"/>
  <c r="L12" i="1"/>
  <c r="K12" i="1"/>
  <c r="J12" i="1"/>
  <c r="O12" i="1" s="1"/>
  <c r="P12" i="1" s="1"/>
  <c r="I12" i="1"/>
  <c r="H12" i="1"/>
  <c r="G12" i="1"/>
  <c r="F12" i="1"/>
  <c r="E12" i="1"/>
  <c r="D12" i="1"/>
  <c r="C12" i="1"/>
  <c r="N11" i="1"/>
  <c r="K11" i="1"/>
  <c r="J11" i="1"/>
  <c r="I11" i="1"/>
  <c r="H11" i="1"/>
  <c r="G11" i="1"/>
  <c r="F11" i="1"/>
  <c r="E11" i="1"/>
  <c r="I10" i="1"/>
  <c r="F10" i="1"/>
  <c r="E10" i="1"/>
  <c r="D10" i="1"/>
  <c r="C10" i="1"/>
  <c r="I5" i="1"/>
  <c r="E18" i="1" l="1"/>
  <c r="F16" i="1"/>
  <c r="K17" i="1"/>
  <c r="G16" i="1"/>
  <c r="C11" i="1"/>
  <c r="C15" i="1"/>
  <c r="H16" i="1"/>
  <c r="M17" i="1"/>
  <c r="L10" i="1"/>
  <c r="L18" i="1" s="1"/>
  <c r="L14" i="1"/>
  <c r="D11" i="1"/>
  <c r="D18" i="1" s="1"/>
  <c r="D15" i="1"/>
  <c r="I16" i="1"/>
  <c r="I18" i="1" s="1"/>
  <c r="N17" i="1"/>
  <c r="F14" i="1"/>
  <c r="F18" i="1" s="1"/>
  <c r="G10" i="1"/>
  <c r="G18" i="1" s="1"/>
  <c r="L11" i="1"/>
  <c r="G14" i="1"/>
  <c r="H10" i="1"/>
  <c r="H18" i="1" s="1"/>
  <c r="H14" i="1"/>
  <c r="C17" i="1"/>
  <c r="J10" i="1"/>
  <c r="J18" i="1" s="1"/>
  <c r="J14" i="1"/>
  <c r="K10" i="1"/>
  <c r="K18" i="1" s="1"/>
  <c r="K14" i="1"/>
  <c r="F17" i="1"/>
  <c r="M10" i="1"/>
  <c r="M18" i="1" s="1"/>
  <c r="C16" i="1"/>
  <c r="N14" i="1"/>
  <c r="N18" i="1" s="1"/>
  <c r="I17" i="1"/>
  <c r="O11" i="1" l="1"/>
  <c r="P11" i="1" s="1"/>
  <c r="O16" i="1"/>
  <c r="P16" i="1" s="1"/>
  <c r="O14" i="1"/>
  <c r="P14" i="1" s="1"/>
  <c r="O15" i="1"/>
  <c r="P15" i="1" s="1"/>
  <c r="C18" i="1"/>
  <c r="O17" i="1"/>
  <c r="P17" i="1" s="1"/>
  <c r="O10" i="1"/>
  <c r="A5" i="1" l="1"/>
  <c r="M5" i="1" s="1"/>
  <c r="P10" i="1"/>
  <c r="O18" i="1"/>
  <c r="E5" i="1"/>
  <c r="Q12" i="1" l="1"/>
  <c r="Q13" i="1"/>
  <c r="Q16" i="1"/>
  <c r="Q17" i="1"/>
  <c r="Q10" i="1"/>
  <c r="Q15" i="1"/>
  <c r="Q11" i="1"/>
  <c r="Q18" i="1"/>
  <c r="Q14" i="1"/>
  <c r="P1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A5" authorId="0" shapeId="0" xr:uid="{00000000-0006-0000-0000-000001000000}">
      <text>
        <r>
          <rPr>
            <sz val="10"/>
            <rFont val="Arial"/>
            <family val="2"/>
          </rPr>
          <t>Summe aller Kategorie-Jahreswerte.</t>
        </r>
      </text>
    </comment>
    <comment ref="M5" authorId="0" shapeId="0" xr:uid="{00000000-0006-0000-0000-000002000000}">
      <text>
        <r>
          <rPr>
            <sz val="10"/>
            <rFont val="Arial"/>
            <family val="2"/>
          </rPr>
          <t>Positiv (grün) = unter Budget · negativ (rot) = über Budget.</t>
        </r>
      </text>
    </comment>
  </commentList>
</comments>
</file>

<file path=xl/sharedStrings.xml><?xml version="1.0" encoding="utf-8"?>
<sst xmlns="http://schemas.openxmlformats.org/spreadsheetml/2006/main" count="611" uniqueCount="88">
  <si>
    <t>Automatische Auswertung – alle Werte stammen aus dem Blatt »Buchungen«. Nur die Spalte »Budget/Monat« hier unten ist von Hand anzupassen.</t>
  </si>
  <si>
    <t>AUSGABEN GESAMT</t>
  </si>
  <si>
    <t>Ø AUSGABEN / MONAT</t>
  </si>
  <si>
    <t>BUDGET GESAMT (JAHR)</t>
  </si>
  <si>
    <t>ABWEICHUNG (BUDGET−IST)</t>
  </si>
  <si>
    <t>Kategorie</t>
  </si>
  <si>
    <t>Budget/Monat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</si>
  <si>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</si>
  <si>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</si>
  <si>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</si>
  <si>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</si>
  <si>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</si>
  <si>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</si>
  <si>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</si>
  <si>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</si>
  <si>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</si>
  <si>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</si>
  <si>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</si>
  <si>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</si>
  <si>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Gesamt 2026</t>
  </si>
  <si>
    <t>Ø/Monat</t>
  </si>
  <si>
    <t>Anteil</t>
  </si>
  <si>
    <t>Wohnen &amp; Nebenkosten</t>
  </si>
  <si>
    <t>Lebensmittel &amp; Drogerie</t>
  </si>
  <si>
    <t>Mobilität &amp; Verkehr</t>
  </si>
  <si>
    <t>Freizeit &amp; Hobbys</t>
  </si>
  <si>
    <t>Gesundheit &amp; Pflege</t>
  </si>
  <si>
    <t>Abos &amp; Digitales</t>
  </si>
  <si>
    <t>Versicherungen &amp; Beiträge</t>
  </si>
  <si>
    <t>Sonstiges</t>
  </si>
  <si>
    <t>Monatssumme</t>
  </si>
  <si>
    <t>Farbcodierung:  rot markierte Monatszelle = über dem Monatsbudget der Kategorie ·  die Balken in »Anteil« zeigen den Anteil an den Gesamtausgaben ·  blaue Zahlen in »Budget/Monat« sind Eingabewerte.</t>
  </si>
  <si>
    <t>Buchungen 2026 · Ausgaben erfassen</t>
  </si>
  <si>
    <t>So geht's:  Trage jede Ausgabe in eine neue Zeile ein – Datum, Kategorie (Auswahlliste), Beschreibung, Zahlungsart und Betrag.  Die Spalte »Monat« und das Blatt »Übersicht« berechnen sich automatisch.  Nur die farbig markierten Spalten ausfüllen.</t>
  </si>
  <si>
    <t>Datum</t>
  </si>
  <si>
    <t>Monat</t>
  </si>
  <si>
    <t>Beschreibung</t>
  </si>
  <si>
    <t>Zahlungsart</t>
  </si>
  <si>
    <t>Betrag (€)</t>
  </si>
  <si>
    <t>Kaltmiete Wohnung</t>
  </si>
  <si>
    <t>Lastschrift</t>
  </si>
  <si>
    <t>Betriebs- &amp; Nebenkosten</t>
  </si>
  <si>
    <t>Nahverkehr-Monatsticket</t>
  </si>
  <si>
    <t>Privathaftpflicht</t>
  </si>
  <si>
    <t>Hausratversicherung</t>
  </si>
  <si>
    <t>KFZ-Versicherung (Quartal)</t>
  </si>
  <si>
    <t>Stromabschlag</t>
  </si>
  <si>
    <t>Einkauf Discounter</t>
  </si>
  <si>
    <t>Girokarte</t>
  </si>
  <si>
    <t>Vereinsbeitrag</t>
  </si>
  <si>
    <t>Überweisung</t>
  </si>
  <si>
    <t>Internet &amp; Telefon</t>
  </si>
  <si>
    <t>Apotheke Medikamente</t>
  </si>
  <si>
    <t>Bargeld</t>
  </si>
  <si>
    <t>Video-Streaming</t>
  </si>
  <si>
    <t>Kreditkarte</t>
  </si>
  <si>
    <t>Drogerie &amp; Haushalt</t>
  </si>
  <si>
    <t>Musik-Streaming</t>
  </si>
  <si>
    <t>PayPal</t>
  </si>
  <si>
    <t>Kleidung &amp; Schuhe</t>
  </si>
  <si>
    <t>Restaurantbesuch</t>
  </si>
  <si>
    <t>Cloud-Speicher</t>
  </si>
  <si>
    <t>Wochenmarkt</t>
  </si>
  <si>
    <t>Bäckerei &amp; Frische</t>
  </si>
  <si>
    <t>Tankfüllung</t>
  </si>
  <si>
    <t>Friseur</t>
  </si>
  <si>
    <t>Wocheneinkauf Supermarkt</t>
  </si>
  <si>
    <t>Kino &amp; Snacks</t>
  </si>
  <si>
    <t>Bücher &amp; Zeitschriften</t>
  </si>
  <si>
    <t>Parkgebühren</t>
  </si>
  <si>
    <t>Geschenk</t>
  </si>
  <si>
    <t>Konzertticket</t>
  </si>
  <si>
    <t>Zahnarzt Zuzahlung</t>
  </si>
  <si>
    <t>Haushaltswaren</t>
  </si>
  <si>
    <t>Apotheke</t>
  </si>
  <si>
    <t>Ausflug &amp; Eintritt</t>
  </si>
  <si>
    <t>Werkstatt Inspektion</t>
  </si>
  <si>
    <t>Bürobedarf</t>
  </si>
  <si>
    <t>Freibad &amp; Freizeit</t>
  </si>
  <si>
    <t>Kurzausflug</t>
  </si>
  <si>
    <t>Sportartikel</t>
  </si>
  <si>
    <t>Optiker Zubehör</t>
  </si>
  <si>
    <t>Carsharing Fahrt</t>
  </si>
  <si>
    <t>Kleinreparatur</t>
  </si>
  <si>
    <t>Reifenwechsel Werkstatt</t>
  </si>
  <si>
    <t>Geschenke Feiertage</t>
  </si>
  <si>
    <t>Weihnachtsmarkt</t>
  </si>
  <si>
    <t>Monatliche Ausgaben · Jahresübersicht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</si>
</sst>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€&quot;"/>
    <numFmt numFmtId="165" formatCode="#,##0;\-#,##0;&quot;&quot;"/>
    <numFmt numFmtId="166" formatCode="0.0%"/>
    <numFmt numFmtId="167" formatCode="dd\.mm\.yyyy"/>
    <numFmt numFmtId="168" formatCode="#,##0.00&quot; €&quot;"/>
  </numFmts>
  <fonts count="19" x14ac:knownFonts="1">
    <font>
      <sz val="11"/>
      <color theme="1"/>
      <name val="Calibri"/>
      <family val="2"/>
      <charset val="1"/>
    </font>
    <font>
      <b/>
      <sz val="18"/>
      <color rgb="FFFFFFFF"/>
      <name val="Calibri"/>
      <charset val="1"/>
    </font>
    <font>
      <i/>
      <sz val="9"/>
      <color rgb="FF5E5A68"/>
      <name val="Calibri"/>
      <charset val="1"/>
    </font>
    <font>
      <b/>
      <sz val="9"/>
      <color rgb="FF5E5A68"/>
      <name val="Calibri"/>
      <charset val="1"/>
    </font>
    <font>
      <b/>
      <sz val="20"/>
      <color rgb="FF5A2D82"/>
      <name val="Calibri"/>
      <charset val="1"/>
    </font>
    <font>
      <b/>
      <sz val="20"/>
      <color rgb="FFC13584"/>
      <name val="Calibri"/>
      <charset val="1"/>
    </font>
    <font>
      <b/>
      <sz val="20"/>
      <color rgb="FF3D6FB4"/>
      <name val="Calibri"/>
      <charset val="1"/>
    </font>
    <font>
      <b/>
      <sz val="20"/>
      <color rgb="FF2E8B5E"/>
      <name val="Calibri"/>
      <charset val="1"/>
    </font>
    <font>
      <b/>
      <sz val="9.5"/>
      <color rgb="FFFFFFFF"/>
      <name val="Calibri"/>
      <charset val="1"/>
    </font>
    <font>
      <b/>
      <sz val="10"/>
      <color rgb="FF24242E"/>
      <name val="Calibri"/>
      <charset val="1"/>
    </font>
    <font>
      <b/>
      <sz val="10"/>
      <color rgb="FF3D6FB4"/>
      <name val="Calibri"/>
      <charset val="1"/>
    </font>
    <font>
      <sz val="9.5"/>
      <color rgb="FF24242E"/>
      <name val="Calibri"/>
      <charset val="1"/>
    </font>
    <font>
      <sz val="10"/>
      <color rgb="FF5E5A68"/>
      <name val="Calibri"/>
      <charset val="1"/>
    </font>
    <font>
      <sz val="10"/>
      <color rgb="FF24242E"/>
      <name val="Calibri"/>
      <charset val="1"/>
    </font>
    <font>
      <b/>
      <sz val="10"/>
      <color rgb="FFFFFFFF"/>
      <name val="Calibri"/>
      <charset val="1"/>
    </font>
    <font>
      <i/>
      <sz val="8.5"/>
      <color rgb="FF5E5A68"/>
      <name val="Calibri"/>
      <charset val="1"/>
    </font>
    <font>
      <sz val="10"/>
      <name val="Arial"/>
      <family val="2"/>
    </font>
    <font>
      <b/>
      <sz val="16"/>
      <color rgb="FFFFFFFF"/>
      <name val="Calibri"/>
      <charset val="1"/>
    </font>
    <font>
      <sz val="9"/>
      <color rgb="FF5E5A68"/>
      <name val="Calibri"/>
      <charset val="1"/>
    </font>
  </fonts>
  <fills count="17">
    <fill>
      <patternFill patternType="none"/>
    </fill>
    <fill>
      <patternFill patternType="gray125"/>
    </fill>
    <fill>
      <patternFill patternType="solid">
        <fgColor rgb="FF5A2D82"/>
        <bgColor rgb="FF3F1E5C"/>
      </patternFill>
    </fill>
    <fill>
      <patternFill patternType="solid">
        <fgColor rgb="FFEEE7F5"/>
        <bgColor rgb="FFF3EAF6"/>
      </patternFill>
    </fill>
    <fill>
      <patternFill patternType="solid">
        <fgColor rgb="FFFBE7F1"/>
        <bgColor rgb="FFFBE9E7"/>
      </patternFill>
    </fill>
    <fill>
      <patternFill patternType="solid">
        <fgColor rgb="FFE9EFF8"/>
        <bgColor rgb="FFECEFF1"/>
      </patternFill>
    </fill>
    <fill>
      <patternFill patternType="solid">
        <fgColor rgb="FFE9F5EC"/>
        <bgColor rgb="FFE7F3EC"/>
      </patternFill>
    </fill>
    <fill>
      <patternFill patternType="solid">
        <fgColor rgb="FFFFFDF3"/>
        <bgColor rgb="FFFFFFFF"/>
      </patternFill>
    </fill>
    <fill>
      <patternFill patternType="solid">
        <fgColor rgb="FFF3F2F6"/>
        <bgColor rgb="FFECEFF1"/>
      </patternFill>
    </fill>
    <fill>
      <patternFill patternType="solid">
        <fgColor rgb="FFE7F3EC"/>
        <bgColor rgb="FFE9F5EC"/>
      </patternFill>
    </fill>
    <fill>
      <patternFill patternType="solid">
        <fgColor rgb="FFFFF3E0"/>
        <bgColor rgb="FFFBE9E7"/>
      </patternFill>
    </fill>
    <fill>
      <patternFill patternType="solid">
        <fgColor rgb="FFE4F3F5"/>
        <bgColor rgb="FFE7F3EC"/>
      </patternFill>
    </fill>
    <fill>
      <patternFill patternType="solid">
        <fgColor rgb="FFF3EAF6"/>
        <bgColor rgb="FFEEE7F5"/>
      </patternFill>
    </fill>
    <fill>
      <patternFill patternType="solid">
        <fgColor rgb="FFECEFF1"/>
        <bgColor rgb="FFE9EFF8"/>
      </patternFill>
    </fill>
    <fill>
      <patternFill patternType="solid">
        <fgColor rgb="FF3F1E5C"/>
        <bgColor rgb="FF24242E"/>
      </patternFill>
    </fill>
    <fill>
      <patternFill patternType="solid">
        <fgColor rgb="FF5E5A68"/>
        <bgColor rgb="FF3D6FB4"/>
      </patternFill>
    </fill>
    <fill>
      <patternFill patternType="solid">
        <fgColor rgb="FFFAF7FC"/>
        <bgColor rgb="FFF3F2F6"/>
      </patternFill>
    </fill>
  </fills>
  <borders count="8">
    <border>
      <left/>
      <right/>
      <top/>
      <bottom/>
      <diagonal/>
    </border>
    <border>
      <left style="thin">
        <color rgb="FF5A2D82"/>
      </left>
      <right style="thin">
        <color rgb="FF5A2D82"/>
      </right>
      <top style="thin">
        <color rgb="FF5A2D82"/>
      </top>
      <bottom style="thin">
        <color rgb="FF5A2D82"/>
      </bottom>
      <diagonal/>
    </border>
    <border>
      <left style="thin">
        <color rgb="FFC13584"/>
      </left>
      <right style="thin">
        <color rgb="FFC13584"/>
      </right>
      <top style="thin">
        <color rgb="FFC13584"/>
      </top>
      <bottom style="thin">
        <color rgb="FFC13584"/>
      </bottom>
      <diagonal/>
    </border>
    <border>
      <left style="thin">
        <color rgb="FF3D6FB4"/>
      </left>
      <right style="thin">
        <color rgb="FF3D6FB4"/>
      </right>
      <top style="thin">
        <color rgb="FF3D6FB4"/>
      </top>
      <bottom style="thin">
        <color rgb="FF3D6FB4"/>
      </bottom>
      <diagonal/>
    </border>
    <border>
      <left style="thin">
        <color rgb="FF2E8B5E"/>
      </left>
      <right style="thin">
        <color rgb="FF2E8B5E"/>
      </right>
      <top style="thin">
        <color rgb="FF2E8B5E"/>
      </top>
      <bottom style="thin">
        <color rgb="FF2E8B5E"/>
      </bottom>
      <diagonal/>
    </border>
    <border>
      <left style="thin">
        <color rgb="FFFFFFFF"/>
      </left>
      <right style="thin">
        <color rgb="FFFFFFFF"/>
      </right>
      <top style="thin">
        <color rgb="FF5A2D82"/>
      </top>
      <bottom style="thin">
        <color rgb="FFFFFFFF"/>
      </bottom>
      <diagonal/>
    </border>
    <border>
      <left style="thin">
        <color rgb="FFDED7E6"/>
      </left>
      <right style="thin">
        <color rgb="FFDED7E6"/>
      </right>
      <top style="thin">
        <color rgb="FFDED7E6"/>
      </top>
      <bottom style="thin">
        <color rgb="FFDED7E6"/>
      </bottom>
      <diagonal/>
    </border>
    <border>
      <left style="thin">
        <color rgb="FFFFFFFF"/>
      </left>
      <right style="thin">
        <color rgb="FFFFFFFF"/>
      </right>
      <top style="medium">
        <color rgb="FF3F1E5C"/>
      </top>
      <bottom style="medium">
        <color rgb="FF3F1E5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3" borderId="0" xfId="0" applyFont="1" applyFill="1" applyAlignment="1">
      <alignment vertical="center" wrapText="1" indent="1"/>
    </xf>
    <xf numFmtId="0" fontId="17" fillId="2" borderId="0" xfId="0" applyFont="1" applyFill="1" applyAlignment="1">
      <alignment vertical="center" indent="1"/>
    </xf>
    <xf numFmtId="0" fontId="15" fillId="0" borderId="0" xfId="0" applyFont="1" applyAlignment="1">
      <alignment vertical="center" indent="1"/>
    </xf>
    <xf numFmtId="164" fontId="7" fillId="6" borderId="4" xfId="0" applyNumberFormat="1" applyFont="1" applyFill="1" applyBorder="1" applyAlignment="1">
      <alignment horizontal="left" vertical="center" indent="1"/>
    </xf>
    <xf numFmtId="164" fontId="6" fillId="5" borderId="3" xfId="0" applyNumberFormat="1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left" vertical="center" indent="1"/>
    </xf>
    <xf numFmtId="164" fontId="4" fillId="3" borderId="1" xfId="0" applyNumberFormat="1" applyFont="1" applyFill="1" applyBorder="1" applyAlignment="1">
      <alignment horizontal="left" vertical="center" indent="1"/>
    </xf>
    <xf numFmtId="0" fontId="3" fillId="6" borderId="4" xfId="0" applyFont="1" applyFill="1" applyBorder="1" applyAlignment="1">
      <alignment horizontal="left" vertical="center" indent="1"/>
    </xf>
    <xf numFmtId="0" fontId="3" fillId="5" borderId="3" xfId="0" applyFont="1" applyFill="1" applyBorder="1" applyAlignment="1">
      <alignment horizontal="left" vertical="center" indent="1"/>
    </xf>
    <xf numFmtId="0" fontId="3" fillId="4" borderId="2" xfId="0" applyFont="1" applyFill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1" fillId="2" borderId="0" xfId="0" applyFont="1" applyFill="1" applyAlignment="1">
      <alignment vertical="center" indent="1"/>
    </xf>
    <xf numFmtId="0" fontId="8" fillId="2" borderId="5" xfId="0" applyFont="1" applyFill="1" applyBorder="1" applyAlignment="1">
      <alignment horizontal="left" vertical="center" indent="1"/>
    </xf>
    <xf numFmtId="0" fontId="8" fillId="2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indent="1"/>
    </xf>
    <xf numFmtId="164" fontId="10" fillId="7" borderId="6" xfId="0" applyNumberFormat="1" applyFont="1" applyFill="1" applyBorder="1" applyAlignment="1">
      <alignment horizontal="right" indent="1"/>
    </xf>
    <xf numFmtId="165" fontId="11" fillId="0" borderId="6" xfId="0" applyNumberFormat="1" applyFont="1" applyBorder="1" applyAlignment="1">
      <alignment horizontal="right" indent="1"/>
    </xf>
    <xf numFmtId="164" fontId="9" fillId="8" borderId="6" xfId="0" applyNumberFormat="1" applyFont="1" applyFill="1" applyBorder="1" applyAlignment="1">
      <alignment horizontal="right" indent="1"/>
    </xf>
    <xf numFmtId="164" fontId="12" fillId="8" borderId="6" xfId="0" applyNumberFormat="1" applyFont="1" applyFill="1" applyBorder="1" applyAlignment="1">
      <alignment horizontal="right" indent="1"/>
    </xf>
    <xf numFmtId="166" fontId="13" fillId="0" borderId="6" xfId="0" applyNumberFormat="1" applyFont="1" applyBorder="1" applyAlignment="1">
      <alignment horizontal="center"/>
    </xf>
    <xf numFmtId="0" fontId="9" fillId="4" borderId="6" xfId="0" applyFont="1" applyFill="1" applyBorder="1" applyAlignment="1">
      <alignment horizontal="left" vertical="center" indent="1"/>
    </xf>
    <xf numFmtId="0" fontId="9" fillId="5" borderId="6" xfId="0" applyFont="1" applyFill="1" applyBorder="1" applyAlignment="1">
      <alignment horizontal="left" vertical="center" indent="1"/>
    </xf>
    <xf numFmtId="0" fontId="9" fillId="9" borderId="6" xfId="0" applyFont="1" applyFill="1" applyBorder="1" applyAlignment="1">
      <alignment horizontal="left" vertical="center" indent="1"/>
    </xf>
    <xf numFmtId="0" fontId="9" fillId="10" borderId="6" xfId="0" applyFont="1" applyFill="1" applyBorder="1" applyAlignment="1">
      <alignment horizontal="left" vertical="center" indent="1"/>
    </xf>
    <xf numFmtId="0" fontId="9" fillId="11" borderId="6" xfId="0" applyFont="1" applyFill="1" applyBorder="1" applyAlignment="1">
      <alignment horizontal="left" vertical="center" indent="1"/>
    </xf>
    <xf numFmtId="0" fontId="9" fillId="12" borderId="6" xfId="0" applyFont="1" applyFill="1" applyBorder="1" applyAlignment="1">
      <alignment horizontal="left" vertical="center" indent="1"/>
    </xf>
    <xf numFmtId="0" fontId="9" fillId="13" borderId="6" xfId="0" applyFont="1" applyFill="1" applyBorder="1" applyAlignment="1">
      <alignment horizontal="left" vertical="center" indent="1"/>
    </xf>
    <xf numFmtId="0" fontId="14" fillId="14" borderId="7" xfId="0" applyFont="1" applyFill="1" applyBorder="1" applyAlignment="1">
      <alignment horizontal="left" vertical="center" indent="1"/>
    </xf>
    <xf numFmtId="164" fontId="14" fillId="14" borderId="7" xfId="0" applyNumberFormat="1" applyFont="1" applyFill="1" applyBorder="1" applyAlignment="1">
      <alignment horizontal="right" indent="1"/>
    </xf>
    <xf numFmtId="166" fontId="14" fillId="14" borderId="7" xfId="0" applyNumberFormat="1" applyFont="1" applyFill="1" applyBorder="1" applyAlignment="1">
      <alignment horizontal="center"/>
    </xf>
    <xf numFmtId="0" fontId="14" fillId="14" borderId="6" xfId="0" applyFont="1" applyFill="1" applyBorder="1" applyAlignment="1">
      <alignment horizontal="center" vertical="center"/>
    </xf>
    <xf numFmtId="0" fontId="14" fillId="15" borderId="6" xfId="0" applyFont="1" applyFill="1" applyBorder="1" applyAlignment="1">
      <alignment horizontal="center" vertical="center"/>
    </xf>
    <xf numFmtId="167" fontId="13" fillId="0" borderId="6" xfId="0" applyNumberFormat="1" applyFont="1" applyBorder="1" applyAlignment="1">
      <alignment horizontal="center"/>
    </xf>
    <xf numFmtId="1" fontId="18" fillId="0" borderId="6" xfId="0" applyNumberFormat="1" applyFont="1" applyBorder="1" applyAlignment="1">
      <alignment horizontal="center"/>
    </xf>
    <xf numFmtId="0" fontId="13" fillId="0" borderId="6" xfId="0" applyFont="1" applyBorder="1"/>
    <xf numFmtId="0" fontId="13" fillId="0" borderId="6" xfId="0" applyFont="1" applyBorder="1" applyAlignment="1">
      <alignment indent="1"/>
    </xf>
    <xf numFmtId="0" fontId="13" fillId="0" borderId="6" xfId="0" applyFont="1" applyBorder="1" applyAlignment="1">
      <alignment horizontal="center"/>
    </xf>
    <xf numFmtId="168" fontId="13" fillId="0" borderId="6" xfId="0" applyNumberFormat="1" applyFont="1" applyBorder="1" applyAlignment="1">
      <alignment horizontal="right" indent="1"/>
    </xf>
    <xf numFmtId="167" fontId="13" fillId="16" borderId="6" xfId="0" applyNumberFormat="1" applyFont="1" applyFill="1" applyBorder="1" applyAlignment="1">
      <alignment horizontal="center"/>
    </xf>
    <xf numFmtId="1" fontId="18" fillId="16" borderId="6" xfId="0" applyNumberFormat="1" applyFont="1" applyFill="1" applyBorder="1" applyAlignment="1">
      <alignment horizontal="center"/>
    </xf>
    <xf numFmtId="0" fontId="13" fillId="16" borderId="6" xfId="0" applyFont="1" applyFill="1" applyBorder="1"/>
    <xf numFmtId="0" fontId="13" fillId="16" borderId="6" xfId="0" applyFont="1" applyFill="1" applyBorder="1" applyAlignment="1">
      <alignment indent="1"/>
    </xf>
    <xf numFmtId="0" fontId="13" fillId="16" borderId="6" xfId="0" applyFont="1" applyFill="1" applyBorder="1" applyAlignment="1">
      <alignment horizontal="center"/>
    </xf>
    <xf numFmtId="168" fontId="13" fillId="16" borderId="6" xfId="0" applyNumberFormat="1" applyFont="1" applyFill="1" applyBorder="1" applyAlignment="1">
      <alignment horizontal="right" indent="1"/>
    </xf>
  </cellXfs>
  <cellStyles count="1">
    <cellStyle name="Standard" xfId="0" builtinId="0"/>
  </cellStyles>
  <dxfs count="4">
    <dxf>
      <font>
        <b/>
        <sz val="20"/>
        <color rgb="FF2E8B5E"/>
        <name val="Calibri"/>
        <charset val="1"/>
      </font>
      <fill>
        <patternFill>
          <bgColor rgb="FFE9F5EC"/>
        </patternFill>
      </fill>
    </dxf>
    <dxf>
      <font>
        <b/>
        <sz val="20"/>
        <color rgb="FFC0392B"/>
        <name val="Calibri"/>
        <charset val="1"/>
      </font>
      <fill>
        <patternFill>
          <bgColor rgb="FFFBE9E7"/>
        </patternFill>
      </fill>
    </dxf>
    <dxf>
      <fill>
        <patternFill>
          <bgColor rgb="FFFCE9CE"/>
        </patternFill>
      </fill>
    </dxf>
    <dxf>
      <font>
        <b/>
        <sz val="9"/>
        <color rgb="FFC0392B"/>
        <name val="Calibri"/>
        <charset val="1"/>
      </font>
      <fill>
        <patternFill>
          <bgColor rgb="FFFBE9E7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DF3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EE7F5"/>
      <rgbColor rgb="FF808080"/>
      <rgbColor rgb="FFECEFF1"/>
      <rgbColor rgb="FFC13584"/>
      <rgbColor rgb="FFFFF3E0"/>
      <rgbColor rgb="FFE4F3F5"/>
      <rgbColor rgb="FF3F1E5C"/>
      <rgbColor rgb="FFFF8080"/>
      <rgbColor rgb="FF0066CC"/>
      <rgbColor rgb="FFDED7E6"/>
      <rgbColor rgb="FF000080"/>
      <rgbColor rgb="FFFF00FF"/>
      <rgbColor rgb="FFF3F2F6"/>
      <rgbColor rgb="FF00FFFF"/>
      <rgbColor rgb="FF800080"/>
      <rgbColor rgb="FF800000"/>
      <rgbColor rgb="FF008080"/>
      <rgbColor rgb="FF0000FF"/>
      <rgbColor rgb="FF00CCFF"/>
      <rgbColor rgb="FFE7F3EC"/>
      <rgbColor rgb="FFE9F5EC"/>
      <rgbColor rgb="FFFCE9CE"/>
      <rgbColor rgb="FFE9EFF8"/>
      <rgbColor rgb="FFFBE7F1"/>
      <rgbColor rgb="FFF3EAF6"/>
      <rgbColor rgb="FFFBE9E7"/>
      <rgbColor rgb="FF3D6FB4"/>
      <rgbColor rgb="FF33CCCC"/>
      <rgbColor rgb="FF99CC00"/>
      <rgbColor rgb="FFFAF7FC"/>
      <rgbColor rgb="FFFF9900"/>
      <rgbColor rgb="FFFF6600"/>
      <rgbColor rgb="FF5E5A68"/>
      <rgbColor rgb="FF969696"/>
      <rgbColor rgb="FF003366"/>
      <rgbColor rgb="FF2E8B5E"/>
      <rgbColor rgb="FF003300"/>
      <rgbColor rgb="FF333300"/>
      <rgbColor rgb="FFC0392B"/>
      <rgbColor rgb="FF993366"/>
      <rgbColor rgb="FF5A2D82"/>
      <rgbColor rgb="FF2424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5A2D82"/>
    <pageSetUpPr fitToPage="1"/>
  </sheetPr>
  <dimension ref="A1:Q20"/>
  <sheetViews>
    <sheetView showGridLines="0" tabSelected="1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P35" sqref="P35"/>
    </sheetView>
  </sheetViews>
  <sheetFormatPr baseColWidth="10" defaultColWidth="8.7109375" defaultRowHeight="15" x14ac:dyDescent="0.25"/>
  <cols>
    <col min="1" max="1" width="26" customWidth="1"/>
    <col min="2" max="2" width="13" customWidth="1"/>
    <col min="3" max="14" width="8.5703125" customWidth="1"/>
    <col min="15" max="15" width="12" customWidth="1"/>
    <col min="16" max="16" width="11" customWidth="1"/>
    <col min="17" max="17" width="10" customWidth="1"/>
  </cols>
  <sheetData>
    <row r="1" spans="1:17" ht="39.75" customHeight="1" x14ac:dyDescent="0.25">
      <c r="A1" s="13" t="s">
        <v>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ht="19.5" customHeight="1" x14ac:dyDescent="0.25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6" customHeight="1" x14ac:dyDescent="0.25"/>
    <row r="4" spans="1:17" ht="18" customHeight="1" x14ac:dyDescent="0.25">
      <c r="A4" s="11" t="s">
        <v>1</v>
      </c>
      <c r="B4" s="11"/>
      <c r="C4" s="11"/>
      <c r="D4" s="11"/>
      <c r="E4" s="10" t="s">
        <v>2</v>
      </c>
      <c r="F4" s="10"/>
      <c r="G4" s="10"/>
      <c r="H4" s="10"/>
      <c r="I4" s="9" t="s">
        <v>3</v>
      </c>
      <c r="J4" s="9"/>
      <c r="K4" s="9"/>
      <c r="L4" s="9"/>
      <c r="M4" s="8" t="s">
        <v>4</v>
      </c>
      <c r="N4" s="8"/>
      <c r="O4" s="8"/>
      <c r="P4" s="8"/>
      <c r="Q4" s="8"/>
    </row>
    <row r="5" spans="1:17" ht="25.5" customHeight="1" x14ac:dyDescent="0.25">
      <c r="A5" s="7">
        <f>SUM(O10:O17)</f>
        <v>17164.919999999998</v>
      </c>
      <c r="B5" s="7"/>
      <c r="C5" s="7"/>
      <c r="D5" s="7"/>
      <c r="E5" s="6">
        <f>SUM(O10:O17)/12</f>
        <v>1430.4099999999999</v>
      </c>
      <c r="F5" s="6"/>
      <c r="G5" s="6"/>
      <c r="H5" s="6"/>
      <c r="I5" s="5">
        <f>SUM(B10:B17)*12</f>
        <v>19740</v>
      </c>
      <c r="J5" s="5"/>
      <c r="K5" s="5"/>
      <c r="L5" s="5"/>
      <c r="M5" s="4">
        <f>I5-A5</f>
        <v>2575.0800000000017</v>
      </c>
      <c r="N5" s="4"/>
      <c r="O5" s="4"/>
      <c r="P5" s="4"/>
      <c r="Q5" s="4"/>
    </row>
    <row r="6" spans="1:17" ht="13.5" customHeight="1" x14ac:dyDescent="0.25">
      <c r="A6" s="7"/>
      <c r="B6" s="7"/>
      <c r="C6" s="7"/>
      <c r="D6" s="7"/>
      <c r="E6" s="6"/>
      <c r="F6" s="6"/>
      <c r="G6" s="6"/>
      <c r="H6" s="6"/>
      <c r="I6" s="5"/>
      <c r="J6" s="5"/>
      <c r="K6" s="5"/>
      <c r="L6" s="5"/>
      <c r="M6" s="4"/>
      <c r="N6" s="4"/>
      <c r="O6" s="4"/>
      <c r="P6" s="4"/>
      <c r="Q6" s="4"/>
    </row>
    <row r="7" spans="1:17" ht="6" customHeight="1" x14ac:dyDescent="0.25"/>
    <row r="8" spans="1:17" hidden="1" x14ac:dyDescent="0.25">
      <c r="C8">
        <v>1</v>
      </c>
      <c r="D8">
        <v>2</v>
      </c>
      <c r="E8">
        <v>3</v>
      </c>
      <c r="F8">
        <v>4</v>
      </c>
      <c r="G8">
        <v>5</v>
      </c>
      <c r="H8">
        <v>6</v>
      </c>
      <c r="I8">
        <v>7</v>
      </c>
      <c r="J8">
        <v>8</v>
      </c>
      <c r="K8">
        <v>9</v>
      </c>
      <c r="L8">
        <v>10</v>
      </c>
      <c r="M8">
        <v>11</v>
      </c>
      <c r="N8">
        <v>12</v>
      </c>
    </row>
    <row r="9" spans="1:17" ht="30" customHeight="1" x14ac:dyDescent="0.25">
      <c r="A9" s="14" t="s">
        <v>5</v>
      </c>
      <c r="B9" s="15" t="s">
        <v>6</v>
      </c>
      <c r="C9" s="15" t="s">
        <v>7</v>
      </c>
      <c r="D9" s="15" t="s">
        <v>8</v>
      </c>
      <c r="E9" s="15" t="s">
        <v>9</v>
      </c>
      <c r="F9" s="15" t="s">
        <v>10</v>
      </c>
      <c r="G9" s="15" t="s">
        <v>11</v>
      </c>
      <c r="H9" s="15" t="s">
        <v>12</v>
      </c>
      <c r="I9" s="15" t="s">
        <v>13</v>
      </c>
      <c r="J9" s="15" t="s">
        <v>14</v>
      </c>
      <c r="K9" s="15" t="s">
        <v>15</v>
      </c>
      <c r="L9" s="15" t="s">
        <v>16</v>
      </c>
      <c r="M9" s="15" t="s">
        <v>17</v>
      </c>
      <c r="N9" s="15" t="s">
        <v>18</v>
      </c>
      <c r="O9" s="15" t="s">
        <v>19</v>
      </c>
      <c r="P9" s="15" t="s">
        <v>20</v>
      </c>
      <c r="Q9" s="15" t="s">
        <v>21</v>
      </c>
    </row>
    <row r="10" spans="1:17" ht="19.5" customHeight="1" x14ac:dyDescent="0.25">
      <c r="A10" s="16" t="s">
        <v>22</v>
      </c>
      <c r="B10" s="17">
        <v>970</v>
      </c>
      <c r="C10" s="18">
        <f>SUMIFS(Buchungen!$F$4:$F$300,Buchungen!$C$4:$C$300,$A10,Buchungen!$B$4:$B$300,C$8)</f>
        <v>961.9</v>
      </c>
      <c r="D10" s="18">
        <f>SUMIFS(Buchungen!$F$4:$F$300,Buchungen!$C$4:$C$300,$A10,Buchungen!$B$4:$B$300,D$8)</f>
        <v>961.9</v>
      </c>
      <c r="E10" s="18">
        <f>SUMIFS(Buchungen!$F$4:$F$300,Buchungen!$C$4:$C$300,$A10,Buchungen!$B$4:$B$300,E$8)</f>
        <v>961.9</v>
      </c>
      <c r="F10" s="18">
        <f>SUMIFS(Buchungen!$F$4:$F$300,Buchungen!$C$4:$C$300,$A10,Buchungen!$B$4:$B$300,F$8)</f>
        <v>961.9</v>
      </c>
      <c r="G10" s="18">
        <f>SUMIFS(Buchungen!$F$4:$F$300,Buchungen!$C$4:$C$300,$A10,Buchungen!$B$4:$B$300,G$8)</f>
        <v>961.9</v>
      </c>
      <c r="H10" s="18">
        <f>SUMIFS(Buchungen!$F$4:$F$300,Buchungen!$C$4:$C$300,$A10,Buchungen!$B$4:$B$300,H$8)</f>
        <v>961.9</v>
      </c>
      <c r="I10" s="18">
        <f>SUMIFS(Buchungen!$F$4:$F$300,Buchungen!$C$4:$C$300,$A10,Buchungen!$B$4:$B$300,I$8)</f>
        <v>961.9</v>
      </c>
      <c r="J10" s="18">
        <f>SUMIFS(Buchungen!$F$4:$F$300,Buchungen!$C$4:$C$300,$A10,Buchungen!$B$4:$B$300,J$8)</f>
        <v>961.9</v>
      </c>
      <c r="K10" s="18">
        <f>SUMIFS(Buchungen!$F$4:$F$300,Buchungen!$C$4:$C$300,$A10,Buchungen!$B$4:$B$300,K$8)</f>
        <v>961.9</v>
      </c>
      <c r="L10" s="18">
        <f>SUMIFS(Buchungen!$F$4:$F$300,Buchungen!$C$4:$C$300,$A10,Buchungen!$B$4:$B$300,L$8)</f>
        <v>961.9</v>
      </c>
      <c r="M10" s="18">
        <f>SUMIFS(Buchungen!$F$4:$F$300,Buchungen!$C$4:$C$300,$A10,Buchungen!$B$4:$B$300,M$8)</f>
        <v>961.9</v>
      </c>
      <c r="N10" s="18">
        <f>SUMIFS(Buchungen!$F$4:$F$300,Buchungen!$C$4:$C$300,$A10,Buchungen!$B$4:$B$300,N$8)</f>
        <v>961.9</v>
      </c>
      <c r="O10" s="19">
        <f t="shared" ref="O10:O17" si="0">SUM(C10:N10)</f>
        <v>11542.799999999997</v>
      </c>
      <c r="P10" s="20">
        <f t="shared" ref="P10:P18" si="1">O10/12</f>
        <v>961.89999999999975</v>
      </c>
      <c r="Q10" s="21">
        <f t="shared" ref="Q10:Q18" si="2">IF($O$18=0,0,O10/$O$18)</f>
        <v>0.67246453813941454</v>
      </c>
    </row>
    <row r="11" spans="1:17" ht="19.5" customHeight="1" x14ac:dyDescent="0.25">
      <c r="A11" s="22" t="s">
        <v>23</v>
      </c>
      <c r="B11" s="17">
        <v>210</v>
      </c>
      <c r="C11" s="18">
        <f>SUMIFS(Buchungen!$F$4:$F$300,Buchungen!$C$4:$C$300,$A11,Buchungen!$B$4:$B$300,C$8)</f>
        <v>179.87</v>
      </c>
      <c r="D11" s="18">
        <f>SUMIFS(Buchungen!$F$4:$F$300,Buchungen!$C$4:$C$300,$A11,Buchungen!$B$4:$B$300,D$8)</f>
        <v>189.93</v>
      </c>
      <c r="E11" s="18">
        <f>SUMIFS(Buchungen!$F$4:$F$300,Buchungen!$C$4:$C$300,$A11,Buchungen!$B$4:$B$300,E$8)</f>
        <v>139.17000000000002</v>
      </c>
      <c r="F11" s="18">
        <f>SUMIFS(Buchungen!$F$4:$F$300,Buchungen!$C$4:$C$300,$A11,Buchungen!$B$4:$B$300,F$8)</f>
        <v>128.19999999999999</v>
      </c>
      <c r="G11" s="18">
        <f>SUMIFS(Buchungen!$F$4:$F$300,Buchungen!$C$4:$C$300,$A11,Buchungen!$B$4:$B$300,G$8)</f>
        <v>203.54999999999998</v>
      </c>
      <c r="H11" s="18">
        <f>SUMIFS(Buchungen!$F$4:$F$300,Buchungen!$C$4:$C$300,$A11,Buchungen!$B$4:$B$300,H$8)</f>
        <v>100.5</v>
      </c>
      <c r="I11" s="18">
        <f>SUMIFS(Buchungen!$F$4:$F$300,Buchungen!$C$4:$C$300,$A11,Buchungen!$B$4:$B$300,I$8)</f>
        <v>236</v>
      </c>
      <c r="J11" s="18">
        <f>SUMIFS(Buchungen!$F$4:$F$300,Buchungen!$C$4:$C$300,$A11,Buchungen!$B$4:$B$300,J$8)</f>
        <v>121.24000000000001</v>
      </c>
      <c r="K11" s="18">
        <f>SUMIFS(Buchungen!$F$4:$F$300,Buchungen!$C$4:$C$300,$A11,Buchungen!$B$4:$B$300,K$8)</f>
        <v>166.07</v>
      </c>
      <c r="L11" s="18">
        <f>SUMIFS(Buchungen!$F$4:$F$300,Buchungen!$C$4:$C$300,$A11,Buchungen!$B$4:$B$300,L$8)</f>
        <v>177.45</v>
      </c>
      <c r="M11" s="18">
        <f>SUMIFS(Buchungen!$F$4:$F$300,Buchungen!$C$4:$C$300,$A11,Buchungen!$B$4:$B$300,M$8)</f>
        <v>151.23000000000002</v>
      </c>
      <c r="N11" s="18">
        <f>SUMIFS(Buchungen!$F$4:$F$300,Buchungen!$C$4:$C$300,$A11,Buchungen!$B$4:$B$300,N$8)</f>
        <v>156.72</v>
      </c>
      <c r="O11" s="19">
        <f t="shared" si="0"/>
        <v>1949.93</v>
      </c>
      <c r="P11" s="20">
        <f t="shared" si="1"/>
        <v>162.49416666666667</v>
      </c>
      <c r="Q11" s="21">
        <f t="shared" si="2"/>
        <v>0.11359971383496109</v>
      </c>
    </row>
    <row r="12" spans="1:17" ht="19.5" customHeight="1" x14ac:dyDescent="0.25">
      <c r="A12" s="23" t="s">
        <v>24</v>
      </c>
      <c r="B12" s="17">
        <v>110</v>
      </c>
      <c r="C12" s="18">
        <f>SUMIFS(Buchungen!$F$4:$F$300,Buchungen!$C$4:$C$300,$A12,Buchungen!$B$4:$B$300,C$8)</f>
        <v>58</v>
      </c>
      <c r="D12" s="18">
        <f>SUMIFS(Buchungen!$F$4:$F$300,Buchungen!$C$4:$C$300,$A12,Buchungen!$B$4:$B$300,D$8)</f>
        <v>140.30000000000001</v>
      </c>
      <c r="E12" s="18">
        <f>SUMIFS(Buchungen!$F$4:$F$300,Buchungen!$C$4:$C$300,$A12,Buchungen!$B$4:$B$300,E$8)</f>
        <v>72.5</v>
      </c>
      <c r="F12" s="18">
        <f>SUMIFS(Buchungen!$F$4:$F$300,Buchungen!$C$4:$C$300,$A12,Buchungen!$B$4:$B$300,F$8)</f>
        <v>58</v>
      </c>
      <c r="G12" s="18">
        <f>SUMIFS(Buchungen!$F$4:$F$300,Buchungen!$C$4:$C$300,$A12,Buchungen!$B$4:$B$300,G$8)</f>
        <v>226</v>
      </c>
      <c r="H12" s="18">
        <f>SUMIFS(Buchungen!$F$4:$F$300,Buchungen!$C$4:$C$300,$A12,Buchungen!$B$4:$B$300,H$8)</f>
        <v>58</v>
      </c>
      <c r="I12" s="18">
        <f>SUMIFS(Buchungen!$F$4:$F$300,Buchungen!$C$4:$C$300,$A12,Buchungen!$B$4:$B$300,I$8)</f>
        <v>137.6</v>
      </c>
      <c r="J12" s="18">
        <f>SUMIFS(Buchungen!$F$4:$F$300,Buchungen!$C$4:$C$300,$A12,Buchungen!$B$4:$B$300,J$8)</f>
        <v>58</v>
      </c>
      <c r="K12" s="18">
        <f>SUMIFS(Buchungen!$F$4:$F$300,Buchungen!$C$4:$C$300,$A12,Buchungen!$B$4:$B$300,K$8)</f>
        <v>81.400000000000006</v>
      </c>
      <c r="L12" s="18">
        <f>SUMIFS(Buchungen!$F$4:$F$300,Buchungen!$C$4:$C$300,$A12,Buchungen!$B$4:$B$300,L$8)</f>
        <v>58</v>
      </c>
      <c r="M12" s="18">
        <f>SUMIFS(Buchungen!$F$4:$F$300,Buchungen!$C$4:$C$300,$A12,Buchungen!$B$4:$B$300,M$8)</f>
        <v>154</v>
      </c>
      <c r="N12" s="18">
        <f>SUMIFS(Buchungen!$F$4:$F$300,Buchungen!$C$4:$C$300,$A12,Buchungen!$B$4:$B$300,N$8)</f>
        <v>58</v>
      </c>
      <c r="O12" s="19">
        <f t="shared" si="0"/>
        <v>1159.8</v>
      </c>
      <c r="P12" s="20">
        <f t="shared" si="1"/>
        <v>96.649999999999991</v>
      </c>
      <c r="Q12" s="21">
        <f t="shared" si="2"/>
        <v>6.7568039932606738E-2</v>
      </c>
    </row>
    <row r="13" spans="1:17" ht="19.5" customHeight="1" x14ac:dyDescent="0.25">
      <c r="A13" s="24" t="s">
        <v>25</v>
      </c>
      <c r="B13" s="17">
        <v>80</v>
      </c>
      <c r="C13" s="18">
        <f>SUMIFS(Buchungen!$F$4:$F$300,Buchungen!$C$4:$C$300,$A13,Buchungen!$B$4:$B$300,C$8)</f>
        <v>46.8</v>
      </c>
      <c r="D13" s="18">
        <f>SUMIFS(Buchungen!$F$4:$F$300,Buchungen!$C$4:$C$300,$A13,Buchungen!$B$4:$B$300,D$8)</f>
        <v>29.5</v>
      </c>
      <c r="E13" s="18">
        <f>SUMIFS(Buchungen!$F$4:$F$300,Buchungen!$C$4:$C$300,$A13,Buchungen!$B$4:$B$300,E$8)</f>
        <v>34.9</v>
      </c>
      <c r="F13" s="18">
        <f>SUMIFS(Buchungen!$F$4:$F$300,Buchungen!$C$4:$C$300,$A13,Buchungen!$B$4:$B$300,F$8)</f>
        <v>68</v>
      </c>
      <c r="G13" s="18">
        <f>SUMIFS(Buchungen!$F$4:$F$300,Buchungen!$C$4:$C$300,$A13,Buchungen!$B$4:$B$300,G$8)</f>
        <v>41.2</v>
      </c>
      <c r="H13" s="18">
        <f>SUMIFS(Buchungen!$F$4:$F$300,Buchungen!$C$4:$C$300,$A13,Buchungen!$B$4:$B$300,H$8)</f>
        <v>57.3</v>
      </c>
      <c r="I13" s="18">
        <f>SUMIFS(Buchungen!$F$4:$F$300,Buchungen!$C$4:$C$300,$A13,Buchungen!$B$4:$B$300,I$8)</f>
        <v>19.8</v>
      </c>
      <c r="J13" s="18">
        <f>SUMIFS(Buchungen!$F$4:$F$300,Buchungen!$C$4:$C$300,$A13,Buchungen!$B$4:$B$300,J$8)</f>
        <v>88.4</v>
      </c>
      <c r="K13" s="18">
        <f>SUMIFS(Buchungen!$F$4:$F$300,Buchungen!$C$4:$C$300,$A13,Buchungen!$B$4:$B$300,K$8)</f>
        <v>52.6</v>
      </c>
      <c r="L13" s="18">
        <f>SUMIFS(Buchungen!$F$4:$F$300,Buchungen!$C$4:$C$300,$A13,Buchungen!$B$4:$B$300,L$8)</f>
        <v>49.9</v>
      </c>
      <c r="M13" s="18">
        <f>SUMIFS(Buchungen!$F$4:$F$300,Buchungen!$C$4:$C$300,$A13,Buchungen!$B$4:$B$300,M$8)</f>
        <v>31</v>
      </c>
      <c r="N13" s="18">
        <f>SUMIFS(Buchungen!$F$4:$F$300,Buchungen!$C$4:$C$300,$A13,Buchungen!$B$4:$B$300,N$8)</f>
        <v>38.700000000000003</v>
      </c>
      <c r="O13" s="19">
        <f t="shared" si="0"/>
        <v>558.1</v>
      </c>
      <c r="P13" s="20">
        <f t="shared" si="1"/>
        <v>46.508333333333333</v>
      </c>
      <c r="Q13" s="21">
        <f t="shared" si="2"/>
        <v>3.251398783099485E-2</v>
      </c>
    </row>
    <row r="14" spans="1:17" ht="19.5" customHeight="1" x14ac:dyDescent="0.25">
      <c r="A14" s="25" t="s">
        <v>26</v>
      </c>
      <c r="B14" s="17">
        <v>45</v>
      </c>
      <c r="C14" s="18">
        <f>SUMIFS(Buchungen!$F$4:$F$300,Buchungen!$C$4:$C$300,$A14,Buchungen!$B$4:$B$300,C$8)</f>
        <v>23.4</v>
      </c>
      <c r="D14" s="18">
        <f>SUMIFS(Buchungen!$F$4:$F$300,Buchungen!$C$4:$C$300,$A14,Buchungen!$B$4:$B$300,D$8)</f>
        <v>32</v>
      </c>
      <c r="E14" s="18">
        <f>SUMIFS(Buchungen!$F$4:$F$300,Buchungen!$C$4:$C$300,$A14,Buchungen!$B$4:$B$300,E$8)</f>
        <v>0</v>
      </c>
      <c r="F14" s="18">
        <f>SUMIFS(Buchungen!$F$4:$F$300,Buchungen!$C$4:$C$300,$A14,Buchungen!$B$4:$B$300,F$8)</f>
        <v>45</v>
      </c>
      <c r="G14" s="18">
        <f>SUMIFS(Buchungen!$F$4:$F$300,Buchungen!$C$4:$C$300,$A14,Buchungen!$B$4:$B$300,G$8)</f>
        <v>16.899999999999999</v>
      </c>
      <c r="H14" s="18">
        <f>SUMIFS(Buchungen!$F$4:$F$300,Buchungen!$C$4:$C$300,$A14,Buchungen!$B$4:$B$300,H$8)</f>
        <v>0</v>
      </c>
      <c r="I14" s="18">
        <f>SUMIFS(Buchungen!$F$4:$F$300,Buchungen!$C$4:$C$300,$A14,Buchungen!$B$4:$B$300,I$8)</f>
        <v>34</v>
      </c>
      <c r="J14" s="18">
        <f>SUMIFS(Buchungen!$F$4:$F$300,Buchungen!$C$4:$C$300,$A14,Buchungen!$B$4:$B$300,J$8)</f>
        <v>0</v>
      </c>
      <c r="K14" s="18">
        <f>SUMIFS(Buchungen!$F$4:$F$300,Buchungen!$C$4:$C$300,$A14,Buchungen!$B$4:$B$300,K$8)</f>
        <v>58.5</v>
      </c>
      <c r="L14" s="18">
        <f>SUMIFS(Buchungen!$F$4:$F$300,Buchungen!$C$4:$C$300,$A14,Buchungen!$B$4:$B$300,L$8)</f>
        <v>28.75</v>
      </c>
      <c r="M14" s="18">
        <f>SUMIFS(Buchungen!$F$4:$F$300,Buchungen!$C$4:$C$300,$A14,Buchungen!$B$4:$B$300,M$8)</f>
        <v>32</v>
      </c>
      <c r="N14" s="18">
        <f>SUMIFS(Buchungen!$F$4:$F$300,Buchungen!$C$4:$C$300,$A14,Buchungen!$B$4:$B$300,N$8)</f>
        <v>0</v>
      </c>
      <c r="O14" s="19">
        <f t="shared" si="0"/>
        <v>270.55</v>
      </c>
      <c r="P14" s="20">
        <f t="shared" si="1"/>
        <v>22.545833333333334</v>
      </c>
      <c r="Q14" s="21">
        <f t="shared" si="2"/>
        <v>1.5761797899436762E-2</v>
      </c>
    </row>
    <row r="15" spans="1:17" ht="19.5" customHeight="1" x14ac:dyDescent="0.25">
      <c r="A15" s="26" t="s">
        <v>27</v>
      </c>
      <c r="B15" s="17">
        <v>35</v>
      </c>
      <c r="C15" s="18">
        <f>SUMIFS(Buchungen!$F$4:$F$300,Buchungen!$C$4:$C$300,$A15,Buchungen!$B$4:$B$300,C$8)</f>
        <v>26.97</v>
      </c>
      <c r="D15" s="18">
        <f>SUMIFS(Buchungen!$F$4:$F$300,Buchungen!$C$4:$C$300,$A15,Buchungen!$B$4:$B$300,D$8)</f>
        <v>26.97</v>
      </c>
      <c r="E15" s="18">
        <f>SUMIFS(Buchungen!$F$4:$F$300,Buchungen!$C$4:$C$300,$A15,Buchungen!$B$4:$B$300,E$8)</f>
        <v>26.97</v>
      </c>
      <c r="F15" s="18">
        <f>SUMIFS(Buchungen!$F$4:$F$300,Buchungen!$C$4:$C$300,$A15,Buchungen!$B$4:$B$300,F$8)</f>
        <v>26.97</v>
      </c>
      <c r="G15" s="18">
        <f>SUMIFS(Buchungen!$F$4:$F$300,Buchungen!$C$4:$C$300,$A15,Buchungen!$B$4:$B$300,G$8)</f>
        <v>26.97</v>
      </c>
      <c r="H15" s="18">
        <f>SUMIFS(Buchungen!$F$4:$F$300,Buchungen!$C$4:$C$300,$A15,Buchungen!$B$4:$B$300,H$8)</f>
        <v>26.97</v>
      </c>
      <c r="I15" s="18">
        <f>SUMIFS(Buchungen!$F$4:$F$300,Buchungen!$C$4:$C$300,$A15,Buchungen!$B$4:$B$300,I$8)</f>
        <v>26.97</v>
      </c>
      <c r="J15" s="18">
        <f>SUMIFS(Buchungen!$F$4:$F$300,Buchungen!$C$4:$C$300,$A15,Buchungen!$B$4:$B$300,J$8)</f>
        <v>26.97</v>
      </c>
      <c r="K15" s="18">
        <f>SUMIFS(Buchungen!$F$4:$F$300,Buchungen!$C$4:$C$300,$A15,Buchungen!$B$4:$B$300,K$8)</f>
        <v>26.97</v>
      </c>
      <c r="L15" s="18">
        <f>SUMIFS(Buchungen!$F$4:$F$300,Buchungen!$C$4:$C$300,$A15,Buchungen!$B$4:$B$300,L$8)</f>
        <v>26.97</v>
      </c>
      <c r="M15" s="18">
        <f>SUMIFS(Buchungen!$F$4:$F$300,Buchungen!$C$4:$C$300,$A15,Buchungen!$B$4:$B$300,M$8)</f>
        <v>26.97</v>
      </c>
      <c r="N15" s="18">
        <f>SUMIFS(Buchungen!$F$4:$F$300,Buchungen!$C$4:$C$300,$A15,Buchungen!$B$4:$B$300,N$8)</f>
        <v>26.97</v>
      </c>
      <c r="O15" s="19">
        <f t="shared" si="0"/>
        <v>323.64</v>
      </c>
      <c r="P15" s="20">
        <f t="shared" si="1"/>
        <v>26.97</v>
      </c>
      <c r="Q15" s="21">
        <f t="shared" si="2"/>
        <v>1.885473395739683E-2</v>
      </c>
    </row>
    <row r="16" spans="1:17" ht="19.5" customHeight="1" x14ac:dyDescent="0.25">
      <c r="A16" s="27" t="s">
        <v>28</v>
      </c>
      <c r="B16" s="17">
        <v>130</v>
      </c>
      <c r="C16" s="18">
        <f>SUMIFS(Buchungen!$F$4:$F$300,Buchungen!$C$4:$C$300,$A16,Buchungen!$B$4:$B$300,C$8)</f>
        <v>202.7</v>
      </c>
      <c r="D16" s="18">
        <f>SUMIFS(Buchungen!$F$4:$F$300,Buchungen!$C$4:$C$300,$A16,Buchungen!$B$4:$B$300,D$8)</f>
        <v>19.7</v>
      </c>
      <c r="E16" s="18">
        <f>SUMIFS(Buchungen!$F$4:$F$300,Buchungen!$C$4:$C$300,$A16,Buchungen!$B$4:$B$300,E$8)</f>
        <v>19.7</v>
      </c>
      <c r="F16" s="18">
        <f>SUMIFS(Buchungen!$F$4:$F$300,Buchungen!$C$4:$C$300,$A16,Buchungen!$B$4:$B$300,F$8)</f>
        <v>157.69999999999999</v>
      </c>
      <c r="G16" s="18">
        <f>SUMIFS(Buchungen!$F$4:$F$300,Buchungen!$C$4:$C$300,$A16,Buchungen!$B$4:$B$300,G$8)</f>
        <v>19.7</v>
      </c>
      <c r="H16" s="18">
        <f>SUMIFS(Buchungen!$F$4:$F$300,Buchungen!$C$4:$C$300,$A16,Buchungen!$B$4:$B$300,H$8)</f>
        <v>19.7</v>
      </c>
      <c r="I16" s="18">
        <f>SUMIFS(Buchungen!$F$4:$F$300,Buchungen!$C$4:$C$300,$A16,Buchungen!$B$4:$B$300,I$8)</f>
        <v>202.7</v>
      </c>
      <c r="J16" s="18">
        <f>SUMIFS(Buchungen!$F$4:$F$300,Buchungen!$C$4:$C$300,$A16,Buchungen!$B$4:$B$300,J$8)</f>
        <v>19.7</v>
      </c>
      <c r="K16" s="18">
        <f>SUMIFS(Buchungen!$F$4:$F$300,Buchungen!$C$4:$C$300,$A16,Buchungen!$B$4:$B$300,K$8)</f>
        <v>19.7</v>
      </c>
      <c r="L16" s="18">
        <f>SUMIFS(Buchungen!$F$4:$F$300,Buchungen!$C$4:$C$300,$A16,Buchungen!$B$4:$B$300,L$8)</f>
        <v>157.69999999999999</v>
      </c>
      <c r="M16" s="18">
        <f>SUMIFS(Buchungen!$F$4:$F$300,Buchungen!$C$4:$C$300,$A16,Buchungen!$B$4:$B$300,M$8)</f>
        <v>19.7</v>
      </c>
      <c r="N16" s="18">
        <f>SUMIFS(Buchungen!$F$4:$F$300,Buchungen!$C$4:$C$300,$A16,Buchungen!$B$4:$B$300,N$8)</f>
        <v>19.7</v>
      </c>
      <c r="O16" s="19">
        <f t="shared" si="0"/>
        <v>878.40000000000009</v>
      </c>
      <c r="P16" s="20">
        <f t="shared" si="1"/>
        <v>73.2</v>
      </c>
      <c r="Q16" s="21">
        <f t="shared" si="2"/>
        <v>5.117413888325726E-2</v>
      </c>
    </row>
    <row r="17" spans="1:17" ht="19.5" customHeight="1" x14ac:dyDescent="0.25">
      <c r="A17" s="28" t="s">
        <v>29</v>
      </c>
      <c r="B17" s="17">
        <v>65</v>
      </c>
      <c r="C17" s="18">
        <f>SUMIFS(Buchungen!$F$4:$F$300,Buchungen!$C$4:$C$300,$A17,Buchungen!$B$4:$B$300,C$8)</f>
        <v>74.900000000000006</v>
      </c>
      <c r="D17" s="18">
        <f>SUMIFS(Buchungen!$F$4:$F$300,Buchungen!$C$4:$C$300,$A17,Buchungen!$B$4:$B$300,D$8)</f>
        <v>0</v>
      </c>
      <c r="E17" s="18">
        <f>SUMIFS(Buchungen!$F$4:$F$300,Buchungen!$C$4:$C$300,$A17,Buchungen!$B$4:$B$300,E$8)</f>
        <v>39</v>
      </c>
      <c r="F17" s="18">
        <f>SUMIFS(Buchungen!$F$4:$F$300,Buchungen!$C$4:$C$300,$A17,Buchungen!$B$4:$B$300,F$8)</f>
        <v>52.3</v>
      </c>
      <c r="G17" s="18">
        <f>SUMIFS(Buchungen!$F$4:$F$300,Buchungen!$C$4:$C$300,$A17,Buchungen!$B$4:$B$300,G$8)</f>
        <v>0</v>
      </c>
      <c r="H17" s="18">
        <f>SUMIFS(Buchungen!$F$4:$F$300,Buchungen!$C$4:$C$300,$A17,Buchungen!$B$4:$B$300,H$8)</f>
        <v>21.6</v>
      </c>
      <c r="I17" s="18">
        <f>SUMIFS(Buchungen!$F$4:$F$300,Buchungen!$C$4:$C$300,$A17,Buchungen!$B$4:$B$300,I$8)</f>
        <v>0</v>
      </c>
      <c r="J17" s="18">
        <f>SUMIFS(Buchungen!$F$4:$F$300,Buchungen!$C$4:$C$300,$A17,Buchungen!$B$4:$B$300,J$8)</f>
        <v>63.4</v>
      </c>
      <c r="K17" s="18">
        <f>SUMIFS(Buchungen!$F$4:$F$300,Buchungen!$C$4:$C$300,$A17,Buchungen!$B$4:$B$300,K$8)</f>
        <v>0</v>
      </c>
      <c r="L17" s="18">
        <f>SUMIFS(Buchungen!$F$4:$F$300,Buchungen!$C$4:$C$300,$A17,Buchungen!$B$4:$B$300,L$8)</f>
        <v>44</v>
      </c>
      <c r="M17" s="18">
        <f>SUMIFS(Buchungen!$F$4:$F$300,Buchungen!$C$4:$C$300,$A17,Buchungen!$B$4:$B$300,M$8)</f>
        <v>58</v>
      </c>
      <c r="N17" s="18">
        <f>SUMIFS(Buchungen!$F$4:$F$300,Buchungen!$C$4:$C$300,$A17,Buchungen!$B$4:$B$300,N$8)</f>
        <v>128.5</v>
      </c>
      <c r="O17" s="19">
        <f t="shared" si="0"/>
        <v>481.7</v>
      </c>
      <c r="P17" s="20">
        <f t="shared" si="1"/>
        <v>40.141666666666666</v>
      </c>
      <c r="Q17" s="21">
        <f t="shared" si="2"/>
        <v>2.8063049521931942E-2</v>
      </c>
    </row>
    <row r="18" spans="1:17" ht="21.75" customHeight="1" x14ac:dyDescent="0.25">
      <c r="A18" s="29" t="s">
        <v>30</v>
      </c>
      <c r="B18" s="30">
        <f t="shared" ref="B18:O18" si="3">SUM(B10:B17)</f>
        <v>1645</v>
      </c>
      <c r="C18" s="30">
        <f t="shared" si="3"/>
        <v>1574.5400000000002</v>
      </c>
      <c r="D18" s="30">
        <f t="shared" si="3"/>
        <v>1400.3</v>
      </c>
      <c r="E18" s="30">
        <f t="shared" si="3"/>
        <v>1294.1400000000001</v>
      </c>
      <c r="F18" s="30">
        <f t="shared" si="3"/>
        <v>1498.07</v>
      </c>
      <c r="G18" s="30">
        <f t="shared" si="3"/>
        <v>1496.2200000000003</v>
      </c>
      <c r="H18" s="30">
        <f t="shared" si="3"/>
        <v>1245.97</v>
      </c>
      <c r="I18" s="30">
        <f t="shared" si="3"/>
        <v>1618.97</v>
      </c>
      <c r="J18" s="30">
        <f t="shared" si="3"/>
        <v>1339.6100000000001</v>
      </c>
      <c r="K18" s="30">
        <f t="shared" si="3"/>
        <v>1367.14</v>
      </c>
      <c r="L18" s="30">
        <f t="shared" si="3"/>
        <v>1504.67</v>
      </c>
      <c r="M18" s="30">
        <f t="shared" si="3"/>
        <v>1434.8000000000002</v>
      </c>
      <c r="N18" s="30">
        <f t="shared" si="3"/>
        <v>1390.49</v>
      </c>
      <c r="O18" s="30">
        <f t="shared" si="3"/>
        <v>17164.919999999998</v>
      </c>
      <c r="P18" s="30">
        <f t="shared" si="1"/>
        <v>1430.4099999999999</v>
      </c>
      <c r="Q18" s="31">
        <f t="shared" si="2"/>
        <v>1</v>
      </c>
    </row>
    <row r="20" spans="1:17" ht="24" customHeight="1" x14ac:dyDescent="0.25">
      <c r="A20" s="3" t="s">
        <v>31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</sheetData>
  <mergeCells count="11">
    <mergeCell ref="A5:D6"/>
    <mergeCell ref="E5:H6"/>
    <mergeCell ref="I5:L6"/>
    <mergeCell ref="M5:Q6"/>
    <mergeCell ref="A20:Q20"/>
    <mergeCell ref="A1:Q1"/>
    <mergeCell ref="A2:Q2"/>
    <mergeCell ref="A4:D4"/>
    <mergeCell ref="E4:H4"/>
    <mergeCell ref="I4:L4"/>
    <mergeCell ref="M4:Q4"/>
  </mergeCells>
  <conditionalFormatting sqref="C10:N17">
    <cfRule type="expression" dxfId="3" priority="2">
      <formula>AND(C10&gt;0,C10&gt;$B10)</formula>
    </cfRule>
  </conditionalFormatting>
  <conditionalFormatting sqref="C18:N18">
    <cfRule type="expression" dxfId="2" priority="3">
      <formula>C18&gt;$B$18</formula>
    </cfRule>
  </conditionalFormatting>
  <conditionalFormatting sqref="M5">
    <cfRule type="cellIs" dxfId="1" priority="5" operator="lessThan">
      <formula>0</formula>
    </cfRule>
    <cfRule type="cellIs" dxfId="0" priority="6" operator="greaterThanOrEqual">
      <formula>0</formula>
    </cfRule>
  </conditionalFormatting>
  <conditionalFormatting sqref="Q10:Q17">
    <cfRule type="dataBar" priority="4">
      <dataBar>
        <cfvo type="num" val="0"/>
        <cfvo type="max"/>
        <color rgb="FF5A2D82"/>
      </dataBar>
      <extLst>
        <ext xmlns:x14="http://schemas.microsoft.com/office/spreadsheetml/2009/9/main" uri="{B025F937-C7B1-47D3-B67F-A62EFF666E3E}">
          <x14:id>{E14B5B40-1E57-4588-BCA3-6FE619D81659}</x14:id>
        </ext>
      </extLst>
    </cfRule>
  </conditionalFormatting>
  <pageMargins left="0.75" right="0.75" top="1" bottom="1" header="0.511811023622047" footer="0.511811023622047"/>
  <pageSetup fitToHeight="0" orientation="landscape" horizontalDpi="300" verticalDpi="300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4B5B40-1E57-4588-BCA3-6FE619D81659}">
            <x14:dataBar axisPosition="none">
              <x14:cfvo type="num">
                <xm:f>0</xm:f>
              </x14:cfvo>
              <x14:cfvo type="max"/>
              <x14:negativeFillColor rgb="FF5A2D82"/>
            </x14:dataBar>
          </x14:cfRule>
          <xm:sqref>Q10:Q17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13584"/>
  </sheetPr>
  <dimension ref="A1:F300"/>
  <sheetViews>
    <sheetView showGridLines="0" zoomScaleNormal="100" workbookViewId="0">
      <pane ySplit="3" topLeftCell="A4" activePane="bottomLeft" state="frozen"/>
      <selection pane="bottomLeft" sqref="A1:F1"/>
    </sheetView>
  </sheetViews>
  <sheetFormatPr baseColWidth="10" defaultColWidth="8.7109375" defaultRowHeight="15" x14ac:dyDescent="0.25"/>
  <cols>
    <col min="1" max="1" width="13" customWidth="1"/>
    <col min="2" max="2" width="8" customWidth="1"/>
    <col min="3" max="3" width="26" customWidth="1"/>
    <col min="4" max="4" width="34" customWidth="1"/>
    <col min="5" max="5" width="16" customWidth="1"/>
    <col min="6" max="6" width="14" customWidth="1"/>
  </cols>
  <sheetData>
    <row r="1" spans="1:6" ht="33.75" customHeight="1" x14ac:dyDescent="0.25">
      <c r="A1" s="2" t="s">
        <v>32</v>
      </c>
      <c r="B1" s="2"/>
      <c r="C1" s="2"/>
      <c r="D1" s="2"/>
      <c r="E1" s="2"/>
      <c r="F1" s="2"/>
    </row>
    <row r="2" spans="1:6" ht="30" customHeight="1" x14ac:dyDescent="0.25">
      <c r="A2" s="1" t="s">
        <v>33</v>
      </c>
      <c r="B2" s="1"/>
      <c r="C2" s="1"/>
      <c r="D2" s="1"/>
      <c r="E2" s="1"/>
      <c r="F2" s="1"/>
    </row>
    <row r="3" spans="1:6" ht="21.75" customHeight="1" x14ac:dyDescent="0.25">
      <c r="A3" s="32" t="s">
        <v>34</v>
      </c>
      <c r="B3" s="33" t="s">
        <v>35</v>
      </c>
      <c r="C3" s="32" t="s">
        <v>5</v>
      </c>
      <c r="D3" s="32" t="s">
        <v>36</v>
      </c>
      <c r="E3" s="32" t="s">
        <v>37</v>
      </c>
      <c r="F3" s="32" t="s">
        <v>38</v>
      </c>
    </row>
    <row r="4" spans="1:6" x14ac:dyDescent="0.25">
      <c r="A4" s="34">
        <v>46023</v>
      </c>
      <c r="B4" s="35">
        <f t="shared" ref="B4:B67" si="0">IF($A4="","",MONTH($A4))</f>
        <v>1</v>
      </c>
      <c r="C4" s="36" t="s">
        <v>22</v>
      </c>
      <c r="D4" s="37" t="s">
        <v>39</v>
      </c>
      <c r="E4" s="38" t="s">
        <v>40</v>
      </c>
      <c r="F4" s="39">
        <v>720</v>
      </c>
    </row>
    <row r="5" spans="1:6" x14ac:dyDescent="0.25">
      <c r="A5" s="40">
        <v>46023</v>
      </c>
      <c r="B5" s="41">
        <f t="shared" si="0"/>
        <v>1</v>
      </c>
      <c r="C5" s="42" t="s">
        <v>22</v>
      </c>
      <c r="D5" s="43" t="s">
        <v>41</v>
      </c>
      <c r="E5" s="44" t="s">
        <v>40</v>
      </c>
      <c r="F5" s="45">
        <v>135</v>
      </c>
    </row>
    <row r="6" spans="1:6" x14ac:dyDescent="0.25">
      <c r="A6" s="34">
        <v>46024</v>
      </c>
      <c r="B6" s="35">
        <f t="shared" si="0"/>
        <v>1</v>
      </c>
      <c r="C6" s="36" t="s">
        <v>24</v>
      </c>
      <c r="D6" s="37" t="s">
        <v>42</v>
      </c>
      <c r="E6" s="38" t="s">
        <v>40</v>
      </c>
      <c r="F6" s="39">
        <v>58</v>
      </c>
    </row>
    <row r="7" spans="1:6" x14ac:dyDescent="0.25">
      <c r="A7" s="40">
        <v>46025</v>
      </c>
      <c r="B7" s="41">
        <f t="shared" si="0"/>
        <v>1</v>
      </c>
      <c r="C7" s="42" t="s">
        <v>28</v>
      </c>
      <c r="D7" s="43" t="s">
        <v>43</v>
      </c>
      <c r="E7" s="44" t="s">
        <v>40</v>
      </c>
      <c r="F7" s="45">
        <v>8.5</v>
      </c>
    </row>
    <row r="8" spans="1:6" x14ac:dyDescent="0.25">
      <c r="A8" s="34">
        <v>46025</v>
      </c>
      <c r="B8" s="35">
        <f t="shared" si="0"/>
        <v>1</v>
      </c>
      <c r="C8" s="36" t="s">
        <v>28</v>
      </c>
      <c r="D8" s="37" t="s">
        <v>44</v>
      </c>
      <c r="E8" s="38" t="s">
        <v>40</v>
      </c>
      <c r="F8" s="39">
        <v>11.2</v>
      </c>
    </row>
    <row r="9" spans="1:6" x14ac:dyDescent="0.25">
      <c r="A9" s="40">
        <v>46026</v>
      </c>
      <c r="B9" s="41">
        <f t="shared" si="0"/>
        <v>1</v>
      </c>
      <c r="C9" s="42" t="s">
        <v>28</v>
      </c>
      <c r="D9" s="43" t="s">
        <v>45</v>
      </c>
      <c r="E9" s="44" t="s">
        <v>40</v>
      </c>
      <c r="F9" s="45">
        <v>138</v>
      </c>
    </row>
    <row r="10" spans="1:6" x14ac:dyDescent="0.25">
      <c r="A10" s="34">
        <v>46027</v>
      </c>
      <c r="B10" s="35">
        <f t="shared" si="0"/>
        <v>1</v>
      </c>
      <c r="C10" s="36" t="s">
        <v>22</v>
      </c>
      <c r="D10" s="37" t="s">
        <v>46</v>
      </c>
      <c r="E10" s="38" t="s">
        <v>40</v>
      </c>
      <c r="F10" s="39">
        <v>62</v>
      </c>
    </row>
    <row r="11" spans="1:6" x14ac:dyDescent="0.25">
      <c r="A11" s="40">
        <v>46028</v>
      </c>
      <c r="B11" s="41">
        <f t="shared" si="0"/>
        <v>1</v>
      </c>
      <c r="C11" s="42" t="s">
        <v>23</v>
      </c>
      <c r="D11" s="43" t="s">
        <v>47</v>
      </c>
      <c r="E11" s="44" t="s">
        <v>48</v>
      </c>
      <c r="F11" s="45">
        <v>86.4</v>
      </c>
    </row>
    <row r="12" spans="1:6" x14ac:dyDescent="0.25">
      <c r="A12" s="34">
        <v>46029</v>
      </c>
      <c r="B12" s="35">
        <f t="shared" si="0"/>
        <v>1</v>
      </c>
      <c r="C12" s="36" t="s">
        <v>28</v>
      </c>
      <c r="D12" s="37" t="s">
        <v>49</v>
      </c>
      <c r="E12" s="38" t="s">
        <v>50</v>
      </c>
      <c r="F12" s="39">
        <v>45</v>
      </c>
    </row>
    <row r="13" spans="1:6" x14ac:dyDescent="0.25">
      <c r="A13" s="40">
        <v>46030</v>
      </c>
      <c r="B13" s="41">
        <f t="shared" si="0"/>
        <v>1</v>
      </c>
      <c r="C13" s="42" t="s">
        <v>22</v>
      </c>
      <c r="D13" s="43" t="s">
        <v>51</v>
      </c>
      <c r="E13" s="44" t="s">
        <v>40</v>
      </c>
      <c r="F13" s="45">
        <v>44.9</v>
      </c>
    </row>
    <row r="14" spans="1:6" x14ac:dyDescent="0.25">
      <c r="A14" s="34">
        <v>46032</v>
      </c>
      <c r="B14" s="35">
        <f t="shared" si="0"/>
        <v>1</v>
      </c>
      <c r="C14" s="36" t="s">
        <v>26</v>
      </c>
      <c r="D14" s="37" t="s">
        <v>52</v>
      </c>
      <c r="E14" s="38" t="s">
        <v>53</v>
      </c>
      <c r="F14" s="39">
        <v>23.4</v>
      </c>
    </row>
    <row r="15" spans="1:6" x14ac:dyDescent="0.25">
      <c r="A15" s="40">
        <v>46034</v>
      </c>
      <c r="B15" s="41">
        <f t="shared" si="0"/>
        <v>1</v>
      </c>
      <c r="C15" s="42" t="s">
        <v>27</v>
      </c>
      <c r="D15" s="43" t="s">
        <v>54</v>
      </c>
      <c r="E15" s="44" t="s">
        <v>55</v>
      </c>
      <c r="F15" s="45">
        <v>12.99</v>
      </c>
    </row>
    <row r="16" spans="1:6" x14ac:dyDescent="0.25">
      <c r="A16" s="34">
        <v>46036</v>
      </c>
      <c r="B16" s="35">
        <f t="shared" si="0"/>
        <v>1</v>
      </c>
      <c r="C16" s="36" t="s">
        <v>23</v>
      </c>
      <c r="D16" s="37" t="s">
        <v>56</v>
      </c>
      <c r="E16" s="38" t="s">
        <v>48</v>
      </c>
      <c r="F16" s="39">
        <v>31.9</v>
      </c>
    </row>
    <row r="17" spans="1:6" x14ac:dyDescent="0.25">
      <c r="A17" s="40">
        <v>46037</v>
      </c>
      <c r="B17" s="41">
        <f t="shared" si="0"/>
        <v>1</v>
      </c>
      <c r="C17" s="42" t="s">
        <v>27</v>
      </c>
      <c r="D17" s="43" t="s">
        <v>57</v>
      </c>
      <c r="E17" s="44" t="s">
        <v>58</v>
      </c>
      <c r="F17" s="45">
        <v>10.99</v>
      </c>
    </row>
    <row r="18" spans="1:6" x14ac:dyDescent="0.25">
      <c r="A18" s="34">
        <v>46038</v>
      </c>
      <c r="B18" s="35">
        <f t="shared" si="0"/>
        <v>1</v>
      </c>
      <c r="C18" s="36" t="s">
        <v>29</v>
      </c>
      <c r="D18" s="37" t="s">
        <v>59</v>
      </c>
      <c r="E18" s="38" t="s">
        <v>55</v>
      </c>
      <c r="F18" s="39">
        <v>74.900000000000006</v>
      </c>
    </row>
    <row r="19" spans="1:6" x14ac:dyDescent="0.25">
      <c r="A19" s="40">
        <v>46040</v>
      </c>
      <c r="B19" s="41">
        <f t="shared" si="0"/>
        <v>1</v>
      </c>
      <c r="C19" s="42" t="s">
        <v>25</v>
      </c>
      <c r="D19" s="43" t="s">
        <v>60</v>
      </c>
      <c r="E19" s="44" t="s">
        <v>55</v>
      </c>
      <c r="F19" s="45">
        <v>46.8</v>
      </c>
    </row>
    <row r="20" spans="1:6" x14ac:dyDescent="0.25">
      <c r="A20" s="34">
        <v>46042</v>
      </c>
      <c r="B20" s="35">
        <f t="shared" si="0"/>
        <v>1</v>
      </c>
      <c r="C20" s="36" t="s">
        <v>27</v>
      </c>
      <c r="D20" s="37" t="s">
        <v>61</v>
      </c>
      <c r="E20" s="38" t="s">
        <v>55</v>
      </c>
      <c r="F20" s="39">
        <v>2.99</v>
      </c>
    </row>
    <row r="21" spans="1:6" x14ac:dyDescent="0.25">
      <c r="A21" s="40">
        <v>46042</v>
      </c>
      <c r="B21" s="41">
        <f t="shared" si="0"/>
        <v>1</v>
      </c>
      <c r="C21" s="42" t="s">
        <v>23</v>
      </c>
      <c r="D21" s="43" t="s">
        <v>62</v>
      </c>
      <c r="E21" s="44" t="s">
        <v>53</v>
      </c>
      <c r="F21" s="45">
        <v>61.57</v>
      </c>
    </row>
    <row r="22" spans="1:6" x14ac:dyDescent="0.25">
      <c r="A22" s="34">
        <v>46054</v>
      </c>
      <c r="B22" s="35">
        <f t="shared" si="0"/>
        <v>2</v>
      </c>
      <c r="C22" s="36" t="s">
        <v>22</v>
      </c>
      <c r="D22" s="37" t="s">
        <v>39</v>
      </c>
      <c r="E22" s="38" t="s">
        <v>40</v>
      </c>
      <c r="F22" s="39">
        <v>720</v>
      </c>
    </row>
    <row r="23" spans="1:6" x14ac:dyDescent="0.25">
      <c r="A23" s="40">
        <v>46054</v>
      </c>
      <c r="B23" s="41">
        <f t="shared" si="0"/>
        <v>2</v>
      </c>
      <c r="C23" s="42" t="s">
        <v>22</v>
      </c>
      <c r="D23" s="43" t="s">
        <v>41</v>
      </c>
      <c r="E23" s="44" t="s">
        <v>40</v>
      </c>
      <c r="F23" s="45">
        <v>135</v>
      </c>
    </row>
    <row r="24" spans="1:6" x14ac:dyDescent="0.25">
      <c r="A24" s="34">
        <v>46055</v>
      </c>
      <c r="B24" s="35">
        <f t="shared" si="0"/>
        <v>2</v>
      </c>
      <c r="C24" s="36" t="s">
        <v>24</v>
      </c>
      <c r="D24" s="37" t="s">
        <v>42</v>
      </c>
      <c r="E24" s="38" t="s">
        <v>40</v>
      </c>
      <c r="F24" s="39">
        <v>58</v>
      </c>
    </row>
    <row r="25" spans="1:6" x14ac:dyDescent="0.25">
      <c r="A25" s="40">
        <v>46056</v>
      </c>
      <c r="B25" s="41">
        <f t="shared" si="0"/>
        <v>2</v>
      </c>
      <c r="C25" s="42" t="s">
        <v>28</v>
      </c>
      <c r="D25" s="43" t="s">
        <v>43</v>
      </c>
      <c r="E25" s="44" t="s">
        <v>40</v>
      </c>
      <c r="F25" s="45">
        <v>8.5</v>
      </c>
    </row>
    <row r="26" spans="1:6" x14ac:dyDescent="0.25">
      <c r="A26" s="34">
        <v>46056</v>
      </c>
      <c r="B26" s="35">
        <f t="shared" si="0"/>
        <v>2</v>
      </c>
      <c r="C26" s="36" t="s">
        <v>28</v>
      </c>
      <c r="D26" s="37" t="s">
        <v>44</v>
      </c>
      <c r="E26" s="38" t="s">
        <v>40</v>
      </c>
      <c r="F26" s="39">
        <v>11.2</v>
      </c>
    </row>
    <row r="27" spans="1:6" x14ac:dyDescent="0.25">
      <c r="A27" s="40">
        <v>46058</v>
      </c>
      <c r="B27" s="41">
        <f t="shared" si="0"/>
        <v>2</v>
      </c>
      <c r="C27" s="42" t="s">
        <v>22</v>
      </c>
      <c r="D27" s="43" t="s">
        <v>46</v>
      </c>
      <c r="E27" s="44" t="s">
        <v>40</v>
      </c>
      <c r="F27" s="45">
        <v>62</v>
      </c>
    </row>
    <row r="28" spans="1:6" x14ac:dyDescent="0.25">
      <c r="A28" s="34">
        <v>46059</v>
      </c>
      <c r="B28" s="35">
        <f t="shared" si="0"/>
        <v>2</v>
      </c>
      <c r="C28" s="36" t="s">
        <v>23</v>
      </c>
      <c r="D28" s="37" t="s">
        <v>63</v>
      </c>
      <c r="E28" s="38" t="s">
        <v>48</v>
      </c>
      <c r="F28" s="39">
        <v>112.3</v>
      </c>
    </row>
    <row r="29" spans="1:6" x14ac:dyDescent="0.25">
      <c r="A29" s="40">
        <v>46061</v>
      </c>
      <c r="B29" s="41">
        <f t="shared" si="0"/>
        <v>2</v>
      </c>
      <c r="C29" s="42" t="s">
        <v>22</v>
      </c>
      <c r="D29" s="43" t="s">
        <v>51</v>
      </c>
      <c r="E29" s="44" t="s">
        <v>40</v>
      </c>
      <c r="F29" s="45">
        <v>44.9</v>
      </c>
    </row>
    <row r="30" spans="1:6" x14ac:dyDescent="0.25">
      <c r="A30" s="34">
        <v>46062</v>
      </c>
      <c r="B30" s="35">
        <f t="shared" si="0"/>
        <v>2</v>
      </c>
      <c r="C30" s="36" t="s">
        <v>24</v>
      </c>
      <c r="D30" s="37" t="s">
        <v>64</v>
      </c>
      <c r="E30" s="38" t="s">
        <v>48</v>
      </c>
      <c r="F30" s="39">
        <v>82.3</v>
      </c>
    </row>
    <row r="31" spans="1:6" x14ac:dyDescent="0.25">
      <c r="A31" s="40">
        <v>46065</v>
      </c>
      <c r="B31" s="41">
        <f t="shared" si="0"/>
        <v>2</v>
      </c>
      <c r="C31" s="42" t="s">
        <v>27</v>
      </c>
      <c r="D31" s="43" t="s">
        <v>54</v>
      </c>
      <c r="E31" s="44" t="s">
        <v>55</v>
      </c>
      <c r="F31" s="45">
        <v>12.99</v>
      </c>
    </row>
    <row r="32" spans="1:6" x14ac:dyDescent="0.25">
      <c r="A32" s="34">
        <v>46067</v>
      </c>
      <c r="B32" s="35">
        <f t="shared" si="0"/>
        <v>2</v>
      </c>
      <c r="C32" s="36" t="s">
        <v>26</v>
      </c>
      <c r="D32" s="37" t="s">
        <v>65</v>
      </c>
      <c r="E32" s="38" t="s">
        <v>53</v>
      </c>
      <c r="F32" s="39">
        <v>32</v>
      </c>
    </row>
    <row r="33" spans="1:6" x14ac:dyDescent="0.25">
      <c r="A33" s="40">
        <v>46068</v>
      </c>
      <c r="B33" s="41">
        <f t="shared" si="0"/>
        <v>2</v>
      </c>
      <c r="C33" s="42" t="s">
        <v>27</v>
      </c>
      <c r="D33" s="43" t="s">
        <v>57</v>
      </c>
      <c r="E33" s="44" t="s">
        <v>58</v>
      </c>
      <c r="F33" s="45">
        <v>10.99</v>
      </c>
    </row>
    <row r="34" spans="1:6" x14ac:dyDescent="0.25">
      <c r="A34" s="34">
        <v>46073</v>
      </c>
      <c r="B34" s="35">
        <f t="shared" si="0"/>
        <v>2</v>
      </c>
      <c r="C34" s="36" t="s">
        <v>27</v>
      </c>
      <c r="D34" s="37" t="s">
        <v>61</v>
      </c>
      <c r="E34" s="38" t="s">
        <v>55</v>
      </c>
      <c r="F34" s="39">
        <v>2.99</v>
      </c>
    </row>
    <row r="35" spans="1:6" x14ac:dyDescent="0.25">
      <c r="A35" s="40">
        <v>46073</v>
      </c>
      <c r="B35" s="41">
        <f t="shared" si="0"/>
        <v>2</v>
      </c>
      <c r="C35" s="42" t="s">
        <v>23</v>
      </c>
      <c r="D35" s="43" t="s">
        <v>66</v>
      </c>
      <c r="E35" s="44" t="s">
        <v>53</v>
      </c>
      <c r="F35" s="45">
        <v>77.63</v>
      </c>
    </row>
    <row r="36" spans="1:6" x14ac:dyDescent="0.25">
      <c r="A36" s="34">
        <v>46080</v>
      </c>
      <c r="B36" s="35">
        <f t="shared" si="0"/>
        <v>2</v>
      </c>
      <c r="C36" s="36" t="s">
        <v>25</v>
      </c>
      <c r="D36" s="37" t="s">
        <v>67</v>
      </c>
      <c r="E36" s="38" t="s">
        <v>53</v>
      </c>
      <c r="F36" s="39">
        <v>29.5</v>
      </c>
    </row>
    <row r="37" spans="1:6" x14ac:dyDescent="0.25">
      <c r="A37" s="40">
        <v>46082</v>
      </c>
      <c r="B37" s="41">
        <f t="shared" si="0"/>
        <v>3</v>
      </c>
      <c r="C37" s="42" t="s">
        <v>22</v>
      </c>
      <c r="D37" s="43" t="s">
        <v>39</v>
      </c>
      <c r="E37" s="44" t="s">
        <v>40</v>
      </c>
      <c r="F37" s="45">
        <v>720</v>
      </c>
    </row>
    <row r="38" spans="1:6" x14ac:dyDescent="0.25">
      <c r="A38" s="34">
        <v>46082</v>
      </c>
      <c r="B38" s="35">
        <f t="shared" si="0"/>
        <v>3</v>
      </c>
      <c r="C38" s="36" t="s">
        <v>22</v>
      </c>
      <c r="D38" s="37" t="s">
        <v>41</v>
      </c>
      <c r="E38" s="38" t="s">
        <v>40</v>
      </c>
      <c r="F38" s="39">
        <v>135</v>
      </c>
    </row>
    <row r="39" spans="1:6" x14ac:dyDescent="0.25">
      <c r="A39" s="40">
        <v>46083</v>
      </c>
      <c r="B39" s="41">
        <f t="shared" si="0"/>
        <v>3</v>
      </c>
      <c r="C39" s="42" t="s">
        <v>24</v>
      </c>
      <c r="D39" s="43" t="s">
        <v>42</v>
      </c>
      <c r="E39" s="44" t="s">
        <v>40</v>
      </c>
      <c r="F39" s="45">
        <v>58</v>
      </c>
    </row>
    <row r="40" spans="1:6" x14ac:dyDescent="0.25">
      <c r="A40" s="34">
        <v>46084</v>
      </c>
      <c r="B40" s="35">
        <f t="shared" si="0"/>
        <v>3</v>
      </c>
      <c r="C40" s="36" t="s">
        <v>28</v>
      </c>
      <c r="D40" s="37" t="s">
        <v>43</v>
      </c>
      <c r="E40" s="38" t="s">
        <v>40</v>
      </c>
      <c r="F40" s="39">
        <v>8.5</v>
      </c>
    </row>
    <row r="41" spans="1:6" x14ac:dyDescent="0.25">
      <c r="A41" s="40">
        <v>46084</v>
      </c>
      <c r="B41" s="41">
        <f t="shared" si="0"/>
        <v>3</v>
      </c>
      <c r="C41" s="42" t="s">
        <v>28</v>
      </c>
      <c r="D41" s="43" t="s">
        <v>44</v>
      </c>
      <c r="E41" s="44" t="s">
        <v>40</v>
      </c>
      <c r="F41" s="45">
        <v>11.2</v>
      </c>
    </row>
    <row r="42" spans="1:6" x14ac:dyDescent="0.25">
      <c r="A42" s="34">
        <v>46086</v>
      </c>
      <c r="B42" s="35">
        <f t="shared" si="0"/>
        <v>3</v>
      </c>
      <c r="C42" s="36" t="s">
        <v>22</v>
      </c>
      <c r="D42" s="37" t="s">
        <v>46</v>
      </c>
      <c r="E42" s="38" t="s">
        <v>40</v>
      </c>
      <c r="F42" s="39">
        <v>62</v>
      </c>
    </row>
    <row r="43" spans="1:6" x14ac:dyDescent="0.25">
      <c r="A43" s="40">
        <v>46087</v>
      </c>
      <c r="B43" s="41">
        <f t="shared" si="0"/>
        <v>3</v>
      </c>
      <c r="C43" s="42" t="s">
        <v>23</v>
      </c>
      <c r="D43" s="43" t="s">
        <v>62</v>
      </c>
      <c r="E43" s="44" t="s">
        <v>48</v>
      </c>
      <c r="F43" s="45">
        <v>63.75</v>
      </c>
    </row>
    <row r="44" spans="1:6" x14ac:dyDescent="0.25">
      <c r="A44" s="34">
        <v>46089</v>
      </c>
      <c r="B44" s="35">
        <f t="shared" si="0"/>
        <v>3</v>
      </c>
      <c r="C44" s="36" t="s">
        <v>22</v>
      </c>
      <c r="D44" s="37" t="s">
        <v>51</v>
      </c>
      <c r="E44" s="38" t="s">
        <v>40</v>
      </c>
      <c r="F44" s="39">
        <v>44.9</v>
      </c>
    </row>
    <row r="45" spans="1:6" x14ac:dyDescent="0.25">
      <c r="A45" s="40">
        <v>46089</v>
      </c>
      <c r="B45" s="41">
        <f t="shared" si="0"/>
        <v>3</v>
      </c>
      <c r="C45" s="42" t="s">
        <v>25</v>
      </c>
      <c r="D45" s="43" t="s">
        <v>68</v>
      </c>
      <c r="E45" s="44" t="s">
        <v>58</v>
      </c>
      <c r="F45" s="45">
        <v>34.9</v>
      </c>
    </row>
    <row r="46" spans="1:6" x14ac:dyDescent="0.25">
      <c r="A46" s="34">
        <v>46093</v>
      </c>
      <c r="B46" s="35">
        <f t="shared" si="0"/>
        <v>3</v>
      </c>
      <c r="C46" s="36" t="s">
        <v>27</v>
      </c>
      <c r="D46" s="37" t="s">
        <v>54</v>
      </c>
      <c r="E46" s="38" t="s">
        <v>55</v>
      </c>
      <c r="F46" s="39">
        <v>12.99</v>
      </c>
    </row>
    <row r="47" spans="1:6" x14ac:dyDescent="0.25">
      <c r="A47" s="40">
        <v>46095</v>
      </c>
      <c r="B47" s="41">
        <f t="shared" si="0"/>
        <v>3</v>
      </c>
      <c r="C47" s="42" t="s">
        <v>23</v>
      </c>
      <c r="D47" s="43" t="s">
        <v>56</v>
      </c>
      <c r="E47" s="44" t="s">
        <v>48</v>
      </c>
      <c r="F47" s="45">
        <v>27.9</v>
      </c>
    </row>
    <row r="48" spans="1:6" x14ac:dyDescent="0.25">
      <c r="A48" s="34">
        <v>46096</v>
      </c>
      <c r="B48" s="35">
        <f t="shared" si="0"/>
        <v>3</v>
      </c>
      <c r="C48" s="36" t="s">
        <v>27</v>
      </c>
      <c r="D48" s="37" t="s">
        <v>57</v>
      </c>
      <c r="E48" s="38" t="s">
        <v>58</v>
      </c>
      <c r="F48" s="39">
        <v>10.99</v>
      </c>
    </row>
    <row r="49" spans="1:6" x14ac:dyDescent="0.25">
      <c r="A49" s="40">
        <v>46098</v>
      </c>
      <c r="B49" s="41">
        <f t="shared" si="0"/>
        <v>3</v>
      </c>
      <c r="C49" s="42" t="s">
        <v>24</v>
      </c>
      <c r="D49" s="43" t="s">
        <v>69</v>
      </c>
      <c r="E49" s="44" t="s">
        <v>53</v>
      </c>
      <c r="F49" s="45">
        <v>14.5</v>
      </c>
    </row>
    <row r="50" spans="1:6" x14ac:dyDescent="0.25">
      <c r="A50" s="34">
        <v>46101</v>
      </c>
      <c r="B50" s="35">
        <f t="shared" si="0"/>
        <v>3</v>
      </c>
      <c r="C50" s="36" t="s">
        <v>27</v>
      </c>
      <c r="D50" s="37" t="s">
        <v>61</v>
      </c>
      <c r="E50" s="38" t="s">
        <v>55</v>
      </c>
      <c r="F50" s="39">
        <v>2.99</v>
      </c>
    </row>
    <row r="51" spans="1:6" x14ac:dyDescent="0.25">
      <c r="A51" s="40">
        <v>46101</v>
      </c>
      <c r="B51" s="41">
        <f t="shared" si="0"/>
        <v>3</v>
      </c>
      <c r="C51" s="42" t="s">
        <v>23</v>
      </c>
      <c r="D51" s="43" t="s">
        <v>47</v>
      </c>
      <c r="E51" s="44" t="s">
        <v>53</v>
      </c>
      <c r="F51" s="45">
        <v>47.52</v>
      </c>
    </row>
    <row r="52" spans="1:6" x14ac:dyDescent="0.25">
      <c r="A52" s="34">
        <v>46102</v>
      </c>
      <c r="B52" s="35">
        <f t="shared" si="0"/>
        <v>3</v>
      </c>
      <c r="C52" s="36" t="s">
        <v>29</v>
      </c>
      <c r="D52" s="37" t="s">
        <v>70</v>
      </c>
      <c r="E52" s="38" t="s">
        <v>53</v>
      </c>
      <c r="F52" s="39">
        <v>39</v>
      </c>
    </row>
    <row r="53" spans="1:6" x14ac:dyDescent="0.25">
      <c r="A53" s="40">
        <v>46113</v>
      </c>
      <c r="B53" s="41">
        <f t="shared" si="0"/>
        <v>4</v>
      </c>
      <c r="C53" s="42" t="s">
        <v>22</v>
      </c>
      <c r="D53" s="43" t="s">
        <v>39</v>
      </c>
      <c r="E53" s="44" t="s">
        <v>40</v>
      </c>
      <c r="F53" s="45">
        <v>720</v>
      </c>
    </row>
    <row r="54" spans="1:6" x14ac:dyDescent="0.25">
      <c r="A54" s="34">
        <v>46113</v>
      </c>
      <c r="B54" s="35">
        <f t="shared" si="0"/>
        <v>4</v>
      </c>
      <c r="C54" s="36" t="s">
        <v>22</v>
      </c>
      <c r="D54" s="37" t="s">
        <v>41</v>
      </c>
      <c r="E54" s="38" t="s">
        <v>40</v>
      </c>
      <c r="F54" s="39">
        <v>135</v>
      </c>
    </row>
    <row r="55" spans="1:6" x14ac:dyDescent="0.25">
      <c r="A55" s="40">
        <v>46114</v>
      </c>
      <c r="B55" s="41">
        <f t="shared" si="0"/>
        <v>4</v>
      </c>
      <c r="C55" s="42" t="s">
        <v>24</v>
      </c>
      <c r="D55" s="43" t="s">
        <v>42</v>
      </c>
      <c r="E55" s="44" t="s">
        <v>40</v>
      </c>
      <c r="F55" s="45">
        <v>58</v>
      </c>
    </row>
    <row r="56" spans="1:6" x14ac:dyDescent="0.25">
      <c r="A56" s="34">
        <v>46115</v>
      </c>
      <c r="B56" s="35">
        <f t="shared" si="0"/>
        <v>4</v>
      </c>
      <c r="C56" s="36" t="s">
        <v>28</v>
      </c>
      <c r="D56" s="37" t="s">
        <v>43</v>
      </c>
      <c r="E56" s="38" t="s">
        <v>40</v>
      </c>
      <c r="F56" s="39">
        <v>8.5</v>
      </c>
    </row>
    <row r="57" spans="1:6" x14ac:dyDescent="0.25">
      <c r="A57" s="40">
        <v>46115</v>
      </c>
      <c r="B57" s="41">
        <f t="shared" si="0"/>
        <v>4</v>
      </c>
      <c r="C57" s="42" t="s">
        <v>28</v>
      </c>
      <c r="D57" s="43" t="s">
        <v>44</v>
      </c>
      <c r="E57" s="44" t="s">
        <v>40</v>
      </c>
      <c r="F57" s="45">
        <v>11.2</v>
      </c>
    </row>
    <row r="58" spans="1:6" x14ac:dyDescent="0.25">
      <c r="A58" s="34">
        <v>46116</v>
      </c>
      <c r="B58" s="35">
        <f t="shared" si="0"/>
        <v>4</v>
      </c>
      <c r="C58" s="36" t="s">
        <v>28</v>
      </c>
      <c r="D58" s="37" t="s">
        <v>45</v>
      </c>
      <c r="E58" s="38" t="s">
        <v>40</v>
      </c>
      <c r="F58" s="39">
        <v>138</v>
      </c>
    </row>
    <row r="59" spans="1:6" x14ac:dyDescent="0.25">
      <c r="A59" s="40">
        <v>46117</v>
      </c>
      <c r="B59" s="41">
        <f t="shared" si="0"/>
        <v>4</v>
      </c>
      <c r="C59" s="42" t="s">
        <v>22</v>
      </c>
      <c r="D59" s="43" t="s">
        <v>46</v>
      </c>
      <c r="E59" s="44" t="s">
        <v>40</v>
      </c>
      <c r="F59" s="45">
        <v>62</v>
      </c>
    </row>
    <row r="60" spans="1:6" x14ac:dyDescent="0.25">
      <c r="A60" s="34">
        <v>46118</v>
      </c>
      <c r="B60" s="35">
        <f t="shared" si="0"/>
        <v>4</v>
      </c>
      <c r="C60" s="36" t="s">
        <v>23</v>
      </c>
      <c r="D60" s="37" t="s">
        <v>66</v>
      </c>
      <c r="E60" s="38" t="s">
        <v>48</v>
      </c>
      <c r="F60" s="39">
        <v>74.2</v>
      </c>
    </row>
    <row r="61" spans="1:6" x14ac:dyDescent="0.25">
      <c r="A61" s="40">
        <v>46120</v>
      </c>
      <c r="B61" s="41">
        <f t="shared" si="0"/>
        <v>4</v>
      </c>
      <c r="C61" s="42" t="s">
        <v>22</v>
      </c>
      <c r="D61" s="43" t="s">
        <v>51</v>
      </c>
      <c r="E61" s="44" t="s">
        <v>40</v>
      </c>
      <c r="F61" s="45">
        <v>44.9</v>
      </c>
    </row>
    <row r="62" spans="1:6" x14ac:dyDescent="0.25">
      <c r="A62" s="34">
        <v>46124</v>
      </c>
      <c r="B62" s="35">
        <f t="shared" si="0"/>
        <v>4</v>
      </c>
      <c r="C62" s="36" t="s">
        <v>27</v>
      </c>
      <c r="D62" s="37" t="s">
        <v>54</v>
      </c>
      <c r="E62" s="38" t="s">
        <v>55</v>
      </c>
      <c r="F62" s="39">
        <v>12.99</v>
      </c>
    </row>
    <row r="63" spans="1:6" x14ac:dyDescent="0.25">
      <c r="A63" s="40">
        <v>46127</v>
      </c>
      <c r="B63" s="41">
        <f t="shared" si="0"/>
        <v>4</v>
      </c>
      <c r="C63" s="42" t="s">
        <v>27</v>
      </c>
      <c r="D63" s="43" t="s">
        <v>57</v>
      </c>
      <c r="E63" s="44" t="s">
        <v>58</v>
      </c>
      <c r="F63" s="45">
        <v>10.99</v>
      </c>
    </row>
    <row r="64" spans="1:6" x14ac:dyDescent="0.25">
      <c r="A64" s="34">
        <v>46132</v>
      </c>
      <c r="B64" s="35">
        <f t="shared" si="0"/>
        <v>4</v>
      </c>
      <c r="C64" s="36" t="s">
        <v>27</v>
      </c>
      <c r="D64" s="37" t="s">
        <v>61</v>
      </c>
      <c r="E64" s="38" t="s">
        <v>55</v>
      </c>
      <c r="F64" s="39">
        <v>2.99</v>
      </c>
    </row>
    <row r="65" spans="1:6" x14ac:dyDescent="0.25">
      <c r="A65" s="40">
        <v>46132</v>
      </c>
      <c r="B65" s="41">
        <f t="shared" si="0"/>
        <v>4</v>
      </c>
      <c r="C65" s="42" t="s">
        <v>23</v>
      </c>
      <c r="D65" s="43" t="s">
        <v>63</v>
      </c>
      <c r="E65" s="44" t="s">
        <v>53</v>
      </c>
      <c r="F65" s="45">
        <v>54</v>
      </c>
    </row>
    <row r="66" spans="1:6" x14ac:dyDescent="0.25">
      <c r="A66" s="34">
        <v>46135</v>
      </c>
      <c r="B66" s="35">
        <f t="shared" si="0"/>
        <v>4</v>
      </c>
      <c r="C66" s="36" t="s">
        <v>25</v>
      </c>
      <c r="D66" s="37" t="s">
        <v>71</v>
      </c>
      <c r="E66" s="38" t="s">
        <v>55</v>
      </c>
      <c r="F66" s="39">
        <v>68</v>
      </c>
    </row>
    <row r="67" spans="1:6" x14ac:dyDescent="0.25">
      <c r="A67" s="40">
        <v>46138</v>
      </c>
      <c r="B67" s="41">
        <f t="shared" si="0"/>
        <v>4</v>
      </c>
      <c r="C67" s="42" t="s">
        <v>26</v>
      </c>
      <c r="D67" s="43" t="s">
        <v>72</v>
      </c>
      <c r="E67" s="44" t="s">
        <v>48</v>
      </c>
      <c r="F67" s="45">
        <v>45</v>
      </c>
    </row>
    <row r="68" spans="1:6" x14ac:dyDescent="0.25">
      <c r="A68" s="34">
        <v>46140</v>
      </c>
      <c r="B68" s="35">
        <f t="shared" ref="B68:B131" si="1">IF($A68="","",MONTH($A68))</f>
        <v>4</v>
      </c>
      <c r="C68" s="36" t="s">
        <v>29</v>
      </c>
      <c r="D68" s="37" t="s">
        <v>73</v>
      </c>
      <c r="E68" s="38" t="s">
        <v>48</v>
      </c>
      <c r="F68" s="39">
        <v>52.3</v>
      </c>
    </row>
    <row r="69" spans="1:6" x14ac:dyDescent="0.25">
      <c r="A69" s="40">
        <v>46143</v>
      </c>
      <c r="B69" s="41">
        <f t="shared" si="1"/>
        <v>5</v>
      </c>
      <c r="C69" s="42" t="s">
        <v>22</v>
      </c>
      <c r="D69" s="43" t="s">
        <v>39</v>
      </c>
      <c r="E69" s="44" t="s">
        <v>40</v>
      </c>
      <c r="F69" s="45">
        <v>720</v>
      </c>
    </row>
    <row r="70" spans="1:6" x14ac:dyDescent="0.25">
      <c r="A70" s="34">
        <v>46143</v>
      </c>
      <c r="B70" s="35">
        <f t="shared" si="1"/>
        <v>5</v>
      </c>
      <c r="C70" s="36" t="s">
        <v>22</v>
      </c>
      <c r="D70" s="37" t="s">
        <v>41</v>
      </c>
      <c r="E70" s="38" t="s">
        <v>40</v>
      </c>
      <c r="F70" s="39">
        <v>135</v>
      </c>
    </row>
    <row r="71" spans="1:6" x14ac:dyDescent="0.25">
      <c r="A71" s="40">
        <v>46144</v>
      </c>
      <c r="B71" s="41">
        <f t="shared" si="1"/>
        <v>5</v>
      </c>
      <c r="C71" s="42" t="s">
        <v>24</v>
      </c>
      <c r="D71" s="43" t="s">
        <v>42</v>
      </c>
      <c r="E71" s="44" t="s">
        <v>40</v>
      </c>
      <c r="F71" s="45">
        <v>58</v>
      </c>
    </row>
    <row r="72" spans="1:6" x14ac:dyDescent="0.25">
      <c r="A72" s="34">
        <v>46145</v>
      </c>
      <c r="B72" s="35">
        <f t="shared" si="1"/>
        <v>5</v>
      </c>
      <c r="C72" s="36" t="s">
        <v>28</v>
      </c>
      <c r="D72" s="37" t="s">
        <v>43</v>
      </c>
      <c r="E72" s="38" t="s">
        <v>40</v>
      </c>
      <c r="F72" s="39">
        <v>8.5</v>
      </c>
    </row>
    <row r="73" spans="1:6" x14ac:dyDescent="0.25">
      <c r="A73" s="40">
        <v>46145</v>
      </c>
      <c r="B73" s="41">
        <f t="shared" si="1"/>
        <v>5</v>
      </c>
      <c r="C73" s="42" t="s">
        <v>28</v>
      </c>
      <c r="D73" s="43" t="s">
        <v>44</v>
      </c>
      <c r="E73" s="44" t="s">
        <v>40</v>
      </c>
      <c r="F73" s="45">
        <v>11.2</v>
      </c>
    </row>
    <row r="74" spans="1:6" x14ac:dyDescent="0.25">
      <c r="A74" s="34">
        <v>46147</v>
      </c>
      <c r="B74" s="35">
        <f t="shared" si="1"/>
        <v>5</v>
      </c>
      <c r="C74" s="36" t="s">
        <v>22</v>
      </c>
      <c r="D74" s="37" t="s">
        <v>46</v>
      </c>
      <c r="E74" s="38" t="s">
        <v>40</v>
      </c>
      <c r="F74" s="39">
        <v>62</v>
      </c>
    </row>
    <row r="75" spans="1:6" x14ac:dyDescent="0.25">
      <c r="A75" s="40">
        <v>46148</v>
      </c>
      <c r="B75" s="41">
        <f t="shared" si="1"/>
        <v>5</v>
      </c>
      <c r="C75" s="42" t="s">
        <v>23</v>
      </c>
      <c r="D75" s="43" t="s">
        <v>47</v>
      </c>
      <c r="E75" s="44" t="s">
        <v>48</v>
      </c>
      <c r="F75" s="45">
        <v>98.55</v>
      </c>
    </row>
    <row r="76" spans="1:6" x14ac:dyDescent="0.25">
      <c r="A76" s="34">
        <v>46150</v>
      </c>
      <c r="B76" s="35">
        <f t="shared" si="1"/>
        <v>5</v>
      </c>
      <c r="C76" s="36" t="s">
        <v>22</v>
      </c>
      <c r="D76" s="37" t="s">
        <v>51</v>
      </c>
      <c r="E76" s="38" t="s">
        <v>40</v>
      </c>
      <c r="F76" s="39">
        <v>44.9</v>
      </c>
    </row>
    <row r="77" spans="1:6" x14ac:dyDescent="0.25">
      <c r="A77" s="40">
        <v>46151</v>
      </c>
      <c r="B77" s="41">
        <f t="shared" si="1"/>
        <v>5</v>
      </c>
      <c r="C77" s="42" t="s">
        <v>26</v>
      </c>
      <c r="D77" s="43" t="s">
        <v>74</v>
      </c>
      <c r="E77" s="44" t="s">
        <v>53</v>
      </c>
      <c r="F77" s="45">
        <v>16.899999999999999</v>
      </c>
    </row>
    <row r="78" spans="1:6" x14ac:dyDescent="0.25">
      <c r="A78" s="34">
        <v>46154</v>
      </c>
      <c r="B78" s="35">
        <f t="shared" si="1"/>
        <v>5</v>
      </c>
      <c r="C78" s="36" t="s">
        <v>27</v>
      </c>
      <c r="D78" s="37" t="s">
        <v>54</v>
      </c>
      <c r="E78" s="38" t="s">
        <v>55</v>
      </c>
      <c r="F78" s="39">
        <v>12.99</v>
      </c>
    </row>
    <row r="79" spans="1:6" x14ac:dyDescent="0.25">
      <c r="A79" s="40">
        <v>46154</v>
      </c>
      <c r="B79" s="41">
        <f t="shared" si="1"/>
        <v>5</v>
      </c>
      <c r="C79" s="42" t="s">
        <v>25</v>
      </c>
      <c r="D79" s="43" t="s">
        <v>75</v>
      </c>
      <c r="E79" s="44" t="s">
        <v>48</v>
      </c>
      <c r="F79" s="45">
        <v>41.2</v>
      </c>
    </row>
    <row r="80" spans="1:6" x14ac:dyDescent="0.25">
      <c r="A80" s="34">
        <v>46156</v>
      </c>
      <c r="B80" s="35">
        <f t="shared" si="1"/>
        <v>5</v>
      </c>
      <c r="C80" s="36" t="s">
        <v>23</v>
      </c>
      <c r="D80" s="37" t="s">
        <v>56</v>
      </c>
      <c r="E80" s="38" t="s">
        <v>48</v>
      </c>
      <c r="F80" s="39">
        <v>35.9</v>
      </c>
    </row>
    <row r="81" spans="1:6" x14ac:dyDescent="0.25">
      <c r="A81" s="40">
        <v>46157</v>
      </c>
      <c r="B81" s="41">
        <f t="shared" si="1"/>
        <v>5</v>
      </c>
      <c r="C81" s="42" t="s">
        <v>27</v>
      </c>
      <c r="D81" s="43" t="s">
        <v>57</v>
      </c>
      <c r="E81" s="44" t="s">
        <v>58</v>
      </c>
      <c r="F81" s="45">
        <v>10.99</v>
      </c>
    </row>
    <row r="82" spans="1:6" x14ac:dyDescent="0.25">
      <c r="A82" s="34">
        <v>46162</v>
      </c>
      <c r="B82" s="35">
        <f t="shared" si="1"/>
        <v>5</v>
      </c>
      <c r="C82" s="36" t="s">
        <v>27</v>
      </c>
      <c r="D82" s="37" t="s">
        <v>61</v>
      </c>
      <c r="E82" s="38" t="s">
        <v>55</v>
      </c>
      <c r="F82" s="39">
        <v>2.99</v>
      </c>
    </row>
    <row r="83" spans="1:6" x14ac:dyDescent="0.25">
      <c r="A83" s="40">
        <v>46162</v>
      </c>
      <c r="B83" s="41">
        <f t="shared" si="1"/>
        <v>5</v>
      </c>
      <c r="C83" s="42" t="s">
        <v>23</v>
      </c>
      <c r="D83" s="43" t="s">
        <v>62</v>
      </c>
      <c r="E83" s="44" t="s">
        <v>53</v>
      </c>
      <c r="F83" s="45">
        <v>69.099999999999994</v>
      </c>
    </row>
    <row r="84" spans="1:6" x14ac:dyDescent="0.25">
      <c r="A84" s="34">
        <v>46164</v>
      </c>
      <c r="B84" s="35">
        <f t="shared" si="1"/>
        <v>5</v>
      </c>
      <c r="C84" s="36" t="s">
        <v>24</v>
      </c>
      <c r="D84" s="37" t="s">
        <v>76</v>
      </c>
      <c r="E84" s="38" t="s">
        <v>50</v>
      </c>
      <c r="F84" s="39">
        <v>168</v>
      </c>
    </row>
    <row r="85" spans="1:6" x14ac:dyDescent="0.25">
      <c r="A85" s="40">
        <v>46174</v>
      </c>
      <c r="B85" s="41">
        <f t="shared" si="1"/>
        <v>6</v>
      </c>
      <c r="C85" s="42" t="s">
        <v>22</v>
      </c>
      <c r="D85" s="43" t="s">
        <v>39</v>
      </c>
      <c r="E85" s="44" t="s">
        <v>40</v>
      </c>
      <c r="F85" s="45">
        <v>720</v>
      </c>
    </row>
    <row r="86" spans="1:6" x14ac:dyDescent="0.25">
      <c r="A86" s="34">
        <v>46174</v>
      </c>
      <c r="B86" s="35">
        <f t="shared" si="1"/>
        <v>6</v>
      </c>
      <c r="C86" s="36" t="s">
        <v>22</v>
      </c>
      <c r="D86" s="37" t="s">
        <v>41</v>
      </c>
      <c r="E86" s="38" t="s">
        <v>40</v>
      </c>
      <c r="F86" s="39">
        <v>135</v>
      </c>
    </row>
    <row r="87" spans="1:6" x14ac:dyDescent="0.25">
      <c r="A87" s="40">
        <v>46175</v>
      </c>
      <c r="B87" s="41">
        <f t="shared" si="1"/>
        <v>6</v>
      </c>
      <c r="C87" s="42" t="s">
        <v>24</v>
      </c>
      <c r="D87" s="43" t="s">
        <v>42</v>
      </c>
      <c r="E87" s="44" t="s">
        <v>40</v>
      </c>
      <c r="F87" s="45">
        <v>58</v>
      </c>
    </row>
    <row r="88" spans="1:6" x14ac:dyDescent="0.25">
      <c r="A88" s="34">
        <v>46176</v>
      </c>
      <c r="B88" s="35">
        <f t="shared" si="1"/>
        <v>6</v>
      </c>
      <c r="C88" s="36" t="s">
        <v>28</v>
      </c>
      <c r="D88" s="37" t="s">
        <v>43</v>
      </c>
      <c r="E88" s="38" t="s">
        <v>40</v>
      </c>
      <c r="F88" s="39">
        <v>8.5</v>
      </c>
    </row>
    <row r="89" spans="1:6" x14ac:dyDescent="0.25">
      <c r="A89" s="40">
        <v>46176</v>
      </c>
      <c r="B89" s="41">
        <f t="shared" si="1"/>
        <v>6</v>
      </c>
      <c r="C89" s="42" t="s">
        <v>28</v>
      </c>
      <c r="D89" s="43" t="s">
        <v>44</v>
      </c>
      <c r="E89" s="44" t="s">
        <v>40</v>
      </c>
      <c r="F89" s="45">
        <v>11.2</v>
      </c>
    </row>
    <row r="90" spans="1:6" x14ac:dyDescent="0.25">
      <c r="A90" s="34">
        <v>46178</v>
      </c>
      <c r="B90" s="35">
        <f t="shared" si="1"/>
        <v>6</v>
      </c>
      <c r="C90" s="36" t="s">
        <v>22</v>
      </c>
      <c r="D90" s="37" t="s">
        <v>46</v>
      </c>
      <c r="E90" s="38" t="s">
        <v>40</v>
      </c>
      <c r="F90" s="39">
        <v>62</v>
      </c>
    </row>
    <row r="91" spans="1:6" x14ac:dyDescent="0.25">
      <c r="A91" s="40">
        <v>46179</v>
      </c>
      <c r="B91" s="41">
        <f t="shared" si="1"/>
        <v>6</v>
      </c>
      <c r="C91" s="42" t="s">
        <v>23</v>
      </c>
      <c r="D91" s="43" t="s">
        <v>63</v>
      </c>
      <c r="E91" s="44" t="s">
        <v>48</v>
      </c>
      <c r="F91" s="45">
        <v>57.1</v>
      </c>
    </row>
    <row r="92" spans="1:6" x14ac:dyDescent="0.25">
      <c r="A92" s="34">
        <v>46181</v>
      </c>
      <c r="B92" s="35">
        <f t="shared" si="1"/>
        <v>6</v>
      </c>
      <c r="C92" s="36" t="s">
        <v>22</v>
      </c>
      <c r="D92" s="37" t="s">
        <v>51</v>
      </c>
      <c r="E92" s="38" t="s">
        <v>40</v>
      </c>
      <c r="F92" s="39">
        <v>44.9</v>
      </c>
    </row>
    <row r="93" spans="1:6" x14ac:dyDescent="0.25">
      <c r="A93" s="40">
        <v>46185</v>
      </c>
      <c r="B93" s="41">
        <f t="shared" si="1"/>
        <v>6</v>
      </c>
      <c r="C93" s="42" t="s">
        <v>27</v>
      </c>
      <c r="D93" s="43" t="s">
        <v>54</v>
      </c>
      <c r="E93" s="44" t="s">
        <v>55</v>
      </c>
      <c r="F93" s="45">
        <v>12.99</v>
      </c>
    </row>
    <row r="94" spans="1:6" x14ac:dyDescent="0.25">
      <c r="A94" s="34">
        <v>46186</v>
      </c>
      <c r="B94" s="35">
        <f t="shared" si="1"/>
        <v>6</v>
      </c>
      <c r="C94" s="36" t="s">
        <v>29</v>
      </c>
      <c r="D94" s="37" t="s">
        <v>77</v>
      </c>
      <c r="E94" s="38" t="s">
        <v>58</v>
      </c>
      <c r="F94" s="39">
        <v>21.6</v>
      </c>
    </row>
    <row r="95" spans="1:6" x14ac:dyDescent="0.25">
      <c r="A95" s="40">
        <v>46188</v>
      </c>
      <c r="B95" s="41">
        <f t="shared" si="1"/>
        <v>6</v>
      </c>
      <c r="C95" s="42" t="s">
        <v>27</v>
      </c>
      <c r="D95" s="43" t="s">
        <v>57</v>
      </c>
      <c r="E95" s="44" t="s">
        <v>58</v>
      </c>
      <c r="F95" s="45">
        <v>10.99</v>
      </c>
    </row>
    <row r="96" spans="1:6" x14ac:dyDescent="0.25">
      <c r="A96" s="34">
        <v>46193</v>
      </c>
      <c r="B96" s="35">
        <f t="shared" si="1"/>
        <v>6</v>
      </c>
      <c r="C96" s="36" t="s">
        <v>27</v>
      </c>
      <c r="D96" s="37" t="s">
        <v>61</v>
      </c>
      <c r="E96" s="38" t="s">
        <v>55</v>
      </c>
      <c r="F96" s="39">
        <v>2.99</v>
      </c>
    </row>
    <row r="97" spans="1:6" x14ac:dyDescent="0.25">
      <c r="A97" s="40">
        <v>46193</v>
      </c>
      <c r="B97" s="41">
        <f t="shared" si="1"/>
        <v>6</v>
      </c>
      <c r="C97" s="42" t="s">
        <v>23</v>
      </c>
      <c r="D97" s="43" t="s">
        <v>66</v>
      </c>
      <c r="E97" s="44" t="s">
        <v>53</v>
      </c>
      <c r="F97" s="45">
        <v>43.4</v>
      </c>
    </row>
    <row r="98" spans="1:6" x14ac:dyDescent="0.25">
      <c r="A98" s="34">
        <v>46202</v>
      </c>
      <c r="B98" s="35">
        <f t="shared" si="1"/>
        <v>6</v>
      </c>
      <c r="C98" s="36" t="s">
        <v>25</v>
      </c>
      <c r="D98" s="37" t="s">
        <v>60</v>
      </c>
      <c r="E98" s="38" t="s">
        <v>55</v>
      </c>
      <c r="F98" s="39">
        <v>57.3</v>
      </c>
    </row>
    <row r="99" spans="1:6" x14ac:dyDescent="0.25">
      <c r="A99" s="40">
        <v>46204</v>
      </c>
      <c r="B99" s="41">
        <f t="shared" si="1"/>
        <v>7</v>
      </c>
      <c r="C99" s="42" t="s">
        <v>22</v>
      </c>
      <c r="D99" s="43" t="s">
        <v>39</v>
      </c>
      <c r="E99" s="44" t="s">
        <v>40</v>
      </c>
      <c r="F99" s="45">
        <v>720</v>
      </c>
    </row>
    <row r="100" spans="1:6" x14ac:dyDescent="0.25">
      <c r="A100" s="34">
        <v>46204</v>
      </c>
      <c r="B100" s="35">
        <f t="shared" si="1"/>
        <v>7</v>
      </c>
      <c r="C100" s="36" t="s">
        <v>22</v>
      </c>
      <c r="D100" s="37" t="s">
        <v>41</v>
      </c>
      <c r="E100" s="38" t="s">
        <v>40</v>
      </c>
      <c r="F100" s="39">
        <v>135</v>
      </c>
    </row>
    <row r="101" spans="1:6" x14ac:dyDescent="0.25">
      <c r="A101" s="40">
        <v>46205</v>
      </c>
      <c r="B101" s="41">
        <f t="shared" si="1"/>
        <v>7</v>
      </c>
      <c r="C101" s="42" t="s">
        <v>24</v>
      </c>
      <c r="D101" s="43" t="s">
        <v>42</v>
      </c>
      <c r="E101" s="44" t="s">
        <v>40</v>
      </c>
      <c r="F101" s="45">
        <v>58</v>
      </c>
    </row>
    <row r="102" spans="1:6" x14ac:dyDescent="0.25">
      <c r="A102" s="34">
        <v>46206</v>
      </c>
      <c r="B102" s="35">
        <f t="shared" si="1"/>
        <v>7</v>
      </c>
      <c r="C102" s="36" t="s">
        <v>28</v>
      </c>
      <c r="D102" s="37" t="s">
        <v>43</v>
      </c>
      <c r="E102" s="38" t="s">
        <v>40</v>
      </c>
      <c r="F102" s="39">
        <v>8.5</v>
      </c>
    </row>
    <row r="103" spans="1:6" x14ac:dyDescent="0.25">
      <c r="A103" s="40">
        <v>46206</v>
      </c>
      <c r="B103" s="41">
        <f t="shared" si="1"/>
        <v>7</v>
      </c>
      <c r="C103" s="42" t="s">
        <v>28</v>
      </c>
      <c r="D103" s="43" t="s">
        <v>44</v>
      </c>
      <c r="E103" s="44" t="s">
        <v>40</v>
      </c>
      <c r="F103" s="45">
        <v>11.2</v>
      </c>
    </row>
    <row r="104" spans="1:6" x14ac:dyDescent="0.25">
      <c r="A104" s="34">
        <v>46207</v>
      </c>
      <c r="B104" s="35">
        <f t="shared" si="1"/>
        <v>7</v>
      </c>
      <c r="C104" s="36" t="s">
        <v>28</v>
      </c>
      <c r="D104" s="37" t="s">
        <v>45</v>
      </c>
      <c r="E104" s="38" t="s">
        <v>40</v>
      </c>
      <c r="F104" s="39">
        <v>138</v>
      </c>
    </row>
    <row r="105" spans="1:6" x14ac:dyDescent="0.25">
      <c r="A105" s="40">
        <v>46208</v>
      </c>
      <c r="B105" s="41">
        <f t="shared" si="1"/>
        <v>7</v>
      </c>
      <c r="C105" s="42" t="s">
        <v>22</v>
      </c>
      <c r="D105" s="43" t="s">
        <v>46</v>
      </c>
      <c r="E105" s="44" t="s">
        <v>40</v>
      </c>
      <c r="F105" s="45">
        <v>62</v>
      </c>
    </row>
    <row r="106" spans="1:6" x14ac:dyDescent="0.25">
      <c r="A106" s="34">
        <v>46209</v>
      </c>
      <c r="B106" s="35">
        <f t="shared" si="1"/>
        <v>7</v>
      </c>
      <c r="C106" s="36" t="s">
        <v>23</v>
      </c>
      <c r="D106" s="37" t="s">
        <v>62</v>
      </c>
      <c r="E106" s="38" t="s">
        <v>48</v>
      </c>
      <c r="F106" s="39">
        <v>121.05</v>
      </c>
    </row>
    <row r="107" spans="1:6" x14ac:dyDescent="0.25">
      <c r="A107" s="40">
        <v>46210</v>
      </c>
      <c r="B107" s="41">
        <f t="shared" si="1"/>
        <v>7</v>
      </c>
      <c r="C107" s="42" t="s">
        <v>28</v>
      </c>
      <c r="D107" s="43" t="s">
        <v>49</v>
      </c>
      <c r="E107" s="44" t="s">
        <v>50</v>
      </c>
      <c r="F107" s="45">
        <v>45</v>
      </c>
    </row>
    <row r="108" spans="1:6" x14ac:dyDescent="0.25">
      <c r="A108" s="34">
        <v>46211</v>
      </c>
      <c r="B108" s="35">
        <f t="shared" si="1"/>
        <v>7</v>
      </c>
      <c r="C108" s="36" t="s">
        <v>22</v>
      </c>
      <c r="D108" s="37" t="s">
        <v>51</v>
      </c>
      <c r="E108" s="38" t="s">
        <v>40</v>
      </c>
      <c r="F108" s="39">
        <v>44.9</v>
      </c>
    </row>
    <row r="109" spans="1:6" x14ac:dyDescent="0.25">
      <c r="A109" s="40">
        <v>46214</v>
      </c>
      <c r="B109" s="41">
        <f t="shared" si="1"/>
        <v>7</v>
      </c>
      <c r="C109" s="42" t="s">
        <v>24</v>
      </c>
      <c r="D109" s="43" t="s">
        <v>64</v>
      </c>
      <c r="E109" s="44" t="s">
        <v>55</v>
      </c>
      <c r="F109" s="45">
        <v>79.599999999999994</v>
      </c>
    </row>
    <row r="110" spans="1:6" x14ac:dyDescent="0.25">
      <c r="A110" s="34">
        <v>46215</v>
      </c>
      <c r="B110" s="35">
        <f t="shared" si="1"/>
        <v>7</v>
      </c>
      <c r="C110" s="36" t="s">
        <v>27</v>
      </c>
      <c r="D110" s="37" t="s">
        <v>54</v>
      </c>
      <c r="E110" s="38" t="s">
        <v>55</v>
      </c>
      <c r="F110" s="39">
        <v>12.99</v>
      </c>
    </row>
    <row r="111" spans="1:6" x14ac:dyDescent="0.25">
      <c r="A111" s="40">
        <v>46217</v>
      </c>
      <c r="B111" s="41">
        <f t="shared" si="1"/>
        <v>7</v>
      </c>
      <c r="C111" s="42" t="s">
        <v>23</v>
      </c>
      <c r="D111" s="43" t="s">
        <v>56</v>
      </c>
      <c r="E111" s="44" t="s">
        <v>48</v>
      </c>
      <c r="F111" s="45">
        <v>31.9</v>
      </c>
    </row>
    <row r="112" spans="1:6" x14ac:dyDescent="0.25">
      <c r="A112" s="34">
        <v>46218</v>
      </c>
      <c r="B112" s="35">
        <f t="shared" si="1"/>
        <v>7</v>
      </c>
      <c r="C112" s="36" t="s">
        <v>27</v>
      </c>
      <c r="D112" s="37" t="s">
        <v>57</v>
      </c>
      <c r="E112" s="38" t="s">
        <v>58</v>
      </c>
      <c r="F112" s="39">
        <v>10.99</v>
      </c>
    </row>
    <row r="113" spans="1:6" x14ac:dyDescent="0.25">
      <c r="A113" s="40">
        <v>46218</v>
      </c>
      <c r="B113" s="41">
        <f t="shared" si="1"/>
        <v>7</v>
      </c>
      <c r="C113" s="42" t="s">
        <v>25</v>
      </c>
      <c r="D113" s="43" t="s">
        <v>78</v>
      </c>
      <c r="E113" s="44" t="s">
        <v>53</v>
      </c>
      <c r="F113" s="45">
        <v>19.8</v>
      </c>
    </row>
    <row r="114" spans="1:6" x14ac:dyDescent="0.25">
      <c r="A114" s="34">
        <v>46221</v>
      </c>
      <c r="B114" s="35">
        <f t="shared" si="1"/>
        <v>7</v>
      </c>
      <c r="C114" s="36" t="s">
        <v>26</v>
      </c>
      <c r="D114" s="37" t="s">
        <v>65</v>
      </c>
      <c r="E114" s="38" t="s">
        <v>53</v>
      </c>
      <c r="F114" s="39">
        <v>34</v>
      </c>
    </row>
    <row r="115" spans="1:6" x14ac:dyDescent="0.25">
      <c r="A115" s="40">
        <v>46223</v>
      </c>
      <c r="B115" s="41">
        <f t="shared" si="1"/>
        <v>7</v>
      </c>
      <c r="C115" s="42" t="s">
        <v>27</v>
      </c>
      <c r="D115" s="43" t="s">
        <v>61</v>
      </c>
      <c r="E115" s="44" t="s">
        <v>55</v>
      </c>
      <c r="F115" s="45">
        <v>2.99</v>
      </c>
    </row>
    <row r="116" spans="1:6" x14ac:dyDescent="0.25">
      <c r="A116" s="34">
        <v>46223</v>
      </c>
      <c r="B116" s="35">
        <f t="shared" si="1"/>
        <v>7</v>
      </c>
      <c r="C116" s="36" t="s">
        <v>23</v>
      </c>
      <c r="D116" s="37" t="s">
        <v>47</v>
      </c>
      <c r="E116" s="38" t="s">
        <v>53</v>
      </c>
      <c r="F116" s="39">
        <v>83.05</v>
      </c>
    </row>
    <row r="117" spans="1:6" x14ac:dyDescent="0.25">
      <c r="A117" s="40">
        <v>46235</v>
      </c>
      <c r="B117" s="41">
        <f t="shared" si="1"/>
        <v>8</v>
      </c>
      <c r="C117" s="42" t="s">
        <v>22</v>
      </c>
      <c r="D117" s="43" t="s">
        <v>39</v>
      </c>
      <c r="E117" s="44" t="s">
        <v>40</v>
      </c>
      <c r="F117" s="45">
        <v>720</v>
      </c>
    </row>
    <row r="118" spans="1:6" x14ac:dyDescent="0.25">
      <c r="A118" s="34">
        <v>46235</v>
      </c>
      <c r="B118" s="35">
        <f t="shared" si="1"/>
        <v>8</v>
      </c>
      <c r="C118" s="36" t="s">
        <v>22</v>
      </c>
      <c r="D118" s="37" t="s">
        <v>41</v>
      </c>
      <c r="E118" s="38" t="s">
        <v>40</v>
      </c>
      <c r="F118" s="39">
        <v>135</v>
      </c>
    </row>
    <row r="119" spans="1:6" x14ac:dyDescent="0.25">
      <c r="A119" s="40">
        <v>46236</v>
      </c>
      <c r="B119" s="41">
        <f t="shared" si="1"/>
        <v>8</v>
      </c>
      <c r="C119" s="42" t="s">
        <v>24</v>
      </c>
      <c r="D119" s="43" t="s">
        <v>42</v>
      </c>
      <c r="E119" s="44" t="s">
        <v>40</v>
      </c>
      <c r="F119" s="45">
        <v>58</v>
      </c>
    </row>
    <row r="120" spans="1:6" x14ac:dyDescent="0.25">
      <c r="A120" s="34">
        <v>46237</v>
      </c>
      <c r="B120" s="35">
        <f t="shared" si="1"/>
        <v>8</v>
      </c>
      <c r="C120" s="36" t="s">
        <v>28</v>
      </c>
      <c r="D120" s="37" t="s">
        <v>43</v>
      </c>
      <c r="E120" s="38" t="s">
        <v>40</v>
      </c>
      <c r="F120" s="39">
        <v>8.5</v>
      </c>
    </row>
    <row r="121" spans="1:6" x14ac:dyDescent="0.25">
      <c r="A121" s="40">
        <v>46237</v>
      </c>
      <c r="B121" s="41">
        <f t="shared" si="1"/>
        <v>8</v>
      </c>
      <c r="C121" s="42" t="s">
        <v>28</v>
      </c>
      <c r="D121" s="43" t="s">
        <v>44</v>
      </c>
      <c r="E121" s="44" t="s">
        <v>40</v>
      </c>
      <c r="F121" s="45">
        <v>11.2</v>
      </c>
    </row>
    <row r="122" spans="1:6" x14ac:dyDescent="0.25">
      <c r="A122" s="34">
        <v>46239</v>
      </c>
      <c r="B122" s="35">
        <f t="shared" si="1"/>
        <v>8</v>
      </c>
      <c r="C122" s="36" t="s">
        <v>22</v>
      </c>
      <c r="D122" s="37" t="s">
        <v>46</v>
      </c>
      <c r="E122" s="38" t="s">
        <v>40</v>
      </c>
      <c r="F122" s="39">
        <v>62</v>
      </c>
    </row>
    <row r="123" spans="1:6" x14ac:dyDescent="0.25">
      <c r="A123" s="40">
        <v>46240</v>
      </c>
      <c r="B123" s="41">
        <f t="shared" si="1"/>
        <v>8</v>
      </c>
      <c r="C123" s="42" t="s">
        <v>23</v>
      </c>
      <c r="D123" s="43" t="s">
        <v>66</v>
      </c>
      <c r="E123" s="44" t="s">
        <v>48</v>
      </c>
      <c r="F123" s="45">
        <v>69.900000000000006</v>
      </c>
    </row>
    <row r="124" spans="1:6" x14ac:dyDescent="0.25">
      <c r="A124" s="34">
        <v>46242</v>
      </c>
      <c r="B124" s="35">
        <f t="shared" si="1"/>
        <v>8</v>
      </c>
      <c r="C124" s="36" t="s">
        <v>22</v>
      </c>
      <c r="D124" s="37" t="s">
        <v>51</v>
      </c>
      <c r="E124" s="38" t="s">
        <v>40</v>
      </c>
      <c r="F124" s="39">
        <v>44.9</v>
      </c>
    </row>
    <row r="125" spans="1:6" x14ac:dyDescent="0.25">
      <c r="A125" s="40">
        <v>46246</v>
      </c>
      <c r="B125" s="41">
        <f t="shared" si="1"/>
        <v>8</v>
      </c>
      <c r="C125" s="42" t="s">
        <v>27</v>
      </c>
      <c r="D125" s="43" t="s">
        <v>54</v>
      </c>
      <c r="E125" s="44" t="s">
        <v>55</v>
      </c>
      <c r="F125" s="45">
        <v>12.99</v>
      </c>
    </row>
    <row r="126" spans="1:6" x14ac:dyDescent="0.25">
      <c r="A126" s="34">
        <v>46249</v>
      </c>
      <c r="B126" s="35">
        <f t="shared" si="1"/>
        <v>8</v>
      </c>
      <c r="C126" s="36" t="s">
        <v>27</v>
      </c>
      <c r="D126" s="37" t="s">
        <v>57</v>
      </c>
      <c r="E126" s="38" t="s">
        <v>58</v>
      </c>
      <c r="F126" s="39">
        <v>10.99</v>
      </c>
    </row>
    <row r="127" spans="1:6" x14ac:dyDescent="0.25">
      <c r="A127" s="40">
        <v>46254</v>
      </c>
      <c r="B127" s="41">
        <f t="shared" si="1"/>
        <v>8</v>
      </c>
      <c r="C127" s="42" t="s">
        <v>27</v>
      </c>
      <c r="D127" s="43" t="s">
        <v>61</v>
      </c>
      <c r="E127" s="44" t="s">
        <v>55</v>
      </c>
      <c r="F127" s="45">
        <v>2.99</v>
      </c>
    </row>
    <row r="128" spans="1:6" x14ac:dyDescent="0.25">
      <c r="A128" s="34">
        <v>46254</v>
      </c>
      <c r="B128" s="35">
        <f t="shared" si="1"/>
        <v>8</v>
      </c>
      <c r="C128" s="36" t="s">
        <v>23</v>
      </c>
      <c r="D128" s="37" t="s">
        <v>63</v>
      </c>
      <c r="E128" s="38" t="s">
        <v>53</v>
      </c>
      <c r="F128" s="39">
        <v>51.34</v>
      </c>
    </row>
    <row r="129" spans="1:6" x14ac:dyDescent="0.25">
      <c r="A129" s="40">
        <v>46254</v>
      </c>
      <c r="B129" s="41">
        <f t="shared" si="1"/>
        <v>8</v>
      </c>
      <c r="C129" s="42" t="s">
        <v>25</v>
      </c>
      <c r="D129" s="43" t="s">
        <v>79</v>
      </c>
      <c r="E129" s="44" t="s">
        <v>48</v>
      </c>
      <c r="F129" s="45">
        <v>88.4</v>
      </c>
    </row>
    <row r="130" spans="1:6" x14ac:dyDescent="0.25">
      <c r="A130" s="34">
        <v>46258</v>
      </c>
      <c r="B130" s="35">
        <f t="shared" si="1"/>
        <v>8</v>
      </c>
      <c r="C130" s="36" t="s">
        <v>29</v>
      </c>
      <c r="D130" s="37" t="s">
        <v>59</v>
      </c>
      <c r="E130" s="38" t="s">
        <v>55</v>
      </c>
      <c r="F130" s="39">
        <v>63.4</v>
      </c>
    </row>
    <row r="131" spans="1:6" x14ac:dyDescent="0.25">
      <c r="A131" s="40">
        <v>46266</v>
      </c>
      <c r="B131" s="41">
        <f t="shared" si="1"/>
        <v>9</v>
      </c>
      <c r="C131" s="42" t="s">
        <v>22</v>
      </c>
      <c r="D131" s="43" t="s">
        <v>39</v>
      </c>
      <c r="E131" s="44" t="s">
        <v>40</v>
      </c>
      <c r="F131" s="45">
        <v>720</v>
      </c>
    </row>
    <row r="132" spans="1:6" x14ac:dyDescent="0.25">
      <c r="A132" s="34">
        <v>46266</v>
      </c>
      <c r="B132" s="35">
        <f t="shared" ref="B132:B195" si="2">IF($A132="","",MONTH($A132))</f>
        <v>9</v>
      </c>
      <c r="C132" s="36" t="s">
        <v>22</v>
      </c>
      <c r="D132" s="37" t="s">
        <v>41</v>
      </c>
      <c r="E132" s="38" t="s">
        <v>40</v>
      </c>
      <c r="F132" s="39">
        <v>135</v>
      </c>
    </row>
    <row r="133" spans="1:6" x14ac:dyDescent="0.25">
      <c r="A133" s="40">
        <v>46267</v>
      </c>
      <c r="B133" s="41">
        <f t="shared" si="2"/>
        <v>9</v>
      </c>
      <c r="C133" s="42" t="s">
        <v>24</v>
      </c>
      <c r="D133" s="43" t="s">
        <v>42</v>
      </c>
      <c r="E133" s="44" t="s">
        <v>40</v>
      </c>
      <c r="F133" s="45">
        <v>58</v>
      </c>
    </row>
    <row r="134" spans="1:6" x14ac:dyDescent="0.25">
      <c r="A134" s="34">
        <v>46268</v>
      </c>
      <c r="B134" s="35">
        <f t="shared" si="2"/>
        <v>9</v>
      </c>
      <c r="C134" s="36" t="s">
        <v>28</v>
      </c>
      <c r="D134" s="37" t="s">
        <v>43</v>
      </c>
      <c r="E134" s="38" t="s">
        <v>40</v>
      </c>
      <c r="F134" s="39">
        <v>8.5</v>
      </c>
    </row>
    <row r="135" spans="1:6" x14ac:dyDescent="0.25">
      <c r="A135" s="40">
        <v>46268</v>
      </c>
      <c r="B135" s="41">
        <f t="shared" si="2"/>
        <v>9</v>
      </c>
      <c r="C135" s="42" t="s">
        <v>28</v>
      </c>
      <c r="D135" s="43" t="s">
        <v>44</v>
      </c>
      <c r="E135" s="44" t="s">
        <v>40</v>
      </c>
      <c r="F135" s="45">
        <v>11.2</v>
      </c>
    </row>
    <row r="136" spans="1:6" x14ac:dyDescent="0.25">
      <c r="A136" s="34">
        <v>46270</v>
      </c>
      <c r="B136" s="35">
        <f t="shared" si="2"/>
        <v>9</v>
      </c>
      <c r="C136" s="36" t="s">
        <v>22</v>
      </c>
      <c r="D136" s="37" t="s">
        <v>46</v>
      </c>
      <c r="E136" s="38" t="s">
        <v>40</v>
      </c>
      <c r="F136" s="39">
        <v>62</v>
      </c>
    </row>
    <row r="137" spans="1:6" x14ac:dyDescent="0.25">
      <c r="A137" s="40">
        <v>46271</v>
      </c>
      <c r="B137" s="41">
        <f t="shared" si="2"/>
        <v>9</v>
      </c>
      <c r="C137" s="42" t="s">
        <v>23</v>
      </c>
      <c r="D137" s="43" t="s">
        <v>47</v>
      </c>
      <c r="E137" s="44" t="s">
        <v>48</v>
      </c>
      <c r="F137" s="45">
        <v>80.349999999999994</v>
      </c>
    </row>
    <row r="138" spans="1:6" x14ac:dyDescent="0.25">
      <c r="A138" s="34">
        <v>46273</v>
      </c>
      <c r="B138" s="35">
        <f t="shared" si="2"/>
        <v>9</v>
      </c>
      <c r="C138" s="36" t="s">
        <v>22</v>
      </c>
      <c r="D138" s="37" t="s">
        <v>51</v>
      </c>
      <c r="E138" s="38" t="s">
        <v>40</v>
      </c>
      <c r="F138" s="39">
        <v>44.9</v>
      </c>
    </row>
    <row r="139" spans="1:6" x14ac:dyDescent="0.25">
      <c r="A139" s="40">
        <v>46275</v>
      </c>
      <c r="B139" s="41">
        <f t="shared" si="2"/>
        <v>9</v>
      </c>
      <c r="C139" s="42" t="s">
        <v>25</v>
      </c>
      <c r="D139" s="43" t="s">
        <v>80</v>
      </c>
      <c r="E139" s="44" t="s">
        <v>58</v>
      </c>
      <c r="F139" s="45">
        <v>52.6</v>
      </c>
    </row>
    <row r="140" spans="1:6" x14ac:dyDescent="0.25">
      <c r="A140" s="34">
        <v>46277</v>
      </c>
      <c r="B140" s="35">
        <f t="shared" si="2"/>
        <v>9</v>
      </c>
      <c r="C140" s="36" t="s">
        <v>27</v>
      </c>
      <c r="D140" s="37" t="s">
        <v>54</v>
      </c>
      <c r="E140" s="38" t="s">
        <v>55</v>
      </c>
      <c r="F140" s="39">
        <v>12.99</v>
      </c>
    </row>
    <row r="141" spans="1:6" x14ac:dyDescent="0.25">
      <c r="A141" s="40">
        <v>46277</v>
      </c>
      <c r="B141" s="41">
        <f t="shared" si="2"/>
        <v>9</v>
      </c>
      <c r="C141" s="42" t="s">
        <v>26</v>
      </c>
      <c r="D141" s="43" t="s">
        <v>81</v>
      </c>
      <c r="E141" s="44" t="s">
        <v>48</v>
      </c>
      <c r="F141" s="45">
        <v>58.5</v>
      </c>
    </row>
    <row r="142" spans="1:6" x14ac:dyDescent="0.25">
      <c r="A142" s="34">
        <v>46279</v>
      </c>
      <c r="B142" s="35">
        <f t="shared" si="2"/>
        <v>9</v>
      </c>
      <c r="C142" s="36" t="s">
        <v>23</v>
      </c>
      <c r="D142" s="37" t="s">
        <v>56</v>
      </c>
      <c r="E142" s="38" t="s">
        <v>48</v>
      </c>
      <c r="F142" s="39">
        <v>27.9</v>
      </c>
    </row>
    <row r="143" spans="1:6" x14ac:dyDescent="0.25">
      <c r="A143" s="40">
        <v>46280</v>
      </c>
      <c r="B143" s="41">
        <f t="shared" si="2"/>
        <v>9</v>
      </c>
      <c r="C143" s="42" t="s">
        <v>27</v>
      </c>
      <c r="D143" s="43" t="s">
        <v>57</v>
      </c>
      <c r="E143" s="44" t="s">
        <v>58</v>
      </c>
      <c r="F143" s="45">
        <v>10.99</v>
      </c>
    </row>
    <row r="144" spans="1:6" x14ac:dyDescent="0.25">
      <c r="A144" s="34">
        <v>46281</v>
      </c>
      <c r="B144" s="35">
        <f t="shared" si="2"/>
        <v>9</v>
      </c>
      <c r="C144" s="36" t="s">
        <v>24</v>
      </c>
      <c r="D144" s="37" t="s">
        <v>82</v>
      </c>
      <c r="E144" s="38" t="s">
        <v>58</v>
      </c>
      <c r="F144" s="39">
        <v>23.4</v>
      </c>
    </row>
    <row r="145" spans="1:6" x14ac:dyDescent="0.25">
      <c r="A145" s="40">
        <v>46285</v>
      </c>
      <c r="B145" s="41">
        <f t="shared" si="2"/>
        <v>9</v>
      </c>
      <c r="C145" s="42" t="s">
        <v>27</v>
      </c>
      <c r="D145" s="43" t="s">
        <v>61</v>
      </c>
      <c r="E145" s="44" t="s">
        <v>55</v>
      </c>
      <c r="F145" s="45">
        <v>2.99</v>
      </c>
    </row>
    <row r="146" spans="1:6" x14ac:dyDescent="0.25">
      <c r="A146" s="34">
        <v>46285</v>
      </c>
      <c r="B146" s="35">
        <f t="shared" si="2"/>
        <v>9</v>
      </c>
      <c r="C146" s="36" t="s">
        <v>23</v>
      </c>
      <c r="D146" s="37" t="s">
        <v>62</v>
      </c>
      <c r="E146" s="38" t="s">
        <v>53</v>
      </c>
      <c r="F146" s="39">
        <v>57.82</v>
      </c>
    </row>
    <row r="147" spans="1:6" x14ac:dyDescent="0.25">
      <c r="A147" s="40">
        <v>46296</v>
      </c>
      <c r="B147" s="41">
        <f t="shared" si="2"/>
        <v>10</v>
      </c>
      <c r="C147" s="42" t="s">
        <v>22</v>
      </c>
      <c r="D147" s="43" t="s">
        <v>39</v>
      </c>
      <c r="E147" s="44" t="s">
        <v>40</v>
      </c>
      <c r="F147" s="45">
        <v>720</v>
      </c>
    </row>
    <row r="148" spans="1:6" x14ac:dyDescent="0.25">
      <c r="A148" s="34">
        <v>46296</v>
      </c>
      <c r="B148" s="35">
        <f t="shared" si="2"/>
        <v>10</v>
      </c>
      <c r="C148" s="36" t="s">
        <v>22</v>
      </c>
      <c r="D148" s="37" t="s">
        <v>41</v>
      </c>
      <c r="E148" s="38" t="s">
        <v>40</v>
      </c>
      <c r="F148" s="39">
        <v>135</v>
      </c>
    </row>
    <row r="149" spans="1:6" x14ac:dyDescent="0.25">
      <c r="A149" s="40">
        <v>46297</v>
      </c>
      <c r="B149" s="41">
        <f t="shared" si="2"/>
        <v>10</v>
      </c>
      <c r="C149" s="42" t="s">
        <v>24</v>
      </c>
      <c r="D149" s="43" t="s">
        <v>42</v>
      </c>
      <c r="E149" s="44" t="s">
        <v>40</v>
      </c>
      <c r="F149" s="45">
        <v>58</v>
      </c>
    </row>
    <row r="150" spans="1:6" x14ac:dyDescent="0.25">
      <c r="A150" s="34">
        <v>46298</v>
      </c>
      <c r="B150" s="35">
        <f t="shared" si="2"/>
        <v>10</v>
      </c>
      <c r="C150" s="36" t="s">
        <v>28</v>
      </c>
      <c r="D150" s="37" t="s">
        <v>43</v>
      </c>
      <c r="E150" s="38" t="s">
        <v>40</v>
      </c>
      <c r="F150" s="39">
        <v>8.5</v>
      </c>
    </row>
    <row r="151" spans="1:6" x14ac:dyDescent="0.25">
      <c r="A151" s="40">
        <v>46298</v>
      </c>
      <c r="B151" s="41">
        <f t="shared" si="2"/>
        <v>10</v>
      </c>
      <c r="C151" s="42" t="s">
        <v>28</v>
      </c>
      <c r="D151" s="43" t="s">
        <v>44</v>
      </c>
      <c r="E151" s="44" t="s">
        <v>40</v>
      </c>
      <c r="F151" s="45">
        <v>11.2</v>
      </c>
    </row>
    <row r="152" spans="1:6" x14ac:dyDescent="0.25">
      <c r="A152" s="34">
        <v>46299</v>
      </c>
      <c r="B152" s="35">
        <f t="shared" si="2"/>
        <v>10</v>
      </c>
      <c r="C152" s="36" t="s">
        <v>28</v>
      </c>
      <c r="D152" s="37" t="s">
        <v>45</v>
      </c>
      <c r="E152" s="38" t="s">
        <v>40</v>
      </c>
      <c r="F152" s="39">
        <v>138</v>
      </c>
    </row>
    <row r="153" spans="1:6" x14ac:dyDescent="0.25">
      <c r="A153" s="40">
        <v>46300</v>
      </c>
      <c r="B153" s="41">
        <f t="shared" si="2"/>
        <v>10</v>
      </c>
      <c r="C153" s="42" t="s">
        <v>22</v>
      </c>
      <c r="D153" s="43" t="s">
        <v>46</v>
      </c>
      <c r="E153" s="44" t="s">
        <v>40</v>
      </c>
      <c r="F153" s="45">
        <v>62</v>
      </c>
    </row>
    <row r="154" spans="1:6" x14ac:dyDescent="0.25">
      <c r="A154" s="34">
        <v>46301</v>
      </c>
      <c r="B154" s="35">
        <f t="shared" si="2"/>
        <v>10</v>
      </c>
      <c r="C154" s="36" t="s">
        <v>23</v>
      </c>
      <c r="D154" s="37" t="s">
        <v>63</v>
      </c>
      <c r="E154" s="38" t="s">
        <v>48</v>
      </c>
      <c r="F154" s="39">
        <v>104.6</v>
      </c>
    </row>
    <row r="155" spans="1:6" x14ac:dyDescent="0.25">
      <c r="A155" s="40">
        <v>46303</v>
      </c>
      <c r="B155" s="41">
        <f t="shared" si="2"/>
        <v>10</v>
      </c>
      <c r="C155" s="42" t="s">
        <v>22</v>
      </c>
      <c r="D155" s="43" t="s">
        <v>51</v>
      </c>
      <c r="E155" s="44" t="s">
        <v>40</v>
      </c>
      <c r="F155" s="45">
        <v>44.9</v>
      </c>
    </row>
    <row r="156" spans="1:6" x14ac:dyDescent="0.25">
      <c r="A156" s="34">
        <v>46307</v>
      </c>
      <c r="B156" s="35">
        <f t="shared" si="2"/>
        <v>10</v>
      </c>
      <c r="C156" s="36" t="s">
        <v>27</v>
      </c>
      <c r="D156" s="37" t="s">
        <v>54</v>
      </c>
      <c r="E156" s="38" t="s">
        <v>55</v>
      </c>
      <c r="F156" s="39">
        <v>12.99</v>
      </c>
    </row>
    <row r="157" spans="1:6" x14ac:dyDescent="0.25">
      <c r="A157" s="40">
        <v>46310</v>
      </c>
      <c r="B157" s="41">
        <f t="shared" si="2"/>
        <v>10</v>
      </c>
      <c r="C157" s="42" t="s">
        <v>27</v>
      </c>
      <c r="D157" s="43" t="s">
        <v>57</v>
      </c>
      <c r="E157" s="44" t="s">
        <v>58</v>
      </c>
      <c r="F157" s="45">
        <v>10.99</v>
      </c>
    </row>
    <row r="158" spans="1:6" x14ac:dyDescent="0.25">
      <c r="A158" s="34">
        <v>46312</v>
      </c>
      <c r="B158" s="35">
        <f t="shared" si="2"/>
        <v>10</v>
      </c>
      <c r="C158" s="36" t="s">
        <v>29</v>
      </c>
      <c r="D158" s="37" t="s">
        <v>70</v>
      </c>
      <c r="E158" s="38" t="s">
        <v>53</v>
      </c>
      <c r="F158" s="39">
        <v>44</v>
      </c>
    </row>
    <row r="159" spans="1:6" x14ac:dyDescent="0.25">
      <c r="A159" s="40">
        <v>46315</v>
      </c>
      <c r="B159" s="41">
        <f t="shared" si="2"/>
        <v>10</v>
      </c>
      <c r="C159" s="42" t="s">
        <v>27</v>
      </c>
      <c r="D159" s="43" t="s">
        <v>61</v>
      </c>
      <c r="E159" s="44" t="s">
        <v>55</v>
      </c>
      <c r="F159" s="45">
        <v>2.99</v>
      </c>
    </row>
    <row r="160" spans="1:6" x14ac:dyDescent="0.25">
      <c r="A160" s="34">
        <v>46315</v>
      </c>
      <c r="B160" s="35">
        <f t="shared" si="2"/>
        <v>10</v>
      </c>
      <c r="C160" s="36" t="s">
        <v>23</v>
      </c>
      <c r="D160" s="37" t="s">
        <v>66</v>
      </c>
      <c r="E160" s="38" t="s">
        <v>53</v>
      </c>
      <c r="F160" s="39">
        <v>72.849999999999994</v>
      </c>
    </row>
    <row r="161" spans="1:6" x14ac:dyDescent="0.25">
      <c r="A161" s="40">
        <v>46317</v>
      </c>
      <c r="B161" s="41">
        <f t="shared" si="2"/>
        <v>10</v>
      </c>
      <c r="C161" s="42" t="s">
        <v>26</v>
      </c>
      <c r="D161" s="43" t="s">
        <v>52</v>
      </c>
      <c r="E161" s="44" t="s">
        <v>53</v>
      </c>
      <c r="F161" s="45">
        <v>28.75</v>
      </c>
    </row>
    <row r="162" spans="1:6" x14ac:dyDescent="0.25">
      <c r="A162" s="34">
        <v>46320</v>
      </c>
      <c r="B162" s="35">
        <f t="shared" si="2"/>
        <v>10</v>
      </c>
      <c r="C162" s="36" t="s">
        <v>25</v>
      </c>
      <c r="D162" s="37" t="s">
        <v>60</v>
      </c>
      <c r="E162" s="38" t="s">
        <v>55</v>
      </c>
      <c r="F162" s="39">
        <v>49.9</v>
      </c>
    </row>
    <row r="163" spans="1:6" x14ac:dyDescent="0.25">
      <c r="A163" s="40">
        <v>46327</v>
      </c>
      <c r="B163" s="41">
        <f t="shared" si="2"/>
        <v>11</v>
      </c>
      <c r="C163" s="42" t="s">
        <v>22</v>
      </c>
      <c r="D163" s="43" t="s">
        <v>39</v>
      </c>
      <c r="E163" s="44" t="s">
        <v>40</v>
      </c>
      <c r="F163" s="45">
        <v>720</v>
      </c>
    </row>
    <row r="164" spans="1:6" x14ac:dyDescent="0.25">
      <c r="A164" s="34">
        <v>46327</v>
      </c>
      <c r="B164" s="35">
        <f t="shared" si="2"/>
        <v>11</v>
      </c>
      <c r="C164" s="36" t="s">
        <v>22</v>
      </c>
      <c r="D164" s="37" t="s">
        <v>41</v>
      </c>
      <c r="E164" s="38" t="s">
        <v>40</v>
      </c>
      <c r="F164" s="39">
        <v>135</v>
      </c>
    </row>
    <row r="165" spans="1:6" x14ac:dyDescent="0.25">
      <c r="A165" s="40">
        <v>46328</v>
      </c>
      <c r="B165" s="41">
        <f t="shared" si="2"/>
        <v>11</v>
      </c>
      <c r="C165" s="42" t="s">
        <v>24</v>
      </c>
      <c r="D165" s="43" t="s">
        <v>42</v>
      </c>
      <c r="E165" s="44" t="s">
        <v>40</v>
      </c>
      <c r="F165" s="45">
        <v>58</v>
      </c>
    </row>
    <row r="166" spans="1:6" x14ac:dyDescent="0.25">
      <c r="A166" s="34">
        <v>46329</v>
      </c>
      <c r="B166" s="35">
        <f t="shared" si="2"/>
        <v>11</v>
      </c>
      <c r="C166" s="36" t="s">
        <v>28</v>
      </c>
      <c r="D166" s="37" t="s">
        <v>43</v>
      </c>
      <c r="E166" s="38" t="s">
        <v>40</v>
      </c>
      <c r="F166" s="39">
        <v>8.5</v>
      </c>
    </row>
    <row r="167" spans="1:6" x14ac:dyDescent="0.25">
      <c r="A167" s="40">
        <v>46329</v>
      </c>
      <c r="B167" s="41">
        <f t="shared" si="2"/>
        <v>11</v>
      </c>
      <c r="C167" s="42" t="s">
        <v>28</v>
      </c>
      <c r="D167" s="43" t="s">
        <v>44</v>
      </c>
      <c r="E167" s="44" t="s">
        <v>40</v>
      </c>
      <c r="F167" s="45">
        <v>11.2</v>
      </c>
    </row>
    <row r="168" spans="1:6" x14ac:dyDescent="0.25">
      <c r="A168" s="34">
        <v>46331</v>
      </c>
      <c r="B168" s="35">
        <f t="shared" si="2"/>
        <v>11</v>
      </c>
      <c r="C168" s="36" t="s">
        <v>22</v>
      </c>
      <c r="D168" s="37" t="s">
        <v>46</v>
      </c>
      <c r="E168" s="38" t="s">
        <v>40</v>
      </c>
      <c r="F168" s="39">
        <v>62</v>
      </c>
    </row>
    <row r="169" spans="1:6" x14ac:dyDescent="0.25">
      <c r="A169" s="40">
        <v>46331</v>
      </c>
      <c r="B169" s="41">
        <f t="shared" si="2"/>
        <v>11</v>
      </c>
      <c r="C169" s="42" t="s">
        <v>29</v>
      </c>
      <c r="D169" s="43" t="s">
        <v>83</v>
      </c>
      <c r="E169" s="44" t="s">
        <v>50</v>
      </c>
      <c r="F169" s="45">
        <v>58</v>
      </c>
    </row>
    <row r="170" spans="1:6" x14ac:dyDescent="0.25">
      <c r="A170" s="34">
        <v>46332</v>
      </c>
      <c r="B170" s="35">
        <f t="shared" si="2"/>
        <v>11</v>
      </c>
      <c r="C170" s="36" t="s">
        <v>23</v>
      </c>
      <c r="D170" s="37" t="s">
        <v>62</v>
      </c>
      <c r="E170" s="38" t="s">
        <v>48</v>
      </c>
      <c r="F170" s="39">
        <v>66.25</v>
      </c>
    </row>
    <row r="171" spans="1:6" x14ac:dyDescent="0.25">
      <c r="A171" s="40">
        <v>46334</v>
      </c>
      <c r="B171" s="41">
        <f t="shared" si="2"/>
        <v>11</v>
      </c>
      <c r="C171" s="42" t="s">
        <v>22</v>
      </c>
      <c r="D171" s="43" t="s">
        <v>51</v>
      </c>
      <c r="E171" s="44" t="s">
        <v>40</v>
      </c>
      <c r="F171" s="45">
        <v>44.9</v>
      </c>
    </row>
    <row r="172" spans="1:6" x14ac:dyDescent="0.25">
      <c r="A172" s="34">
        <v>46338</v>
      </c>
      <c r="B172" s="35">
        <f t="shared" si="2"/>
        <v>11</v>
      </c>
      <c r="C172" s="36" t="s">
        <v>27</v>
      </c>
      <c r="D172" s="37" t="s">
        <v>54</v>
      </c>
      <c r="E172" s="38" t="s">
        <v>55</v>
      </c>
      <c r="F172" s="39">
        <v>12.99</v>
      </c>
    </row>
    <row r="173" spans="1:6" x14ac:dyDescent="0.25">
      <c r="A173" s="40">
        <v>46339</v>
      </c>
      <c r="B173" s="41">
        <f t="shared" si="2"/>
        <v>11</v>
      </c>
      <c r="C173" s="42" t="s">
        <v>25</v>
      </c>
      <c r="D173" s="43" t="s">
        <v>67</v>
      </c>
      <c r="E173" s="44" t="s">
        <v>53</v>
      </c>
      <c r="F173" s="45">
        <v>31</v>
      </c>
    </row>
    <row r="174" spans="1:6" x14ac:dyDescent="0.25">
      <c r="A174" s="34">
        <v>46340</v>
      </c>
      <c r="B174" s="35">
        <f t="shared" si="2"/>
        <v>11</v>
      </c>
      <c r="C174" s="36" t="s">
        <v>23</v>
      </c>
      <c r="D174" s="37" t="s">
        <v>56</v>
      </c>
      <c r="E174" s="38" t="s">
        <v>48</v>
      </c>
      <c r="F174" s="39">
        <v>35.9</v>
      </c>
    </row>
    <row r="175" spans="1:6" x14ac:dyDescent="0.25">
      <c r="A175" s="40">
        <v>46341</v>
      </c>
      <c r="B175" s="41">
        <f t="shared" si="2"/>
        <v>11</v>
      </c>
      <c r="C175" s="42" t="s">
        <v>27</v>
      </c>
      <c r="D175" s="43" t="s">
        <v>57</v>
      </c>
      <c r="E175" s="44" t="s">
        <v>58</v>
      </c>
      <c r="F175" s="45">
        <v>10.99</v>
      </c>
    </row>
    <row r="176" spans="1:6" x14ac:dyDescent="0.25">
      <c r="A176" s="34">
        <v>46341</v>
      </c>
      <c r="B176" s="35">
        <f t="shared" si="2"/>
        <v>11</v>
      </c>
      <c r="C176" s="36" t="s">
        <v>26</v>
      </c>
      <c r="D176" s="37" t="s">
        <v>65</v>
      </c>
      <c r="E176" s="38" t="s">
        <v>53</v>
      </c>
      <c r="F176" s="39">
        <v>32</v>
      </c>
    </row>
    <row r="177" spans="1:6" x14ac:dyDescent="0.25">
      <c r="A177" s="40">
        <v>46346</v>
      </c>
      <c r="B177" s="41">
        <f t="shared" si="2"/>
        <v>11</v>
      </c>
      <c r="C177" s="42" t="s">
        <v>27</v>
      </c>
      <c r="D177" s="43" t="s">
        <v>61</v>
      </c>
      <c r="E177" s="44" t="s">
        <v>55</v>
      </c>
      <c r="F177" s="45">
        <v>2.99</v>
      </c>
    </row>
    <row r="178" spans="1:6" x14ac:dyDescent="0.25">
      <c r="A178" s="34">
        <v>46346</v>
      </c>
      <c r="B178" s="35">
        <f t="shared" si="2"/>
        <v>11</v>
      </c>
      <c r="C178" s="36" t="s">
        <v>23</v>
      </c>
      <c r="D178" s="37" t="s">
        <v>47</v>
      </c>
      <c r="E178" s="38" t="s">
        <v>53</v>
      </c>
      <c r="F178" s="39">
        <v>49.08</v>
      </c>
    </row>
    <row r="179" spans="1:6" x14ac:dyDescent="0.25">
      <c r="A179" s="40">
        <v>46347</v>
      </c>
      <c r="B179" s="41">
        <f t="shared" si="2"/>
        <v>11</v>
      </c>
      <c r="C179" s="42" t="s">
        <v>24</v>
      </c>
      <c r="D179" s="43" t="s">
        <v>84</v>
      </c>
      <c r="E179" s="44" t="s">
        <v>48</v>
      </c>
      <c r="F179" s="45">
        <v>96</v>
      </c>
    </row>
    <row r="180" spans="1:6" x14ac:dyDescent="0.25">
      <c r="A180" s="34">
        <v>46357</v>
      </c>
      <c r="B180" s="35">
        <f t="shared" si="2"/>
        <v>12</v>
      </c>
      <c r="C180" s="36" t="s">
        <v>22</v>
      </c>
      <c r="D180" s="37" t="s">
        <v>39</v>
      </c>
      <c r="E180" s="38" t="s">
        <v>40</v>
      </c>
      <c r="F180" s="39">
        <v>720</v>
      </c>
    </row>
    <row r="181" spans="1:6" x14ac:dyDescent="0.25">
      <c r="A181" s="40">
        <v>46357</v>
      </c>
      <c r="B181" s="41">
        <f t="shared" si="2"/>
        <v>12</v>
      </c>
      <c r="C181" s="42" t="s">
        <v>22</v>
      </c>
      <c r="D181" s="43" t="s">
        <v>41</v>
      </c>
      <c r="E181" s="44" t="s">
        <v>40</v>
      </c>
      <c r="F181" s="45">
        <v>135</v>
      </c>
    </row>
    <row r="182" spans="1:6" x14ac:dyDescent="0.25">
      <c r="A182" s="34">
        <v>46358</v>
      </c>
      <c r="B182" s="35">
        <f t="shared" si="2"/>
        <v>12</v>
      </c>
      <c r="C182" s="36" t="s">
        <v>24</v>
      </c>
      <c r="D182" s="37" t="s">
        <v>42</v>
      </c>
      <c r="E182" s="38" t="s">
        <v>40</v>
      </c>
      <c r="F182" s="39">
        <v>58</v>
      </c>
    </row>
    <row r="183" spans="1:6" x14ac:dyDescent="0.25">
      <c r="A183" s="40">
        <v>46359</v>
      </c>
      <c r="B183" s="41">
        <f t="shared" si="2"/>
        <v>12</v>
      </c>
      <c r="C183" s="42" t="s">
        <v>28</v>
      </c>
      <c r="D183" s="43" t="s">
        <v>43</v>
      </c>
      <c r="E183" s="44" t="s">
        <v>40</v>
      </c>
      <c r="F183" s="45">
        <v>8.5</v>
      </c>
    </row>
    <row r="184" spans="1:6" x14ac:dyDescent="0.25">
      <c r="A184" s="34">
        <v>46359</v>
      </c>
      <c r="B184" s="35">
        <f t="shared" si="2"/>
        <v>12</v>
      </c>
      <c r="C184" s="36" t="s">
        <v>28</v>
      </c>
      <c r="D184" s="37" t="s">
        <v>44</v>
      </c>
      <c r="E184" s="38" t="s">
        <v>40</v>
      </c>
      <c r="F184" s="39">
        <v>11.2</v>
      </c>
    </row>
    <row r="185" spans="1:6" x14ac:dyDescent="0.25">
      <c r="A185" s="40">
        <v>46361</v>
      </c>
      <c r="B185" s="41">
        <f t="shared" si="2"/>
        <v>12</v>
      </c>
      <c r="C185" s="42" t="s">
        <v>22</v>
      </c>
      <c r="D185" s="43" t="s">
        <v>46</v>
      </c>
      <c r="E185" s="44" t="s">
        <v>40</v>
      </c>
      <c r="F185" s="45">
        <v>62</v>
      </c>
    </row>
    <row r="186" spans="1:6" x14ac:dyDescent="0.25">
      <c r="A186" s="34">
        <v>46362</v>
      </c>
      <c r="B186" s="35">
        <f t="shared" si="2"/>
        <v>12</v>
      </c>
      <c r="C186" s="36" t="s">
        <v>23</v>
      </c>
      <c r="D186" s="37" t="s">
        <v>66</v>
      </c>
      <c r="E186" s="38" t="s">
        <v>48</v>
      </c>
      <c r="F186" s="39">
        <v>91.8</v>
      </c>
    </row>
    <row r="187" spans="1:6" x14ac:dyDescent="0.25">
      <c r="A187" s="40">
        <v>46364</v>
      </c>
      <c r="B187" s="41">
        <f t="shared" si="2"/>
        <v>12</v>
      </c>
      <c r="C187" s="42" t="s">
        <v>22</v>
      </c>
      <c r="D187" s="43" t="s">
        <v>51</v>
      </c>
      <c r="E187" s="44" t="s">
        <v>40</v>
      </c>
      <c r="F187" s="45">
        <v>44.9</v>
      </c>
    </row>
    <row r="188" spans="1:6" x14ac:dyDescent="0.25">
      <c r="A188" s="34">
        <v>46367</v>
      </c>
      <c r="B188" s="35">
        <f t="shared" si="2"/>
        <v>12</v>
      </c>
      <c r="C188" s="36" t="s">
        <v>29</v>
      </c>
      <c r="D188" s="37" t="s">
        <v>85</v>
      </c>
      <c r="E188" s="38" t="s">
        <v>55</v>
      </c>
      <c r="F188" s="39">
        <v>128.5</v>
      </c>
    </row>
    <row r="189" spans="1:6" x14ac:dyDescent="0.25">
      <c r="A189" s="40">
        <v>46368</v>
      </c>
      <c r="B189" s="41">
        <f t="shared" si="2"/>
        <v>12</v>
      </c>
      <c r="C189" s="42" t="s">
        <v>27</v>
      </c>
      <c r="D189" s="43" t="s">
        <v>54</v>
      </c>
      <c r="E189" s="44" t="s">
        <v>55</v>
      </c>
      <c r="F189" s="45">
        <v>12.99</v>
      </c>
    </row>
    <row r="190" spans="1:6" x14ac:dyDescent="0.25">
      <c r="A190" s="34">
        <v>46371</v>
      </c>
      <c r="B190" s="35">
        <f t="shared" si="2"/>
        <v>12</v>
      </c>
      <c r="C190" s="36" t="s">
        <v>27</v>
      </c>
      <c r="D190" s="37" t="s">
        <v>57</v>
      </c>
      <c r="E190" s="38" t="s">
        <v>58</v>
      </c>
      <c r="F190" s="39">
        <v>10.99</v>
      </c>
    </row>
    <row r="191" spans="1:6" x14ac:dyDescent="0.25">
      <c r="A191" s="40">
        <v>46375</v>
      </c>
      <c r="B191" s="41">
        <f t="shared" si="2"/>
        <v>12</v>
      </c>
      <c r="C191" s="42" t="s">
        <v>25</v>
      </c>
      <c r="D191" s="43" t="s">
        <v>86</v>
      </c>
      <c r="E191" s="44" t="s">
        <v>53</v>
      </c>
      <c r="F191" s="45">
        <v>38.700000000000003</v>
      </c>
    </row>
    <row r="192" spans="1:6" x14ac:dyDescent="0.25">
      <c r="A192" s="34">
        <v>46376</v>
      </c>
      <c r="B192" s="35">
        <f t="shared" si="2"/>
        <v>12</v>
      </c>
      <c r="C192" s="36" t="s">
        <v>27</v>
      </c>
      <c r="D192" s="37" t="s">
        <v>61</v>
      </c>
      <c r="E192" s="38" t="s">
        <v>55</v>
      </c>
      <c r="F192" s="39">
        <v>2.99</v>
      </c>
    </row>
    <row r="193" spans="1:6" x14ac:dyDescent="0.25">
      <c r="A193" s="40">
        <v>46376</v>
      </c>
      <c r="B193" s="41">
        <f t="shared" si="2"/>
        <v>12</v>
      </c>
      <c r="C193" s="42" t="s">
        <v>23</v>
      </c>
      <c r="D193" s="43" t="s">
        <v>63</v>
      </c>
      <c r="E193" s="44" t="s">
        <v>53</v>
      </c>
      <c r="F193" s="45">
        <v>64.92</v>
      </c>
    </row>
    <row r="194" spans="1:6" x14ac:dyDescent="0.25">
      <c r="A194" s="34"/>
      <c r="B194" s="35" t="str">
        <f t="shared" si="2"/>
        <v/>
      </c>
      <c r="C194" s="36"/>
      <c r="D194" s="37"/>
      <c r="E194" s="38"/>
      <c r="F194" s="39"/>
    </row>
    <row r="195" spans="1:6" x14ac:dyDescent="0.25">
      <c r="A195" s="40"/>
      <c r="B195" s="41" t="str">
        <f t="shared" si="2"/>
        <v/>
      </c>
      <c r="C195" s="42"/>
      <c r="D195" s="43"/>
      <c r="E195" s="44"/>
      <c r="F195" s="45"/>
    </row>
    <row r="196" spans="1:6" x14ac:dyDescent="0.25">
      <c r="A196" s="34"/>
      <c r="B196" s="35" t="str">
        <f t="shared" ref="B196:B259" si="3">IF($A196="","",MONTH($A196))</f>
        <v/>
      </c>
      <c r="C196" s="36"/>
      <c r="D196" s="37"/>
      <c r="E196" s="38"/>
      <c r="F196" s="39"/>
    </row>
    <row r="197" spans="1:6" x14ac:dyDescent="0.25">
      <c r="A197" s="40"/>
      <c r="B197" s="41" t="str">
        <f t="shared" si="3"/>
        <v/>
      </c>
      <c r="C197" s="42"/>
      <c r="D197" s="43"/>
      <c r="E197" s="44"/>
      <c r="F197" s="45"/>
    </row>
    <row r="198" spans="1:6" x14ac:dyDescent="0.25">
      <c r="A198" s="34"/>
      <c r="B198" s="35" t="str">
        <f t="shared" si="3"/>
        <v/>
      </c>
      <c r="C198" s="36"/>
      <c r="D198" s="37"/>
      <c r="E198" s="38"/>
      <c r="F198" s="39"/>
    </row>
    <row r="199" spans="1:6" x14ac:dyDescent="0.25">
      <c r="A199" s="40"/>
      <c r="B199" s="41" t="str">
        <f t="shared" si="3"/>
        <v/>
      </c>
      <c r="C199" s="42"/>
      <c r="D199" s="43"/>
      <c r="E199" s="44"/>
      <c r="F199" s="45"/>
    </row>
    <row r="200" spans="1:6" x14ac:dyDescent="0.25">
      <c r="A200" s="34"/>
      <c r="B200" s="35" t="str">
        <f t="shared" si="3"/>
        <v/>
      </c>
      <c r="C200" s="36"/>
      <c r="D200" s="37"/>
      <c r="E200" s="38"/>
      <c r="F200" s="39"/>
    </row>
    <row r="201" spans="1:6" x14ac:dyDescent="0.25">
      <c r="A201" s="40"/>
      <c r="B201" s="41" t="str">
        <f t="shared" si="3"/>
        <v/>
      </c>
      <c r="C201" s="42"/>
      <c r="D201" s="43"/>
      <c r="E201" s="44"/>
      <c r="F201" s="45"/>
    </row>
    <row r="202" spans="1:6" x14ac:dyDescent="0.25">
      <c r="A202" s="34"/>
      <c r="B202" s="35" t="str">
        <f t="shared" si="3"/>
        <v/>
      </c>
      <c r="C202" s="36"/>
      <c r="D202" s="37"/>
      <c r="E202" s="38"/>
      <c r="F202" s="39"/>
    </row>
    <row r="203" spans="1:6" x14ac:dyDescent="0.25">
      <c r="A203" s="40"/>
      <c r="B203" s="41" t="str">
        <f t="shared" si="3"/>
        <v/>
      </c>
      <c r="C203" s="42"/>
      <c r="D203" s="43"/>
      <c r="E203" s="44"/>
      <c r="F203" s="45"/>
    </row>
    <row r="204" spans="1:6" x14ac:dyDescent="0.25">
      <c r="A204" s="34"/>
      <c r="B204" s="35" t="str">
        <f t="shared" si="3"/>
        <v/>
      </c>
      <c r="C204" s="36"/>
      <c r="D204" s="37"/>
      <c r="E204" s="38"/>
      <c r="F204" s="39"/>
    </row>
    <row r="205" spans="1:6" x14ac:dyDescent="0.25">
      <c r="A205" s="40"/>
      <c r="B205" s="41" t="str">
        <f t="shared" si="3"/>
        <v/>
      </c>
      <c r="C205" s="42"/>
      <c r="D205" s="43"/>
      <c r="E205" s="44"/>
      <c r="F205" s="45"/>
    </row>
    <row r="206" spans="1:6" x14ac:dyDescent="0.25">
      <c r="A206" s="34"/>
      <c r="B206" s="35" t="str">
        <f t="shared" si="3"/>
        <v/>
      </c>
      <c r="C206" s="36"/>
      <c r="D206" s="37"/>
      <c r="E206" s="38"/>
      <c r="F206" s="39"/>
    </row>
    <row r="207" spans="1:6" x14ac:dyDescent="0.25">
      <c r="A207" s="40"/>
      <c r="B207" s="41" t="str">
        <f t="shared" si="3"/>
        <v/>
      </c>
      <c r="C207" s="42"/>
      <c r="D207" s="43"/>
      <c r="E207" s="44"/>
      <c r="F207" s="45"/>
    </row>
    <row r="208" spans="1:6" x14ac:dyDescent="0.25">
      <c r="A208" s="34"/>
      <c r="B208" s="35" t="str">
        <f t="shared" si="3"/>
        <v/>
      </c>
      <c r="C208" s="36"/>
      <c r="D208" s="37"/>
      <c r="E208" s="38"/>
      <c r="F208" s="39"/>
    </row>
    <row r="209" spans="1:6" x14ac:dyDescent="0.25">
      <c r="A209" s="40"/>
      <c r="B209" s="41" t="str">
        <f t="shared" si="3"/>
        <v/>
      </c>
      <c r="C209" s="42"/>
      <c r="D209" s="43"/>
      <c r="E209" s="44"/>
      <c r="F209" s="45"/>
    </row>
    <row r="210" spans="1:6" x14ac:dyDescent="0.25">
      <c r="A210" s="34"/>
      <c r="B210" s="35" t="str">
        <f t="shared" si="3"/>
        <v/>
      </c>
      <c r="C210" s="36"/>
      <c r="D210" s="37"/>
      <c r="E210" s="38"/>
      <c r="F210" s="39"/>
    </row>
    <row r="211" spans="1:6" x14ac:dyDescent="0.25">
      <c r="A211" s="40"/>
      <c r="B211" s="41" t="str">
        <f t="shared" si="3"/>
        <v/>
      </c>
      <c r="C211" s="42"/>
      <c r="D211" s="43"/>
      <c r="E211" s="44"/>
      <c r="F211" s="45"/>
    </row>
    <row r="212" spans="1:6" x14ac:dyDescent="0.25">
      <c r="A212" s="34"/>
      <c r="B212" s="35" t="str">
        <f t="shared" si="3"/>
        <v/>
      </c>
      <c r="C212" s="36"/>
      <c r="D212" s="37"/>
      <c r="E212" s="38"/>
      <c r="F212" s="39"/>
    </row>
    <row r="213" spans="1:6" x14ac:dyDescent="0.25">
      <c r="A213" s="40"/>
      <c r="B213" s="41" t="str">
        <f t="shared" si="3"/>
        <v/>
      </c>
      <c r="C213" s="42"/>
      <c r="D213" s="43"/>
      <c r="E213" s="44"/>
      <c r="F213" s="45"/>
    </row>
    <row r="214" spans="1:6" x14ac:dyDescent="0.25">
      <c r="A214" s="34"/>
      <c r="B214" s="35" t="str">
        <f t="shared" si="3"/>
        <v/>
      </c>
      <c r="C214" s="36"/>
      <c r="D214" s="37"/>
      <c r="E214" s="38"/>
      <c r="F214" s="39"/>
    </row>
    <row r="215" spans="1:6" x14ac:dyDescent="0.25">
      <c r="A215" s="40"/>
      <c r="B215" s="41" t="str">
        <f t="shared" si="3"/>
        <v/>
      </c>
      <c r="C215" s="42"/>
      <c r="D215" s="43"/>
      <c r="E215" s="44"/>
      <c r="F215" s="45"/>
    </row>
    <row r="216" spans="1:6" x14ac:dyDescent="0.25">
      <c r="A216" s="34"/>
      <c r="B216" s="35" t="str">
        <f t="shared" si="3"/>
        <v/>
      </c>
      <c r="C216" s="36"/>
      <c r="D216" s="37"/>
      <c r="E216" s="38"/>
      <c r="F216" s="39"/>
    </row>
    <row r="217" spans="1:6" x14ac:dyDescent="0.25">
      <c r="A217" s="40"/>
      <c r="B217" s="41" t="str">
        <f t="shared" si="3"/>
        <v/>
      </c>
      <c r="C217" s="42"/>
      <c r="D217" s="43"/>
      <c r="E217" s="44"/>
      <c r="F217" s="45"/>
    </row>
    <row r="218" spans="1:6" x14ac:dyDescent="0.25">
      <c r="A218" s="34"/>
      <c r="B218" s="35" t="str">
        <f t="shared" si="3"/>
        <v/>
      </c>
      <c r="C218" s="36"/>
      <c r="D218" s="37"/>
      <c r="E218" s="38"/>
      <c r="F218" s="39"/>
    </row>
    <row r="219" spans="1:6" x14ac:dyDescent="0.25">
      <c r="A219" s="40"/>
      <c r="B219" s="41" t="str">
        <f t="shared" si="3"/>
        <v/>
      </c>
      <c r="C219" s="42"/>
      <c r="D219" s="43"/>
      <c r="E219" s="44"/>
      <c r="F219" s="45"/>
    </row>
    <row r="220" spans="1:6" x14ac:dyDescent="0.25">
      <c r="A220" s="34"/>
      <c r="B220" s="35" t="str">
        <f t="shared" si="3"/>
        <v/>
      </c>
      <c r="C220" s="36"/>
      <c r="D220" s="37"/>
      <c r="E220" s="38"/>
      <c r="F220" s="39"/>
    </row>
    <row r="221" spans="1:6" x14ac:dyDescent="0.25">
      <c r="A221" s="40"/>
      <c r="B221" s="41" t="str">
        <f t="shared" si="3"/>
        <v/>
      </c>
      <c r="C221" s="42"/>
      <c r="D221" s="43"/>
      <c r="E221" s="44"/>
      <c r="F221" s="45"/>
    </row>
    <row r="222" spans="1:6" x14ac:dyDescent="0.25">
      <c r="A222" s="34"/>
      <c r="B222" s="35" t="str">
        <f t="shared" si="3"/>
        <v/>
      </c>
      <c r="C222" s="36"/>
      <c r="D222" s="37"/>
      <c r="E222" s="38"/>
      <c r="F222" s="39"/>
    </row>
    <row r="223" spans="1:6" x14ac:dyDescent="0.25">
      <c r="A223" s="40"/>
      <c r="B223" s="41" t="str">
        <f t="shared" si="3"/>
        <v/>
      </c>
      <c r="C223" s="42"/>
      <c r="D223" s="43"/>
      <c r="E223" s="44"/>
      <c r="F223" s="45"/>
    </row>
    <row r="224" spans="1:6" x14ac:dyDescent="0.25">
      <c r="A224" s="34"/>
      <c r="B224" s="35" t="str">
        <f t="shared" si="3"/>
        <v/>
      </c>
      <c r="C224" s="36"/>
      <c r="D224" s="37"/>
      <c r="E224" s="38"/>
      <c r="F224" s="39"/>
    </row>
    <row r="225" spans="1:6" x14ac:dyDescent="0.25">
      <c r="A225" s="40"/>
      <c r="B225" s="41" t="str">
        <f t="shared" si="3"/>
        <v/>
      </c>
      <c r="C225" s="42"/>
      <c r="D225" s="43"/>
      <c r="E225" s="44"/>
      <c r="F225" s="45"/>
    </row>
    <row r="226" spans="1:6" x14ac:dyDescent="0.25">
      <c r="A226" s="34"/>
      <c r="B226" s="35" t="str">
        <f t="shared" si="3"/>
        <v/>
      </c>
      <c r="C226" s="36"/>
      <c r="D226" s="37"/>
      <c r="E226" s="38"/>
      <c r="F226" s="39"/>
    </row>
    <row r="227" spans="1:6" x14ac:dyDescent="0.25">
      <c r="A227" s="40"/>
      <c r="B227" s="41" t="str">
        <f t="shared" si="3"/>
        <v/>
      </c>
      <c r="C227" s="42"/>
      <c r="D227" s="43"/>
      <c r="E227" s="44"/>
      <c r="F227" s="45"/>
    </row>
    <row r="228" spans="1:6" x14ac:dyDescent="0.25">
      <c r="A228" s="34"/>
      <c r="B228" s="35" t="str">
        <f t="shared" si="3"/>
        <v/>
      </c>
      <c r="C228" s="36"/>
      <c r="D228" s="37"/>
      <c r="E228" s="38"/>
      <c r="F228" s="39"/>
    </row>
    <row r="229" spans="1:6" x14ac:dyDescent="0.25">
      <c r="A229" s="40"/>
      <c r="B229" s="41" t="str">
        <f t="shared" si="3"/>
        <v/>
      </c>
      <c r="C229" s="42"/>
      <c r="D229" s="43"/>
      <c r="E229" s="44"/>
      <c r="F229" s="45"/>
    </row>
    <row r="230" spans="1:6" x14ac:dyDescent="0.25">
      <c r="A230" s="34"/>
      <c r="B230" s="35" t="str">
        <f t="shared" si="3"/>
        <v/>
      </c>
      <c r="C230" s="36"/>
      <c r="D230" s="37"/>
      <c r="E230" s="38"/>
      <c r="F230" s="39"/>
    </row>
    <row r="231" spans="1:6" x14ac:dyDescent="0.25">
      <c r="A231" s="40"/>
      <c r="B231" s="41" t="str">
        <f t="shared" si="3"/>
        <v/>
      </c>
      <c r="C231" s="42"/>
      <c r="D231" s="43"/>
      <c r="E231" s="44"/>
      <c r="F231" s="45"/>
    </row>
    <row r="232" spans="1:6" x14ac:dyDescent="0.25">
      <c r="A232" s="34"/>
      <c r="B232" s="35" t="str">
        <f t="shared" si="3"/>
        <v/>
      </c>
      <c r="C232" s="36"/>
      <c r="D232" s="37"/>
      <c r="E232" s="38"/>
      <c r="F232" s="39"/>
    </row>
    <row r="233" spans="1:6" x14ac:dyDescent="0.25">
      <c r="A233" s="40"/>
      <c r="B233" s="41" t="str">
        <f t="shared" si="3"/>
        <v/>
      </c>
      <c r="C233" s="42"/>
      <c r="D233" s="43"/>
      <c r="E233" s="44"/>
      <c r="F233" s="45"/>
    </row>
    <row r="234" spans="1:6" x14ac:dyDescent="0.25">
      <c r="A234" s="34"/>
      <c r="B234" s="35" t="str">
        <f t="shared" si="3"/>
        <v/>
      </c>
      <c r="C234" s="36"/>
      <c r="D234" s="37"/>
      <c r="E234" s="38"/>
      <c r="F234" s="39"/>
    </row>
    <row r="235" spans="1:6" x14ac:dyDescent="0.25">
      <c r="A235" s="40"/>
      <c r="B235" s="41" t="str">
        <f t="shared" si="3"/>
        <v/>
      </c>
      <c r="C235" s="42"/>
      <c r="D235" s="43"/>
      <c r="E235" s="44"/>
      <c r="F235" s="45"/>
    </row>
    <row r="236" spans="1:6" x14ac:dyDescent="0.25">
      <c r="A236" s="34"/>
      <c r="B236" s="35" t="str">
        <f t="shared" si="3"/>
        <v/>
      </c>
      <c r="C236" s="36"/>
      <c r="D236" s="37"/>
      <c r="E236" s="38"/>
      <c r="F236" s="39"/>
    </row>
    <row r="237" spans="1:6" x14ac:dyDescent="0.25">
      <c r="A237" s="40"/>
      <c r="B237" s="41" t="str">
        <f t="shared" si="3"/>
        <v/>
      </c>
      <c r="C237" s="42"/>
      <c r="D237" s="43"/>
      <c r="E237" s="44"/>
      <c r="F237" s="45"/>
    </row>
    <row r="238" spans="1:6" x14ac:dyDescent="0.25">
      <c r="A238" s="34"/>
      <c r="B238" s="35" t="str">
        <f t="shared" si="3"/>
        <v/>
      </c>
      <c r="C238" s="36"/>
      <c r="D238" s="37"/>
      <c r="E238" s="38"/>
      <c r="F238" s="39"/>
    </row>
    <row r="239" spans="1:6" x14ac:dyDescent="0.25">
      <c r="A239" s="40"/>
      <c r="B239" s="41" t="str">
        <f t="shared" si="3"/>
        <v/>
      </c>
      <c r="C239" s="42"/>
      <c r="D239" s="43"/>
      <c r="E239" s="44"/>
      <c r="F239" s="45"/>
    </row>
    <row r="240" spans="1:6" x14ac:dyDescent="0.25">
      <c r="A240" s="34"/>
      <c r="B240" s="35" t="str">
        <f t="shared" si="3"/>
        <v/>
      </c>
      <c r="C240" s="36"/>
      <c r="D240" s="37"/>
      <c r="E240" s="38"/>
      <c r="F240" s="39"/>
    </row>
    <row r="241" spans="1:6" x14ac:dyDescent="0.25">
      <c r="A241" s="40"/>
      <c r="B241" s="41" t="str">
        <f t="shared" si="3"/>
        <v/>
      </c>
      <c r="C241" s="42"/>
      <c r="D241" s="43"/>
      <c r="E241" s="44"/>
      <c r="F241" s="45"/>
    </row>
    <row r="242" spans="1:6" x14ac:dyDescent="0.25">
      <c r="A242" s="34"/>
      <c r="B242" s="35" t="str">
        <f t="shared" si="3"/>
        <v/>
      </c>
      <c r="C242" s="36"/>
      <c r="D242" s="37"/>
      <c r="E242" s="38"/>
      <c r="F242" s="39"/>
    </row>
    <row r="243" spans="1:6" x14ac:dyDescent="0.25">
      <c r="A243" s="40"/>
      <c r="B243" s="41" t="str">
        <f t="shared" si="3"/>
        <v/>
      </c>
      <c r="C243" s="42"/>
      <c r="D243" s="43"/>
      <c r="E243" s="44"/>
      <c r="F243" s="45"/>
    </row>
    <row r="244" spans="1:6" x14ac:dyDescent="0.25">
      <c r="A244" s="34"/>
      <c r="B244" s="35" t="str">
        <f t="shared" si="3"/>
        <v/>
      </c>
      <c r="C244" s="36"/>
      <c r="D244" s="37"/>
      <c r="E244" s="38"/>
      <c r="F244" s="39"/>
    </row>
    <row r="245" spans="1:6" x14ac:dyDescent="0.25">
      <c r="A245" s="40"/>
      <c r="B245" s="41" t="str">
        <f t="shared" si="3"/>
        <v/>
      </c>
      <c r="C245" s="42"/>
      <c r="D245" s="43"/>
      <c r="E245" s="44"/>
      <c r="F245" s="45"/>
    </row>
    <row r="246" spans="1:6" x14ac:dyDescent="0.25">
      <c r="A246" s="34"/>
      <c r="B246" s="35" t="str">
        <f t="shared" si="3"/>
        <v/>
      </c>
      <c r="C246" s="36"/>
      <c r="D246" s="37"/>
      <c r="E246" s="38"/>
      <c r="F246" s="39"/>
    </row>
    <row r="247" spans="1:6" x14ac:dyDescent="0.25">
      <c r="A247" s="40"/>
      <c r="B247" s="41" t="str">
        <f t="shared" si="3"/>
        <v/>
      </c>
      <c r="C247" s="42"/>
      <c r="D247" s="43"/>
      <c r="E247" s="44"/>
      <c r="F247" s="45"/>
    </row>
    <row r="248" spans="1:6" x14ac:dyDescent="0.25">
      <c r="A248" s="34"/>
      <c r="B248" s="35" t="str">
        <f t="shared" si="3"/>
        <v/>
      </c>
      <c r="C248" s="36"/>
      <c r="D248" s="37"/>
      <c r="E248" s="38"/>
      <c r="F248" s="39"/>
    </row>
    <row r="249" spans="1:6" x14ac:dyDescent="0.25">
      <c r="A249" s="40"/>
      <c r="B249" s="41" t="str">
        <f t="shared" si="3"/>
        <v/>
      </c>
      <c r="C249" s="42"/>
      <c r="D249" s="43"/>
      <c r="E249" s="44"/>
      <c r="F249" s="45"/>
    </row>
    <row r="250" spans="1:6" x14ac:dyDescent="0.25">
      <c r="A250" s="34"/>
      <c r="B250" s="35" t="str">
        <f t="shared" si="3"/>
        <v/>
      </c>
      <c r="C250" s="36"/>
      <c r="D250" s="37"/>
      <c r="E250" s="38"/>
      <c r="F250" s="39"/>
    </row>
    <row r="251" spans="1:6" x14ac:dyDescent="0.25">
      <c r="A251" s="40"/>
      <c r="B251" s="41" t="str">
        <f t="shared" si="3"/>
        <v/>
      </c>
      <c r="C251" s="42"/>
      <c r="D251" s="43"/>
      <c r="E251" s="44"/>
      <c r="F251" s="45"/>
    </row>
    <row r="252" spans="1:6" x14ac:dyDescent="0.25">
      <c r="A252" s="34"/>
      <c r="B252" s="35" t="str">
        <f t="shared" si="3"/>
        <v/>
      </c>
      <c r="C252" s="36"/>
      <c r="D252" s="37"/>
      <c r="E252" s="38"/>
      <c r="F252" s="39"/>
    </row>
    <row r="253" spans="1:6" x14ac:dyDescent="0.25">
      <c r="A253" s="40"/>
      <c r="B253" s="41" t="str">
        <f t="shared" si="3"/>
        <v/>
      </c>
      <c r="C253" s="42"/>
      <c r="D253" s="43"/>
      <c r="E253" s="44"/>
      <c r="F253" s="45"/>
    </row>
    <row r="254" spans="1:6" x14ac:dyDescent="0.25">
      <c r="A254" s="34"/>
      <c r="B254" s="35" t="str">
        <f t="shared" si="3"/>
        <v/>
      </c>
      <c r="C254" s="36"/>
      <c r="D254" s="37"/>
      <c r="E254" s="38"/>
      <c r="F254" s="39"/>
    </row>
    <row r="255" spans="1:6" x14ac:dyDescent="0.25">
      <c r="A255" s="40"/>
      <c r="B255" s="41" t="str">
        <f t="shared" si="3"/>
        <v/>
      </c>
      <c r="C255" s="42"/>
      <c r="D255" s="43"/>
      <c r="E255" s="44"/>
      <c r="F255" s="45"/>
    </row>
    <row r="256" spans="1:6" x14ac:dyDescent="0.25">
      <c r="A256" s="34"/>
      <c r="B256" s="35" t="str">
        <f t="shared" si="3"/>
        <v/>
      </c>
      <c r="C256" s="36"/>
      <c r="D256" s="37"/>
      <c r="E256" s="38"/>
      <c r="F256" s="39"/>
    </row>
    <row r="257" spans="1:6" x14ac:dyDescent="0.25">
      <c r="A257" s="40"/>
      <c r="B257" s="41" t="str">
        <f t="shared" si="3"/>
        <v/>
      </c>
      <c r="C257" s="42"/>
      <c r="D257" s="43"/>
      <c r="E257" s="44"/>
      <c r="F257" s="45"/>
    </row>
    <row r="258" spans="1:6" x14ac:dyDescent="0.25">
      <c r="A258" s="34"/>
      <c r="B258" s="35" t="str">
        <f t="shared" si="3"/>
        <v/>
      </c>
      <c r="C258" s="36"/>
      <c r="D258" s="37"/>
      <c r="E258" s="38"/>
      <c r="F258" s="39"/>
    </row>
    <row r="259" spans="1:6" x14ac:dyDescent="0.25">
      <c r="A259" s="40"/>
      <c r="B259" s="41" t="str">
        <f t="shared" si="3"/>
        <v/>
      </c>
      <c r="C259" s="42"/>
      <c r="D259" s="43"/>
      <c r="E259" s="44"/>
      <c r="F259" s="45"/>
    </row>
    <row r="260" spans="1:6" x14ac:dyDescent="0.25">
      <c r="A260" s="34"/>
      <c r="B260" s="35" t="str">
        <f t="shared" ref="B260:B300" si="4">IF($A260="","",MONTH($A260))</f>
        <v/>
      </c>
      <c r="C260" s="36"/>
      <c r="D260" s="37"/>
      <c r="E260" s="38"/>
      <c r="F260" s="39"/>
    </row>
    <row r="261" spans="1:6" x14ac:dyDescent="0.25">
      <c r="A261" s="40"/>
      <c r="B261" s="41" t="str">
        <f t="shared" si="4"/>
        <v/>
      </c>
      <c r="C261" s="42"/>
      <c r="D261" s="43"/>
      <c r="E261" s="44"/>
      <c r="F261" s="45"/>
    </row>
    <row r="262" spans="1:6" x14ac:dyDescent="0.25">
      <c r="A262" s="34"/>
      <c r="B262" s="35" t="str">
        <f t="shared" si="4"/>
        <v/>
      </c>
      <c r="C262" s="36"/>
      <c r="D262" s="37"/>
      <c r="E262" s="38"/>
      <c r="F262" s="39"/>
    </row>
    <row r="263" spans="1:6" x14ac:dyDescent="0.25">
      <c r="A263" s="40"/>
      <c r="B263" s="41" t="str">
        <f t="shared" si="4"/>
        <v/>
      </c>
      <c r="C263" s="42"/>
      <c r="D263" s="43"/>
      <c r="E263" s="44"/>
      <c r="F263" s="45"/>
    </row>
    <row r="264" spans="1:6" x14ac:dyDescent="0.25">
      <c r="A264" s="34"/>
      <c r="B264" s="35" t="str">
        <f t="shared" si="4"/>
        <v/>
      </c>
      <c r="C264" s="36"/>
      <c r="D264" s="37"/>
      <c r="E264" s="38"/>
      <c r="F264" s="39"/>
    </row>
    <row r="265" spans="1:6" x14ac:dyDescent="0.25">
      <c r="A265" s="40"/>
      <c r="B265" s="41" t="str">
        <f t="shared" si="4"/>
        <v/>
      </c>
      <c r="C265" s="42"/>
      <c r="D265" s="43"/>
      <c r="E265" s="44"/>
      <c r="F265" s="45"/>
    </row>
    <row r="266" spans="1:6" x14ac:dyDescent="0.25">
      <c r="A266" s="34"/>
      <c r="B266" s="35" t="str">
        <f t="shared" si="4"/>
        <v/>
      </c>
      <c r="C266" s="36"/>
      <c r="D266" s="37"/>
      <c r="E266" s="38"/>
      <c r="F266" s="39"/>
    </row>
    <row r="267" spans="1:6" x14ac:dyDescent="0.25">
      <c r="A267" s="40"/>
      <c r="B267" s="41" t="str">
        <f t="shared" si="4"/>
        <v/>
      </c>
      <c r="C267" s="42"/>
      <c r="D267" s="43"/>
      <c r="E267" s="44"/>
      <c r="F267" s="45"/>
    </row>
    <row r="268" spans="1:6" x14ac:dyDescent="0.25">
      <c r="A268" s="34"/>
      <c r="B268" s="35" t="str">
        <f t="shared" si="4"/>
        <v/>
      </c>
      <c r="C268" s="36"/>
      <c r="D268" s="37"/>
      <c r="E268" s="38"/>
      <c r="F268" s="39"/>
    </row>
    <row r="269" spans="1:6" x14ac:dyDescent="0.25">
      <c r="A269" s="40"/>
      <c r="B269" s="41" t="str">
        <f t="shared" si="4"/>
        <v/>
      </c>
      <c r="C269" s="42"/>
      <c r="D269" s="43"/>
      <c r="E269" s="44"/>
      <c r="F269" s="45"/>
    </row>
    <row r="270" spans="1:6" x14ac:dyDescent="0.25">
      <c r="A270" s="34"/>
      <c r="B270" s="35" t="str">
        <f t="shared" si="4"/>
        <v/>
      </c>
      <c r="C270" s="36"/>
      <c r="D270" s="37"/>
      <c r="E270" s="38"/>
      <c r="F270" s="39"/>
    </row>
    <row r="271" spans="1:6" x14ac:dyDescent="0.25">
      <c r="A271" s="40"/>
      <c r="B271" s="41" t="str">
        <f t="shared" si="4"/>
        <v/>
      </c>
      <c r="C271" s="42"/>
      <c r="D271" s="43"/>
      <c r="E271" s="44"/>
      <c r="F271" s="45"/>
    </row>
    <row r="272" spans="1:6" x14ac:dyDescent="0.25">
      <c r="A272" s="34"/>
      <c r="B272" s="35" t="str">
        <f t="shared" si="4"/>
        <v/>
      </c>
      <c r="C272" s="36"/>
      <c r="D272" s="37"/>
      <c r="E272" s="38"/>
      <c r="F272" s="39"/>
    </row>
    <row r="273" spans="1:6" x14ac:dyDescent="0.25">
      <c r="A273" s="40"/>
      <c r="B273" s="41" t="str">
        <f t="shared" si="4"/>
        <v/>
      </c>
      <c r="C273" s="42"/>
      <c r="D273" s="43"/>
      <c r="E273" s="44"/>
      <c r="F273" s="45"/>
    </row>
    <row r="274" spans="1:6" x14ac:dyDescent="0.25">
      <c r="A274" s="34"/>
      <c r="B274" s="35" t="str">
        <f t="shared" si="4"/>
        <v/>
      </c>
      <c r="C274" s="36"/>
      <c r="D274" s="37"/>
      <c r="E274" s="38"/>
      <c r="F274" s="39"/>
    </row>
    <row r="275" spans="1:6" x14ac:dyDescent="0.25">
      <c r="A275" s="40"/>
      <c r="B275" s="41" t="str">
        <f t="shared" si="4"/>
        <v/>
      </c>
      <c r="C275" s="42"/>
      <c r="D275" s="43"/>
      <c r="E275" s="44"/>
      <c r="F275" s="45"/>
    </row>
    <row r="276" spans="1:6" x14ac:dyDescent="0.25">
      <c r="A276" s="34"/>
      <c r="B276" s="35" t="str">
        <f t="shared" si="4"/>
        <v/>
      </c>
      <c r="C276" s="36"/>
      <c r="D276" s="37"/>
      <c r="E276" s="38"/>
      <c r="F276" s="39"/>
    </row>
    <row r="277" spans="1:6" x14ac:dyDescent="0.25">
      <c r="A277" s="40"/>
      <c r="B277" s="41" t="str">
        <f t="shared" si="4"/>
        <v/>
      </c>
      <c r="C277" s="42"/>
      <c r="D277" s="43"/>
      <c r="E277" s="44"/>
      <c r="F277" s="45"/>
    </row>
    <row r="278" spans="1:6" x14ac:dyDescent="0.25">
      <c r="A278" s="34"/>
      <c r="B278" s="35" t="str">
        <f t="shared" si="4"/>
        <v/>
      </c>
      <c r="C278" s="36"/>
      <c r="D278" s="37"/>
      <c r="E278" s="38"/>
      <c r="F278" s="39"/>
    </row>
    <row r="279" spans="1:6" x14ac:dyDescent="0.25">
      <c r="A279" s="40"/>
      <c r="B279" s="41" t="str">
        <f t="shared" si="4"/>
        <v/>
      </c>
      <c r="C279" s="42"/>
      <c r="D279" s="43"/>
      <c r="E279" s="44"/>
      <c r="F279" s="45"/>
    </row>
    <row r="280" spans="1:6" x14ac:dyDescent="0.25">
      <c r="A280" s="34"/>
      <c r="B280" s="35" t="str">
        <f t="shared" si="4"/>
        <v/>
      </c>
      <c r="C280" s="36"/>
      <c r="D280" s="37"/>
      <c r="E280" s="38"/>
      <c r="F280" s="39"/>
    </row>
    <row r="281" spans="1:6" x14ac:dyDescent="0.25">
      <c r="A281" s="40"/>
      <c r="B281" s="41" t="str">
        <f t="shared" si="4"/>
        <v/>
      </c>
      <c r="C281" s="42"/>
      <c r="D281" s="43"/>
      <c r="E281" s="44"/>
      <c r="F281" s="45"/>
    </row>
    <row r="282" spans="1:6" x14ac:dyDescent="0.25">
      <c r="A282" s="34"/>
      <c r="B282" s="35" t="str">
        <f t="shared" si="4"/>
        <v/>
      </c>
      <c r="C282" s="36"/>
      <c r="D282" s="37"/>
      <c r="E282" s="38"/>
      <c r="F282" s="39"/>
    </row>
    <row r="283" spans="1:6" x14ac:dyDescent="0.25">
      <c r="A283" s="40"/>
      <c r="B283" s="41" t="str">
        <f t="shared" si="4"/>
        <v/>
      </c>
      <c r="C283" s="42"/>
      <c r="D283" s="43"/>
      <c r="E283" s="44"/>
      <c r="F283" s="45"/>
    </row>
    <row r="284" spans="1:6" x14ac:dyDescent="0.25">
      <c r="A284" s="34"/>
      <c r="B284" s="35" t="str">
        <f t="shared" si="4"/>
        <v/>
      </c>
      <c r="C284" s="36"/>
      <c r="D284" s="37"/>
      <c r="E284" s="38"/>
      <c r="F284" s="39"/>
    </row>
    <row r="285" spans="1:6" x14ac:dyDescent="0.25">
      <c r="A285" s="40"/>
      <c r="B285" s="41" t="str">
        <f t="shared" si="4"/>
        <v/>
      </c>
      <c r="C285" s="42"/>
      <c r="D285" s="43"/>
      <c r="E285" s="44"/>
      <c r="F285" s="45"/>
    </row>
    <row r="286" spans="1:6" x14ac:dyDescent="0.25">
      <c r="A286" s="34"/>
      <c r="B286" s="35" t="str">
        <f t="shared" si="4"/>
        <v/>
      </c>
      <c r="C286" s="36"/>
      <c r="D286" s="37"/>
      <c r="E286" s="38"/>
      <c r="F286" s="39"/>
    </row>
    <row r="287" spans="1:6" x14ac:dyDescent="0.25">
      <c r="A287" s="40"/>
      <c r="B287" s="41" t="str">
        <f t="shared" si="4"/>
        <v/>
      </c>
      <c r="C287" s="42"/>
      <c r="D287" s="43"/>
      <c r="E287" s="44"/>
      <c r="F287" s="45"/>
    </row>
    <row r="288" spans="1:6" x14ac:dyDescent="0.25">
      <c r="A288" s="34"/>
      <c r="B288" s="35" t="str">
        <f t="shared" si="4"/>
        <v/>
      </c>
      <c r="C288" s="36"/>
      <c r="D288" s="37"/>
      <c r="E288" s="38"/>
      <c r="F288" s="39"/>
    </row>
    <row r="289" spans="1:6" x14ac:dyDescent="0.25">
      <c r="A289" s="40"/>
      <c r="B289" s="41" t="str">
        <f t="shared" si="4"/>
        <v/>
      </c>
      <c r="C289" s="42"/>
      <c r="D289" s="43"/>
      <c r="E289" s="44"/>
      <c r="F289" s="45"/>
    </row>
    <row r="290" spans="1:6" x14ac:dyDescent="0.25">
      <c r="A290" s="34"/>
      <c r="B290" s="35" t="str">
        <f t="shared" si="4"/>
        <v/>
      </c>
      <c r="C290" s="36"/>
      <c r="D290" s="37"/>
      <c r="E290" s="38"/>
      <c r="F290" s="39"/>
    </row>
    <row r="291" spans="1:6" x14ac:dyDescent="0.25">
      <c r="A291" s="40"/>
      <c r="B291" s="41" t="str">
        <f t="shared" si="4"/>
        <v/>
      </c>
      <c r="C291" s="42"/>
      <c r="D291" s="43"/>
      <c r="E291" s="44"/>
      <c r="F291" s="45"/>
    </row>
    <row r="292" spans="1:6" x14ac:dyDescent="0.25">
      <c r="A292" s="34"/>
      <c r="B292" s="35" t="str">
        <f t="shared" si="4"/>
        <v/>
      </c>
      <c r="C292" s="36"/>
      <c r="D292" s="37"/>
      <c r="E292" s="38"/>
      <c r="F292" s="39"/>
    </row>
    <row r="293" spans="1:6" x14ac:dyDescent="0.25">
      <c r="A293" s="40"/>
      <c r="B293" s="41" t="str">
        <f t="shared" si="4"/>
        <v/>
      </c>
      <c r="C293" s="42"/>
      <c r="D293" s="43"/>
      <c r="E293" s="44"/>
      <c r="F293" s="45"/>
    </row>
    <row r="294" spans="1:6" x14ac:dyDescent="0.25">
      <c r="A294" s="34"/>
      <c r="B294" s="35" t="str">
        <f t="shared" si="4"/>
        <v/>
      </c>
      <c r="C294" s="36"/>
      <c r="D294" s="37"/>
      <c r="E294" s="38"/>
      <c r="F294" s="39"/>
    </row>
    <row r="295" spans="1:6" x14ac:dyDescent="0.25">
      <c r="A295" s="40"/>
      <c r="B295" s="41" t="str">
        <f t="shared" si="4"/>
        <v/>
      </c>
      <c r="C295" s="42"/>
      <c r="D295" s="43"/>
      <c r="E295" s="44"/>
      <c r="F295" s="45"/>
    </row>
    <row r="296" spans="1:6" x14ac:dyDescent="0.25">
      <c r="A296" s="34"/>
      <c r="B296" s="35" t="str">
        <f t="shared" si="4"/>
        <v/>
      </c>
      <c r="C296" s="36"/>
      <c r="D296" s="37"/>
      <c r="E296" s="38"/>
      <c r="F296" s="39"/>
    </row>
    <row r="297" spans="1:6" x14ac:dyDescent="0.25">
      <c r="A297" s="40"/>
      <c r="B297" s="41" t="str">
        <f t="shared" si="4"/>
        <v/>
      </c>
      <c r="C297" s="42"/>
      <c r="D297" s="43"/>
      <c r="E297" s="44"/>
      <c r="F297" s="45"/>
    </row>
    <row r="298" spans="1:6" x14ac:dyDescent="0.25">
      <c r="A298" s="34"/>
      <c r="B298" s="35" t="str">
        <f t="shared" si="4"/>
        <v/>
      </c>
      <c r="C298" s="36"/>
      <c r="D298" s="37"/>
      <c r="E298" s="38"/>
      <c r="F298" s="39"/>
    </row>
    <row r="299" spans="1:6" x14ac:dyDescent="0.25">
      <c r="A299" s="40"/>
      <c r="B299" s="41" t="str">
        <f t="shared" si="4"/>
        <v/>
      </c>
      <c r="C299" s="42"/>
      <c r="D299" s="43"/>
      <c r="E299" s="44"/>
      <c r="F299" s="45"/>
    </row>
    <row r="300" spans="1:6" x14ac:dyDescent="0.25">
      <c r="A300" s="34"/>
      <c r="B300" s="35" t="str">
        <f t="shared" si="4"/>
        <v/>
      </c>
      <c r="C300" s="36"/>
      <c r="D300" s="37"/>
      <c r="E300" s="38"/>
      <c r="F300" s="39"/>
    </row>
  </sheetData>
  <mergeCells count="2">
    <mergeCell ref="A1:F1"/>
    <mergeCell ref="A2:F2"/>
  </mergeCells>
  <dataValidations count="2">
    <dataValidation type="list" allowBlank="1" showErrorMessage="1" errorTitle="Ungültige Kategorie" error="Bitte eine Kategorie aus der Liste wählen." sqref="C4:C300" xr:uid="{00000000-0002-0000-0100-000000000000}">
      <formula1>Kategorien</formula1>
      <formula2>0</formula2>
    </dataValidation>
    <dataValidation type="list" allowBlank="1" sqref="E4:E300" xr:uid="{00000000-0002-0000-0100-000001000000}">
      <formula1>"Bargeld,Girokarte,Kreditkarte,Überweisung,Lastschrift,PayPal"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Übersicht</vt:lpstr>
      <vt:lpstr>Buchungen</vt:lpstr>
      <vt:lpstr>Kategorien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2026-08-05T05:52:42Z</dcterms:created>
  <dcterms:modified xsi:type="dcterms:W3CDTF">2026-08-05T16:39:05Z</dcterms:modified>
  <dc:language>en-US</dc:language>
</cp:coreProperties>
</file>