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2B7DF54-4235-4639-89E8-F15948540169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Tagebuch" sheetId="1" r:id="rId1"/>
    <sheet name="Auswertung" sheetId="2" r:id="rId2"/>
    <sheet name="Listen" sheetId="3" r:id="rId3"/>
  </sheets>
  <definedNames>
    <definedName name="ArtHilfe">Listen!$E$4:$E$8</definedName>
    <definedName name="_xlnm.Print_Area" localSheetId="0">Tagebuch!$A$1:$I$140</definedName>
    <definedName name="_xlnm.Print_Titles" localSheetId="0">Tagebuch!$1:$14</definedName>
    <definedName name="Module">Listen!$A$4:$A$10</definedName>
    <definedName name="Pflegepersonen">Listen!$I$4:$I$7</definedName>
    <definedName name="Tageszeit">Listen!$G$4:$G$9</definedName>
    <definedName name="Verrichtungen">Listen!$C$4:$C$25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2" l="1"/>
  <c r="C18" i="2"/>
  <c r="B18" i="2"/>
  <c r="A18" i="2"/>
  <c r="E18" i="2" s="1"/>
  <c r="C12" i="2"/>
  <c r="D12" i="2" s="1"/>
  <c r="B12" i="2"/>
  <c r="C11" i="2"/>
  <c r="D11" i="2" s="1"/>
  <c r="B11" i="2"/>
  <c r="C10" i="2"/>
  <c r="D10" i="2" s="1"/>
  <c r="B10" i="2"/>
  <c r="G9" i="2"/>
  <c r="H9" i="2" s="1"/>
  <c r="C9" i="2"/>
  <c r="D9" i="2" s="1"/>
  <c r="B9" i="2"/>
  <c r="G8" i="2"/>
  <c r="H8" i="2" s="1"/>
  <c r="C8" i="2"/>
  <c r="D8" i="2" s="1"/>
  <c r="B8" i="2"/>
  <c r="G7" i="2"/>
  <c r="H7" i="2" s="1"/>
  <c r="C7" i="2"/>
  <c r="D7" i="2" s="1"/>
  <c r="B7" i="2"/>
  <c r="G6" i="2"/>
  <c r="H6" i="2" s="1"/>
  <c r="C6" i="2"/>
  <c r="C13" i="2" s="1"/>
  <c r="B6" i="2"/>
  <c r="B13" i="2" s="1"/>
  <c r="G131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H11" i="1"/>
  <c r="F11" i="1"/>
  <c r="D11" i="1"/>
  <c r="A11" i="1"/>
  <c r="H10" i="2" l="1"/>
  <c r="D6" i="2"/>
  <c r="D13" i="2" s="1"/>
  <c r="G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14" authorId="0" shapeId="0" xr:uid="{00000000-0006-0000-0000-000001000000}">
      <text>
        <r>
          <rPr>
            <sz val="10"/>
            <rFont val="Arial"/>
            <family val="2"/>
          </rPr>
          <t>Sechs Module des Begutachtungsassessments (NBA) plus Hauswirtschaft.</t>
        </r>
      </text>
    </comment>
    <comment ref="F14" authorId="0" shapeId="0" xr:uid="{00000000-0006-0000-0000-000002000000}">
      <text>
        <r>
          <rPr>
            <sz val="10"/>
            <rFont val="Arial"/>
            <family val="2"/>
          </rPr>
          <t>Grad der Hilfestellung – beim MDK entscheidend:
Beaufsichtigung · Anleitung · Unterstützung · Teilübernahme · Vollständige Übernahme</t>
        </r>
      </text>
    </comment>
    <comment ref="G14" authorId="0" shapeId="0" xr:uid="{00000000-0006-0000-0000-000003000000}">
      <text>
        <r>
          <rPr>
            <sz val="10"/>
            <rFont val="Arial"/>
            <family val="2"/>
          </rPr>
          <t>Tatsächlicher Zeitaufwand in Minuten – realistisch, aber vollständig.</t>
        </r>
      </text>
    </comment>
  </commentList>
</comments>
</file>

<file path=xl/sharedStrings.xml><?xml version="1.0" encoding="utf-8"?>
<sst xmlns="http://schemas.openxmlformats.org/spreadsheetml/2006/main" count="245" uniqueCount="115">
  <si>
    <t>PFLEGETAGEBUCH</t>
  </si>
  <si>
    <t>Tägliche Dokumentation des Pflegeaufwands  ·  Grundlage für die Begutachtung des Pflegegrads</t>
  </si>
  <si>
    <t>PFLEGEBEDÜRFTIGE PERSON</t>
  </si>
  <si>
    <t>GEBURTSDATUM</t>
  </si>
  <si>
    <t>VERSICHERUNG / KASSE</t>
  </si>
  <si>
    <t>AKTUELLER PFLEGEGRAD</t>
  </si>
  <si>
    <t>Margarete Vollmer</t>
  </si>
  <si>
    <t>Norddeutsche Pflegekasse</t>
  </si>
  <si>
    <t>Antrag gestellt</t>
  </si>
  <si>
    <t>HAUPTPFLEGEPERSON</t>
  </si>
  <si>
    <t>DOKUMENTATION VON</t>
  </si>
  <si>
    <t>DOKUMENTATION BIS</t>
  </si>
  <si>
    <t>BLATT-NR.</t>
  </si>
  <si>
    <t>Angehörige/r 1</t>
  </si>
  <si>
    <t>1 von 1</t>
  </si>
  <si>
    <t>SCHNELLAUSWERTUNG  (aktualisiert sich automatisch)</t>
  </si>
  <si>
    <t>Einträge gesamt</t>
  </si>
  <si>
    <t>Summe Minuten</t>
  </si>
  <si>
    <t>Summe Stunden</t>
  </si>
  <si>
    <t>Ø Minuten / Tag</t>
  </si>
  <si>
    <t>Datum</t>
  </si>
  <si>
    <t>Wochentag</t>
  </si>
  <si>
    <t>Tageszeit</t>
  </si>
  <si>
    <t>Modul (Bereich)</t>
  </si>
  <si>
    <t>Verrichtung / Tätigkeit</t>
  </si>
  <si>
    <t>Art der Hilfe</t>
  </si>
  <si>
    <t>Dauer (Min)</t>
  </si>
  <si>
    <t>Pflegeperson</t>
  </si>
  <si>
    <t>Bemerkungen</t>
  </si>
  <si>
    <t>Morgens</t>
  </si>
  <si>
    <t>Selbstversorgung</t>
  </si>
  <si>
    <t>Waschen / Duschen / Baden</t>
  </si>
  <si>
    <t>Teilübernahme</t>
  </si>
  <si>
    <t>Rücken und Beine müssen gewaschen werden, Oberkörper selbst.</t>
  </si>
  <si>
    <t>An- und Auskleiden</t>
  </si>
  <si>
    <t>Unterstützung</t>
  </si>
  <si>
    <t>Knöpfe und Reißverschlüsse nicht möglich.</t>
  </si>
  <si>
    <t>Zahn- / Mundpflege</t>
  </si>
  <si>
    <t>Anleitung</t>
  </si>
  <si>
    <t>Muss Schritt für Schritt erinnert werden.</t>
  </si>
  <si>
    <t>Medikamente stellen / geben</t>
  </si>
  <si>
    <t>Vollständige Übernahme</t>
  </si>
  <si>
    <t>Blutdruck- und Schilddrüsentablette.</t>
  </si>
  <si>
    <t>Vormittags</t>
  </si>
  <si>
    <t>Mobilität</t>
  </si>
  <si>
    <t>Gehen innerhalb der Wohnung</t>
  </si>
  <si>
    <t>Mit Rollator, Begleitung wegen Sturzgefahr.</t>
  </si>
  <si>
    <t>Mittags</t>
  </si>
  <si>
    <t>Essen zubereiten</t>
  </si>
  <si>
    <t>Mahlzeit kochen und mundgerecht schneiden.</t>
  </si>
  <si>
    <t>Essen / Trinken anreichen</t>
  </si>
  <si>
    <t>Beaufsichtigung</t>
  </si>
  <si>
    <t>Isst selbst, muss aber zum Trinken erinnert werden.</t>
  </si>
  <si>
    <t>Nachmittags</t>
  </si>
  <si>
    <t>Alltag &amp; soziale Kontakte</t>
  </si>
  <si>
    <t>Beschäftigung / Spaziergang</t>
  </si>
  <si>
    <t>Begleitung/Unterstützung</t>
  </si>
  <si>
    <t>Kurzer Spaziergang um den Block, danach Kartenspiel.</t>
  </si>
  <si>
    <t>Abends</t>
  </si>
  <si>
    <t>Toilettengang / Inkontinenz</t>
  </si>
  <si>
    <t>Pflegedienst</t>
  </si>
  <si>
    <t>Abendlicher Toilettengang, Wechsel der Einlage.</t>
  </si>
  <si>
    <t>Aufstehen / Zubettgehen</t>
  </si>
  <si>
    <t>Transfer ins Bett, Lagerung.</t>
  </si>
  <si>
    <t>Nachts</t>
  </si>
  <si>
    <t>Verhalten &amp; Psyche</t>
  </si>
  <si>
    <t>Unruhe / nächtliche Betreuung</t>
  </si>
  <si>
    <t>Zweimal wach geworden, beruhigt und zur Toilette begleitet.</t>
  </si>
  <si>
    <t>Hauswirtschaft</t>
  </si>
  <si>
    <t>Wäsche waschen / bügeln</t>
  </si>
  <si>
    <t>Bettwäsche gewechselt und gewaschen.</t>
  </si>
  <si>
    <t>Wie am Vortag, heute etwas kooperativer.</t>
  </si>
  <si>
    <t>Krankheitsbewältigung</t>
  </si>
  <si>
    <t>Blutzucker / Blutdruck messen</t>
  </si>
  <si>
    <t>Blutdruck morgens etwas erhöht (152/88), notiert.</t>
  </si>
  <si>
    <t>Arztbesuch / Fahrdienst</t>
  </si>
  <si>
    <t>Fahrt zur Hausärztin, Begleitung, Wartezeit.</t>
  </si>
  <si>
    <t>Kognition &amp; Kommunikation</t>
  </si>
  <si>
    <t>Orientierung / Gespräch</t>
  </si>
  <si>
    <t>Zeitliche Orientierung unsicher, Tagesstruktur besprochen.</t>
  </si>
  <si>
    <t>Einmal wach, schnell wieder eingeschlafen.</t>
  </si>
  <si>
    <t>GESAMT (alle Einträge)</t>
  </si>
  <si>
    <t>SO FÜLLEN SIE DAS TAGEBUCH AUS</t>
  </si>
  <si>
    <t>1.  Tragen Sie oben die Stammdaten der pflegebedürftigen Person und den Dokumentationszeitraum ein (hell hinterlegte Felder).</t>
  </si>
  <si>
    <t>2.  Erfassen Sie jede Tätigkeit in einer eigenen Zeile. Datum, Tageszeit, Modul, Verrichtung, Art der Hilfe und Pflegeperson wählen Sie über die Dropdown-Menüs.</t>
  </si>
  <si>
    <t>3.  In 'Dauer (Min)' tragen Sie den tatsächlichen Zeitaufwand in Minuten ein. Der Wochentag wird automatisch berechnet.</t>
  </si>
  <si>
    <t>4.  Die Schnellauswertung oben und das Blatt 'Auswertung' aktualisieren sich automatisch.</t>
  </si>
  <si>
    <t>5.  Auswahllisten können Sie im Blatt 'Listen' jederzeit ergänzen oder anpassen.</t>
  </si>
  <si>
    <t>Tipp:  Führen Sie das Tagebuch mindestens zwei Wochen lang und dokumentieren Sie auch einen typischen 'schlechten' Tag.</t>
  </si>
  <si>
    <t>AUSWERTUNG DES PFLEGEAUFWANDS</t>
  </si>
  <si>
    <t>Automatische Zusammenfassung aller Einträge aus dem Blatt 'Tagebuch'  ·  ideal als Übersicht für den Gutachter</t>
  </si>
  <si>
    <t>Aufwand je Modul (Bereich)</t>
  </si>
  <si>
    <t>Aufwand je Pflegeperson</t>
  </si>
  <si>
    <t>Einträge</t>
  </si>
  <si>
    <t>Minuten</t>
  </si>
  <si>
    <t>Stunden</t>
  </si>
  <si>
    <t>Angehörige/r 2</t>
  </si>
  <si>
    <t>Nachbarschaftshilfe</t>
  </si>
  <si>
    <t>Gesamt</t>
  </si>
  <si>
    <t>KENNZAHLEN IM ÜBERBLICK</t>
  </si>
  <si>
    <t>Dokumentierte Tage</t>
  </si>
  <si>
    <t>Minuten gesamt</t>
  </si>
  <si>
    <t>Stunden gesamt</t>
  </si>
  <si>
    <t>Ø Minuten pro Tag</t>
  </si>
  <si>
    <t>Hinweis: Alle Werte werden automatisch aus dem Blatt 'Tagebuch' berechnet. Neue Einträge fließen sofort in diese Auswertung ein.</t>
  </si>
  <si>
    <t>Auswahllisten  ·  Diese Werte erscheinen in den Dropdown-Menüs des Tagebuchs. Sie können sie hier ergänzen oder anpassen.</t>
  </si>
  <si>
    <t>Module (NBA)</t>
  </si>
  <si>
    <t>Verrichtungen</t>
  </si>
  <si>
    <t>Umsetzen / Positionswechsel</t>
  </si>
  <si>
    <t>Treppensteigen</t>
  </si>
  <si>
    <t>Erinnern an Termine</t>
  </si>
  <si>
    <t>Verbandwechsel / Wundpflege</t>
  </si>
  <si>
    <t>Einkaufen</t>
  </si>
  <si>
    <t>Kochen</t>
  </si>
  <si>
    <t>Reinigen der Wohnung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</si>
</sst>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TT.&quot;mm&quot;.JJJJ&quot;"/>
    <numFmt numFmtId="165" formatCode="#,##0&quot; Min&quot;"/>
    <numFmt numFmtId="166" formatCode="#,##0.0&quot; Std&quot;"/>
    <numFmt numFmtId="167" formatCode="#,##0.0"/>
  </numFmts>
  <fonts count="20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0.5"/>
      <color rgb="FFFFFFFF"/>
      <name val="Calibri"/>
      <charset val="1"/>
    </font>
    <font>
      <b/>
      <sz val="9.5"/>
      <color rgb="FF5A6660"/>
      <name val="Calibri"/>
      <charset val="1"/>
    </font>
    <font>
      <b/>
      <sz val="11"/>
      <color rgb="FF20302B"/>
      <name val="Calibri"/>
      <charset val="1"/>
    </font>
    <font>
      <b/>
      <sz val="10.5"/>
      <color rgb="FFFFFFFF"/>
      <name val="Calibri"/>
      <charset val="1"/>
    </font>
    <font>
      <b/>
      <sz val="18"/>
      <color rgb="FF1F5C4D"/>
      <name val="Calibri"/>
      <charset val="1"/>
    </font>
    <font>
      <sz val="10"/>
      <color rgb="FF20302B"/>
      <name val="Calibri"/>
      <charset val="1"/>
    </font>
    <font>
      <b/>
      <sz val="10"/>
      <color rgb="FF1F5C4D"/>
      <name val="Calibri"/>
      <charset val="1"/>
    </font>
    <font>
      <b/>
      <sz val="11"/>
      <color rgb="FFFFFFFF"/>
      <name val="Calibri"/>
      <charset val="1"/>
    </font>
    <font>
      <b/>
      <sz val="11"/>
      <color rgb="FF1F5C4D"/>
      <name val="Calibri"/>
      <charset val="1"/>
    </font>
    <font>
      <sz val="9.5"/>
      <color rgb="FF20302B"/>
      <name val="Calibri"/>
      <charset val="1"/>
    </font>
    <font>
      <b/>
      <i/>
      <sz val="9.5"/>
      <color rgb="FF2E7D68"/>
      <name val="Calibri"/>
      <charset val="1"/>
    </font>
    <font>
      <sz val="10"/>
      <name val="Arial"/>
      <family val="2"/>
    </font>
    <font>
      <b/>
      <sz val="20"/>
      <color rgb="FFFFFFFF"/>
      <name val="Calibri"/>
      <charset val="1"/>
    </font>
    <font>
      <b/>
      <sz val="13"/>
      <color rgb="FF1F5C4D"/>
      <name val="Calibri"/>
      <charset val="1"/>
    </font>
    <font>
      <b/>
      <sz val="12"/>
      <color rgb="FF1F5C4D"/>
      <name val="Calibri"/>
      <charset val="1"/>
    </font>
    <font>
      <b/>
      <sz val="16"/>
      <color rgb="FF1F5C4D"/>
      <name val="Calibri"/>
      <charset val="1"/>
    </font>
    <font>
      <i/>
      <sz val="9.5"/>
      <color rgb="FF5A6660"/>
      <name val="Calibri"/>
      <charset val="1"/>
    </font>
    <font>
      <i/>
      <sz val="10"/>
      <color rgb="FF5A666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F5C4D"/>
        <bgColor rgb="FF2E7D68"/>
      </patternFill>
    </fill>
    <fill>
      <patternFill patternType="solid">
        <fgColor rgb="FF2E7D68"/>
        <bgColor rgb="FF008080"/>
      </patternFill>
    </fill>
    <fill>
      <patternFill patternType="solid">
        <fgColor rgb="FFFFFDF4"/>
        <bgColor rgb="FFFFFFFF"/>
      </patternFill>
    </fill>
    <fill>
      <patternFill patternType="solid">
        <fgColor rgb="FFC8A04B"/>
        <bgColor rgb="FFFF9900"/>
      </patternFill>
    </fill>
    <fill>
      <patternFill patternType="solid">
        <fgColor rgb="FFEAF2EF"/>
        <bgColor rgb="FFF6F1E7"/>
      </patternFill>
    </fill>
    <fill>
      <patternFill patternType="solid">
        <fgColor rgb="FFFFFFFF"/>
        <bgColor rgb="FFFFFDF4"/>
      </patternFill>
    </fill>
    <fill>
      <patternFill patternType="solid">
        <fgColor rgb="FFF6F1E7"/>
        <bgColor rgb="FFEAF2EF"/>
      </patternFill>
    </fill>
  </fills>
  <borders count="8">
    <border>
      <left/>
      <right/>
      <top/>
      <bottom/>
      <diagonal/>
    </border>
    <border>
      <left style="thin">
        <color rgb="FFC8A04B"/>
      </left>
      <right/>
      <top style="thin">
        <color rgb="FFC8A04B"/>
      </top>
      <bottom style="thin">
        <color rgb="FFC8A04B"/>
      </bottom>
      <diagonal/>
    </border>
    <border>
      <left style="thin">
        <color rgb="FFBBD0C8"/>
      </left>
      <right/>
      <top style="thin">
        <color rgb="FFBBD0C8"/>
      </top>
      <bottom style="thin">
        <color rgb="FFBBD0C8"/>
      </bottom>
      <diagonal/>
    </border>
    <border>
      <left style="thin">
        <color rgb="FF1F5C4D"/>
      </left>
      <right style="thin">
        <color rgb="FF1F5C4D"/>
      </right>
      <top style="thin">
        <color rgb="FF1F5C4D"/>
      </top>
      <bottom style="thin">
        <color rgb="FF1F5C4D"/>
      </bottom>
      <diagonal/>
    </border>
    <border>
      <left style="thin">
        <color rgb="FFBBD0C8"/>
      </left>
      <right style="thin">
        <color rgb="FFBBD0C8"/>
      </right>
      <top style="thin">
        <color rgb="FFBBD0C8"/>
      </top>
      <bottom style="thin">
        <color rgb="FFBBD0C8"/>
      </bottom>
      <diagonal/>
    </border>
    <border>
      <left style="thin">
        <color rgb="FF1F5C4D"/>
      </left>
      <right/>
      <top style="thin">
        <color rgb="FF1F5C4D"/>
      </top>
      <bottom style="thin">
        <color rgb="FF1F5C4D"/>
      </bottom>
      <diagonal/>
    </border>
    <border>
      <left style="thin">
        <color rgb="FF2E7D68"/>
      </left>
      <right style="thin">
        <color rgb="FF2E7D68"/>
      </right>
      <top style="thin">
        <color rgb="FF2E7D68"/>
      </top>
      <bottom style="thin">
        <color rgb="FF2E7D68"/>
      </bottom>
      <diagonal/>
    </border>
    <border>
      <left style="thin">
        <color rgb="FFC8A04B"/>
      </left>
      <right style="thin">
        <color rgb="FFC8A04B"/>
      </right>
      <top style="thin">
        <color rgb="FFC8A04B"/>
      </top>
      <bottom style="thin">
        <color rgb="FFC8A04B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4" fillId="2" borderId="0" xfId="0" applyFont="1" applyFill="1" applyAlignment="1">
      <alignment horizontal="left" vertical="center" inden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9" fillId="2" borderId="5" xfId="0" applyFont="1" applyFill="1" applyBorder="1" applyAlignment="1">
      <alignment horizontal="right" vertical="center" indent="1"/>
    </xf>
    <xf numFmtId="166" fontId="6" fillId="6" borderId="2" xfId="0" applyNumberFormat="1" applyFont="1" applyFill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indent="1"/>
    </xf>
    <xf numFmtId="164" fontId="4" fillId="4" borderId="1" xfId="0" applyNumberFormat="1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2" borderId="3" xfId="0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1" fontId="8" fillId="7" borderId="4" xfId="0" applyNumberFormat="1" applyFont="1" applyFill="1" applyBorder="1" applyAlignment="1">
      <alignment horizontal="center" vertical="center" wrapText="1"/>
    </xf>
    <xf numFmtId="164" fontId="7" fillId="8" borderId="4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center" wrapText="1"/>
    </xf>
    <xf numFmtId="1" fontId="8" fillId="8" borderId="4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5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3" fontId="7" fillId="6" borderId="4" xfId="0" applyNumberFormat="1" applyFont="1" applyFill="1" applyBorder="1" applyAlignment="1">
      <alignment horizontal="center" vertical="center" wrapText="1"/>
    </xf>
    <xf numFmtId="167" fontId="7" fillId="6" borderId="4" xfId="0" applyNumberFormat="1" applyFont="1" applyFill="1" applyBorder="1" applyAlignment="1">
      <alignment horizontal="center" vertical="center" wrapText="1"/>
    </xf>
    <xf numFmtId="3" fontId="7" fillId="7" borderId="4" xfId="0" applyNumberFormat="1" applyFont="1" applyFill="1" applyBorder="1" applyAlignment="1">
      <alignment horizontal="center" vertical="center" wrapText="1"/>
    </xf>
    <xf numFmtId="167" fontId="7" fillId="7" borderId="4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right" vertical="center" indent="1"/>
    </xf>
    <xf numFmtId="3" fontId="5" fillId="5" borderId="7" xfId="0" applyNumberFormat="1" applyFont="1" applyFill="1" applyBorder="1" applyAlignment="1">
      <alignment horizontal="center" vertical="center" wrapText="1"/>
    </xf>
    <xf numFmtId="167" fontId="5" fillId="5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" fontId="17" fillId="6" borderId="4" xfId="0" applyNumberFormat="1" applyFont="1" applyFill="1" applyBorder="1" applyAlignment="1">
      <alignment horizontal="center" vertical="center" wrapText="1"/>
    </xf>
    <xf numFmtId="3" fontId="17" fillId="6" borderId="4" xfId="0" applyNumberFormat="1" applyFont="1" applyFill="1" applyBorder="1" applyAlignment="1">
      <alignment horizontal="center" vertical="center" wrapText="1"/>
    </xf>
    <xf numFmtId="167" fontId="17" fillId="6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5C4D"/>
      <rgbColor rgb="FFBBD0C8"/>
      <rgbColor rgb="FF808080"/>
      <rgbColor rgb="FF9999FF"/>
      <rgbColor rgb="FF993366"/>
      <rgbColor rgb="FFFFFDF4"/>
      <rgbColor rgb="FFEAF2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1E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660"/>
      <rgbColor rgb="FFC8A04B"/>
      <rgbColor rgb="FF003366"/>
      <rgbColor rgb="FF2E7D68"/>
      <rgbColor rgb="FF003300"/>
      <rgbColor rgb="FF333300"/>
      <rgbColor rgb="FF993300"/>
      <rgbColor rgb="FF993366"/>
      <rgbColor rgb="FF333399"/>
      <rgbColor rgb="FF2030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9"/>
  <sheetViews>
    <sheetView showGridLines="0" tabSelected="1" zoomScaleNormal="100" workbookViewId="0">
      <pane ySplit="14" topLeftCell="A15" activePane="bottomLeft" state="frozen"/>
      <selection pane="bottomLeft" activeCell="K32" sqref="K32"/>
    </sheetView>
  </sheetViews>
  <sheetFormatPr baseColWidth="10" defaultColWidth="8.7109375" defaultRowHeight="15" x14ac:dyDescent="0.25"/>
  <cols>
    <col min="1" max="1" width="24.140625" bestFit="1" customWidth="1"/>
    <col min="2" max="3" width="10.85546875" bestFit="1" customWidth="1"/>
    <col min="4" max="4" width="23.42578125" bestFit="1" customWidth="1"/>
    <col min="5" max="5" width="25.28515625" bestFit="1" customWidth="1"/>
    <col min="6" max="6" width="20.85546875" bestFit="1" customWidth="1"/>
    <col min="7" max="7" width="11" customWidth="1"/>
    <col min="8" max="8" width="21.5703125" bestFit="1" customWidth="1"/>
    <col min="9" max="9" width="34" customWidth="1"/>
  </cols>
  <sheetData>
    <row r="1" spans="1:9" ht="39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9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6" customHeight="1" x14ac:dyDescent="0.25"/>
    <row r="4" spans="1:9" ht="15" customHeight="1" x14ac:dyDescent="0.25">
      <c r="A4" s="15" t="s">
        <v>2</v>
      </c>
      <c r="D4" s="15" t="s">
        <v>3</v>
      </c>
      <c r="F4" s="15" t="s">
        <v>4</v>
      </c>
      <c r="H4" s="15" t="s">
        <v>5</v>
      </c>
    </row>
    <row r="5" spans="1:9" ht="21.75" customHeight="1" x14ac:dyDescent="0.25">
      <c r="A5" s="12" t="s">
        <v>6</v>
      </c>
      <c r="B5" s="12"/>
      <c r="C5" s="12"/>
      <c r="D5" s="11">
        <v>15874</v>
      </c>
      <c r="E5" s="11"/>
      <c r="F5" s="12" t="s">
        <v>7</v>
      </c>
      <c r="G5" s="12"/>
      <c r="H5" s="12" t="s">
        <v>8</v>
      </c>
      <c r="I5" s="12"/>
    </row>
    <row r="6" spans="1:9" ht="15" customHeight="1" x14ac:dyDescent="0.25">
      <c r="A6" s="15" t="s">
        <v>9</v>
      </c>
      <c r="D6" s="15" t="s">
        <v>10</v>
      </c>
      <c r="F6" s="15" t="s">
        <v>11</v>
      </c>
      <c r="H6" s="15" t="s">
        <v>12</v>
      </c>
    </row>
    <row r="7" spans="1:9" ht="21.75" customHeight="1" x14ac:dyDescent="0.25">
      <c r="A7" s="12" t="s">
        <v>13</v>
      </c>
      <c r="B7" s="12"/>
      <c r="C7" s="12"/>
      <c r="D7" s="11">
        <v>46083</v>
      </c>
      <c r="E7" s="11"/>
      <c r="F7" s="11">
        <v>46096</v>
      </c>
      <c r="G7" s="11"/>
      <c r="H7" s="12" t="s">
        <v>14</v>
      </c>
      <c r="I7" s="12"/>
    </row>
    <row r="8" spans="1:9" ht="6" customHeight="1" x14ac:dyDescent="0.25"/>
    <row r="9" spans="1:9" ht="19.5" customHeight="1" x14ac:dyDescent="0.25">
      <c r="A9" s="10" t="s">
        <v>15</v>
      </c>
      <c r="B9" s="10"/>
      <c r="C9" s="10"/>
      <c r="D9" s="10"/>
      <c r="E9" s="10"/>
      <c r="F9" s="10"/>
      <c r="G9" s="10"/>
      <c r="H9" s="10"/>
      <c r="I9" s="10"/>
    </row>
    <row r="10" spans="1:9" ht="15.75" customHeight="1" x14ac:dyDescent="0.25">
      <c r="A10" s="9" t="s">
        <v>16</v>
      </c>
      <c r="B10" s="9"/>
      <c r="C10" s="9"/>
      <c r="D10" s="9" t="s">
        <v>17</v>
      </c>
      <c r="E10" s="9"/>
      <c r="F10" s="9" t="s">
        <v>18</v>
      </c>
      <c r="G10" s="9"/>
      <c r="H10" s="9" t="s">
        <v>19</v>
      </c>
      <c r="I10" s="9"/>
    </row>
    <row r="11" spans="1:9" ht="30" customHeight="1" x14ac:dyDescent="0.25">
      <c r="A11" s="8">
        <f>COUNTA(D15:D130)</f>
        <v>22</v>
      </c>
      <c r="B11" s="8"/>
      <c r="C11" s="8"/>
      <c r="D11" s="7">
        <f>SUM(G15:G130)</f>
        <v>456</v>
      </c>
      <c r="E11" s="7"/>
      <c r="F11" s="6">
        <f>SUM(G15:G130)/60</f>
        <v>7.6</v>
      </c>
      <c r="G11" s="6"/>
      <c r="H11" s="7">
        <f>IFERROR(SUM(G15:G130)/SUMPRODUCT((A15:A130&lt;&gt;"")/COUNTIF(A15:A130,A15:A130&amp;"")),0)</f>
        <v>227.99999999999989</v>
      </c>
      <c r="I11" s="7"/>
    </row>
    <row r="13" spans="1:9" ht="6" customHeight="1" x14ac:dyDescent="0.25"/>
    <row r="14" spans="1:9" ht="30" customHeight="1" x14ac:dyDescent="0.25">
      <c r="A14" s="16" t="s">
        <v>20</v>
      </c>
      <c r="B14" s="16" t="s">
        <v>21</v>
      </c>
      <c r="C14" s="16" t="s">
        <v>22</v>
      </c>
      <c r="D14" s="16" t="s">
        <v>23</v>
      </c>
      <c r="E14" s="16" t="s">
        <v>24</v>
      </c>
      <c r="F14" s="16" t="s">
        <v>25</v>
      </c>
      <c r="G14" s="16" t="s">
        <v>26</v>
      </c>
      <c r="H14" s="16" t="s">
        <v>27</v>
      </c>
      <c r="I14" s="16" t="s">
        <v>28</v>
      </c>
    </row>
    <row r="15" spans="1:9" ht="25.5" customHeight="1" x14ac:dyDescent="0.25">
      <c r="A15" s="17">
        <v>46083</v>
      </c>
      <c r="B15" s="18" t="str">
        <f t="shared" ref="B15:B36" si="0">IF(A15="","",TEXT(A15,"TTTT"))</f>
        <v>TTTT</v>
      </c>
      <c r="C15" s="18" t="s">
        <v>29</v>
      </c>
      <c r="D15" s="19" t="s">
        <v>30</v>
      </c>
      <c r="E15" s="19" t="s">
        <v>31</v>
      </c>
      <c r="F15" s="18" t="s">
        <v>32</v>
      </c>
      <c r="G15" s="20">
        <v>25</v>
      </c>
      <c r="H15" s="18" t="s">
        <v>13</v>
      </c>
      <c r="I15" s="19" t="s">
        <v>33</v>
      </c>
    </row>
    <row r="16" spans="1:9" ht="25.5" customHeight="1" x14ac:dyDescent="0.25">
      <c r="A16" s="21">
        <v>46083</v>
      </c>
      <c r="B16" s="22" t="str">
        <f t="shared" si="0"/>
        <v>TTTT</v>
      </c>
      <c r="C16" s="22" t="s">
        <v>29</v>
      </c>
      <c r="D16" s="23" t="s">
        <v>30</v>
      </c>
      <c r="E16" s="23" t="s">
        <v>34</v>
      </c>
      <c r="F16" s="22" t="s">
        <v>35</v>
      </c>
      <c r="G16" s="24">
        <v>15</v>
      </c>
      <c r="H16" s="22" t="s">
        <v>13</v>
      </c>
      <c r="I16" s="23" t="s">
        <v>36</v>
      </c>
    </row>
    <row r="17" spans="1:9" ht="25.5" customHeight="1" x14ac:dyDescent="0.25">
      <c r="A17" s="17">
        <v>46083</v>
      </c>
      <c r="B17" s="18" t="str">
        <f t="shared" si="0"/>
        <v>TTTT</v>
      </c>
      <c r="C17" s="18" t="s">
        <v>29</v>
      </c>
      <c r="D17" s="19" t="s">
        <v>30</v>
      </c>
      <c r="E17" s="19" t="s">
        <v>37</v>
      </c>
      <c r="F17" s="18" t="s">
        <v>38</v>
      </c>
      <c r="G17" s="20">
        <v>8</v>
      </c>
      <c r="H17" s="18" t="s">
        <v>13</v>
      </c>
      <c r="I17" s="19" t="s">
        <v>39</v>
      </c>
    </row>
    <row r="18" spans="1:9" ht="25.5" customHeight="1" x14ac:dyDescent="0.25">
      <c r="A18" s="21">
        <v>46083</v>
      </c>
      <c r="B18" s="22" t="str">
        <f t="shared" si="0"/>
        <v>TTTT</v>
      </c>
      <c r="C18" s="22" t="s">
        <v>29</v>
      </c>
      <c r="D18" s="23" t="s">
        <v>30</v>
      </c>
      <c r="E18" s="23" t="s">
        <v>40</v>
      </c>
      <c r="F18" s="22" t="s">
        <v>41</v>
      </c>
      <c r="G18" s="24">
        <v>6</v>
      </c>
      <c r="H18" s="22" t="s">
        <v>13</v>
      </c>
      <c r="I18" s="23" t="s">
        <v>42</v>
      </c>
    </row>
    <row r="19" spans="1:9" ht="25.5" customHeight="1" x14ac:dyDescent="0.25">
      <c r="A19" s="17">
        <v>46083</v>
      </c>
      <c r="B19" s="18" t="str">
        <f t="shared" si="0"/>
        <v>TTTT</v>
      </c>
      <c r="C19" s="18" t="s">
        <v>43</v>
      </c>
      <c r="D19" s="19" t="s">
        <v>44</v>
      </c>
      <c r="E19" s="19" t="s">
        <v>45</v>
      </c>
      <c r="F19" s="18" t="s">
        <v>35</v>
      </c>
      <c r="G19" s="20">
        <v>12</v>
      </c>
      <c r="H19" s="18" t="s">
        <v>13</v>
      </c>
      <c r="I19" s="19" t="s">
        <v>46</v>
      </c>
    </row>
    <row r="20" spans="1:9" ht="25.5" customHeight="1" x14ac:dyDescent="0.25">
      <c r="A20" s="21">
        <v>46083</v>
      </c>
      <c r="B20" s="22" t="str">
        <f t="shared" si="0"/>
        <v>TTTT</v>
      </c>
      <c r="C20" s="22" t="s">
        <v>47</v>
      </c>
      <c r="D20" s="23" t="s">
        <v>30</v>
      </c>
      <c r="E20" s="23" t="s">
        <v>48</v>
      </c>
      <c r="F20" s="22" t="s">
        <v>41</v>
      </c>
      <c r="G20" s="24">
        <v>30</v>
      </c>
      <c r="H20" s="22" t="s">
        <v>13</v>
      </c>
      <c r="I20" s="23" t="s">
        <v>49</v>
      </c>
    </row>
    <row r="21" spans="1:9" ht="25.5" customHeight="1" x14ac:dyDescent="0.25">
      <c r="A21" s="17">
        <v>46083</v>
      </c>
      <c r="B21" s="18" t="str">
        <f t="shared" si="0"/>
        <v>TTTT</v>
      </c>
      <c r="C21" s="18" t="s">
        <v>47</v>
      </c>
      <c r="D21" s="19" t="s">
        <v>30</v>
      </c>
      <c r="E21" s="19" t="s">
        <v>50</v>
      </c>
      <c r="F21" s="18" t="s">
        <v>51</v>
      </c>
      <c r="G21" s="20">
        <v>20</v>
      </c>
      <c r="H21" s="18" t="s">
        <v>13</v>
      </c>
      <c r="I21" s="19" t="s">
        <v>52</v>
      </c>
    </row>
    <row r="22" spans="1:9" ht="25.5" customHeight="1" x14ac:dyDescent="0.25">
      <c r="A22" s="21">
        <v>46083</v>
      </c>
      <c r="B22" s="22" t="str">
        <f t="shared" si="0"/>
        <v>TTTT</v>
      </c>
      <c r="C22" s="22" t="s">
        <v>53</v>
      </c>
      <c r="D22" s="23" t="s">
        <v>54</v>
      </c>
      <c r="E22" s="23" t="s">
        <v>55</v>
      </c>
      <c r="F22" s="22" t="s">
        <v>56</v>
      </c>
      <c r="G22" s="24">
        <v>40</v>
      </c>
      <c r="H22" s="22" t="s">
        <v>13</v>
      </c>
      <c r="I22" s="23" t="s">
        <v>57</v>
      </c>
    </row>
    <row r="23" spans="1:9" ht="25.5" customHeight="1" x14ac:dyDescent="0.25">
      <c r="A23" s="17">
        <v>46083</v>
      </c>
      <c r="B23" s="18" t="str">
        <f t="shared" si="0"/>
        <v>TTTT</v>
      </c>
      <c r="C23" s="18" t="s">
        <v>58</v>
      </c>
      <c r="D23" s="19" t="s">
        <v>30</v>
      </c>
      <c r="E23" s="19" t="s">
        <v>59</v>
      </c>
      <c r="F23" s="18" t="s">
        <v>32</v>
      </c>
      <c r="G23" s="20">
        <v>10</v>
      </c>
      <c r="H23" s="18" t="s">
        <v>60</v>
      </c>
      <c r="I23" s="19" t="s">
        <v>61</v>
      </c>
    </row>
    <row r="24" spans="1:9" ht="25.5" customHeight="1" x14ac:dyDescent="0.25">
      <c r="A24" s="21">
        <v>46083</v>
      </c>
      <c r="B24" s="22" t="str">
        <f t="shared" si="0"/>
        <v>TTTT</v>
      </c>
      <c r="C24" s="22" t="s">
        <v>58</v>
      </c>
      <c r="D24" s="23" t="s">
        <v>44</v>
      </c>
      <c r="E24" s="23" t="s">
        <v>62</v>
      </c>
      <c r="F24" s="22" t="s">
        <v>35</v>
      </c>
      <c r="G24" s="24">
        <v>15</v>
      </c>
      <c r="H24" s="22" t="s">
        <v>60</v>
      </c>
      <c r="I24" s="23" t="s">
        <v>63</v>
      </c>
    </row>
    <row r="25" spans="1:9" ht="25.5" customHeight="1" x14ac:dyDescent="0.25">
      <c r="A25" s="17">
        <v>46083</v>
      </c>
      <c r="B25" s="18" t="str">
        <f t="shared" si="0"/>
        <v>TTTT</v>
      </c>
      <c r="C25" s="18" t="s">
        <v>64</v>
      </c>
      <c r="D25" s="19" t="s">
        <v>65</v>
      </c>
      <c r="E25" s="19" t="s">
        <v>66</v>
      </c>
      <c r="F25" s="18" t="s">
        <v>51</v>
      </c>
      <c r="G25" s="20">
        <v>20</v>
      </c>
      <c r="H25" s="18" t="s">
        <v>13</v>
      </c>
      <c r="I25" s="19" t="s">
        <v>67</v>
      </c>
    </row>
    <row r="26" spans="1:9" ht="25.5" customHeight="1" x14ac:dyDescent="0.25">
      <c r="A26" s="21">
        <v>46083</v>
      </c>
      <c r="B26" s="22" t="str">
        <f t="shared" si="0"/>
        <v>TTTT</v>
      </c>
      <c r="C26" s="22" t="s">
        <v>43</v>
      </c>
      <c r="D26" s="23" t="s">
        <v>68</v>
      </c>
      <c r="E26" s="23" t="s">
        <v>69</v>
      </c>
      <c r="F26" s="22" t="s">
        <v>41</v>
      </c>
      <c r="G26" s="24">
        <v>25</v>
      </c>
      <c r="H26" s="22" t="s">
        <v>13</v>
      </c>
      <c r="I26" s="23" t="s">
        <v>70</v>
      </c>
    </row>
    <row r="27" spans="1:9" ht="25.5" customHeight="1" x14ac:dyDescent="0.25">
      <c r="A27" s="17">
        <v>46084</v>
      </c>
      <c r="B27" s="18" t="str">
        <f t="shared" si="0"/>
        <v>TTTT</v>
      </c>
      <c r="C27" s="18" t="s">
        <v>29</v>
      </c>
      <c r="D27" s="19" t="s">
        <v>30</v>
      </c>
      <c r="E27" s="19" t="s">
        <v>31</v>
      </c>
      <c r="F27" s="18" t="s">
        <v>32</v>
      </c>
      <c r="G27" s="20">
        <v>22</v>
      </c>
      <c r="H27" s="18" t="s">
        <v>13</v>
      </c>
      <c r="I27" s="19" t="s">
        <v>71</v>
      </c>
    </row>
    <row r="28" spans="1:9" ht="25.5" customHeight="1" x14ac:dyDescent="0.25">
      <c r="A28" s="21">
        <v>46084</v>
      </c>
      <c r="B28" s="22" t="str">
        <f t="shared" si="0"/>
        <v>TTTT</v>
      </c>
      <c r="C28" s="22" t="s">
        <v>29</v>
      </c>
      <c r="D28" s="23" t="s">
        <v>30</v>
      </c>
      <c r="E28" s="23" t="s">
        <v>34</v>
      </c>
      <c r="F28" s="22" t="s">
        <v>35</v>
      </c>
      <c r="G28" s="24">
        <v>15</v>
      </c>
      <c r="H28" s="22" t="s">
        <v>13</v>
      </c>
      <c r="I28" s="23"/>
    </row>
    <row r="29" spans="1:9" ht="25.5" customHeight="1" x14ac:dyDescent="0.25">
      <c r="A29" s="17">
        <v>46084</v>
      </c>
      <c r="B29" s="18" t="str">
        <f t="shared" si="0"/>
        <v>TTTT</v>
      </c>
      <c r="C29" s="18" t="s">
        <v>29</v>
      </c>
      <c r="D29" s="19" t="s">
        <v>30</v>
      </c>
      <c r="E29" s="19" t="s">
        <v>40</v>
      </c>
      <c r="F29" s="18" t="s">
        <v>41</v>
      </c>
      <c r="G29" s="20">
        <v>6</v>
      </c>
      <c r="H29" s="18" t="s">
        <v>13</v>
      </c>
      <c r="I29" s="19"/>
    </row>
    <row r="30" spans="1:9" ht="25.5" customHeight="1" x14ac:dyDescent="0.25">
      <c r="A30" s="21">
        <v>46084</v>
      </c>
      <c r="B30" s="22" t="str">
        <f t="shared" si="0"/>
        <v>TTTT</v>
      </c>
      <c r="C30" s="22" t="s">
        <v>29</v>
      </c>
      <c r="D30" s="23" t="s">
        <v>72</v>
      </c>
      <c r="E30" s="23" t="s">
        <v>73</v>
      </c>
      <c r="F30" s="22" t="s">
        <v>41</v>
      </c>
      <c r="G30" s="24">
        <v>7</v>
      </c>
      <c r="H30" s="22" t="s">
        <v>13</v>
      </c>
      <c r="I30" s="23" t="s">
        <v>74</v>
      </c>
    </row>
    <row r="31" spans="1:9" ht="25.5" customHeight="1" x14ac:dyDescent="0.25">
      <c r="A31" s="17">
        <v>46084</v>
      </c>
      <c r="B31" s="18" t="str">
        <f t="shared" si="0"/>
        <v>TTTT</v>
      </c>
      <c r="C31" s="18" t="s">
        <v>43</v>
      </c>
      <c r="D31" s="19" t="s">
        <v>72</v>
      </c>
      <c r="E31" s="19" t="s">
        <v>75</v>
      </c>
      <c r="F31" s="18" t="s">
        <v>41</v>
      </c>
      <c r="G31" s="20">
        <v>90</v>
      </c>
      <c r="H31" s="18" t="s">
        <v>13</v>
      </c>
      <c r="I31" s="19" t="s">
        <v>76</v>
      </c>
    </row>
    <row r="32" spans="1:9" ht="25.5" customHeight="1" x14ac:dyDescent="0.25">
      <c r="A32" s="21">
        <v>46084</v>
      </c>
      <c r="B32" s="22" t="str">
        <f t="shared" si="0"/>
        <v>TTTT</v>
      </c>
      <c r="C32" s="22" t="s">
        <v>47</v>
      </c>
      <c r="D32" s="23" t="s">
        <v>30</v>
      </c>
      <c r="E32" s="23" t="s">
        <v>48</v>
      </c>
      <c r="F32" s="22" t="s">
        <v>41</v>
      </c>
      <c r="G32" s="24">
        <v>30</v>
      </c>
      <c r="H32" s="22" t="s">
        <v>13</v>
      </c>
      <c r="I32" s="23"/>
    </row>
    <row r="33" spans="1:9" ht="25.5" customHeight="1" x14ac:dyDescent="0.25">
      <c r="A33" s="17">
        <v>46084</v>
      </c>
      <c r="B33" s="18" t="str">
        <f t="shared" si="0"/>
        <v>TTTT</v>
      </c>
      <c r="C33" s="18" t="s">
        <v>53</v>
      </c>
      <c r="D33" s="19" t="s">
        <v>77</v>
      </c>
      <c r="E33" s="19" t="s">
        <v>78</v>
      </c>
      <c r="F33" s="18" t="s">
        <v>38</v>
      </c>
      <c r="G33" s="20">
        <v>20</v>
      </c>
      <c r="H33" s="18" t="s">
        <v>13</v>
      </c>
      <c r="I33" s="19" t="s">
        <v>79</v>
      </c>
    </row>
    <row r="34" spans="1:9" ht="25.5" customHeight="1" x14ac:dyDescent="0.25">
      <c r="A34" s="21">
        <v>46084</v>
      </c>
      <c r="B34" s="22" t="str">
        <f t="shared" si="0"/>
        <v>TTTT</v>
      </c>
      <c r="C34" s="22" t="s">
        <v>58</v>
      </c>
      <c r="D34" s="23" t="s">
        <v>30</v>
      </c>
      <c r="E34" s="23" t="s">
        <v>59</v>
      </c>
      <c r="F34" s="22" t="s">
        <v>32</v>
      </c>
      <c r="G34" s="24">
        <v>10</v>
      </c>
      <c r="H34" s="22" t="s">
        <v>60</v>
      </c>
      <c r="I34" s="23"/>
    </row>
    <row r="35" spans="1:9" ht="25.5" customHeight="1" x14ac:dyDescent="0.25">
      <c r="A35" s="17">
        <v>46084</v>
      </c>
      <c r="B35" s="18" t="str">
        <f t="shared" si="0"/>
        <v>TTTT</v>
      </c>
      <c r="C35" s="18" t="s">
        <v>58</v>
      </c>
      <c r="D35" s="19" t="s">
        <v>44</v>
      </c>
      <c r="E35" s="19" t="s">
        <v>62</v>
      </c>
      <c r="F35" s="18" t="s">
        <v>35</v>
      </c>
      <c r="G35" s="20">
        <v>15</v>
      </c>
      <c r="H35" s="18" t="s">
        <v>60</v>
      </c>
      <c r="I35" s="19"/>
    </row>
    <row r="36" spans="1:9" ht="25.5" customHeight="1" x14ac:dyDescent="0.25">
      <c r="A36" s="21">
        <v>46084</v>
      </c>
      <c r="B36" s="22" t="str">
        <f t="shared" si="0"/>
        <v>TTTT</v>
      </c>
      <c r="C36" s="22" t="s">
        <v>64</v>
      </c>
      <c r="D36" s="23" t="s">
        <v>65</v>
      </c>
      <c r="E36" s="23" t="s">
        <v>66</v>
      </c>
      <c r="F36" s="22" t="s">
        <v>51</v>
      </c>
      <c r="G36" s="24">
        <v>15</v>
      </c>
      <c r="H36" s="22" t="s">
        <v>13</v>
      </c>
      <c r="I36" s="23" t="s">
        <v>80</v>
      </c>
    </row>
    <row r="37" spans="1:9" ht="21.75" customHeight="1" x14ac:dyDescent="0.25">
      <c r="A37" s="17"/>
      <c r="B37" s="18"/>
      <c r="C37" s="18"/>
      <c r="D37" s="19"/>
      <c r="E37" s="19"/>
      <c r="F37" s="18"/>
      <c r="G37" s="20"/>
      <c r="H37" s="18"/>
      <c r="I37" s="19"/>
    </row>
    <row r="38" spans="1:9" ht="21.75" customHeight="1" x14ac:dyDescent="0.25">
      <c r="A38" s="21"/>
      <c r="B38" s="22"/>
      <c r="C38" s="22"/>
      <c r="D38" s="23"/>
      <c r="E38" s="23"/>
      <c r="F38" s="22"/>
      <c r="G38" s="24"/>
      <c r="H38" s="22"/>
      <c r="I38" s="23"/>
    </row>
    <row r="39" spans="1:9" ht="21.75" customHeight="1" x14ac:dyDescent="0.25">
      <c r="A39" s="17"/>
      <c r="B39" s="18"/>
      <c r="C39" s="18"/>
      <c r="D39" s="19"/>
      <c r="E39" s="19"/>
      <c r="F39" s="18"/>
      <c r="G39" s="20"/>
      <c r="H39" s="18"/>
      <c r="I39" s="19"/>
    </row>
    <row r="40" spans="1:9" ht="21.75" customHeight="1" x14ac:dyDescent="0.25">
      <c r="A40" s="21"/>
      <c r="B40" s="22"/>
      <c r="C40" s="22"/>
      <c r="D40" s="23"/>
      <c r="E40" s="23"/>
      <c r="F40" s="22"/>
      <c r="G40" s="24"/>
      <c r="H40" s="22"/>
      <c r="I40" s="23"/>
    </row>
    <row r="41" spans="1:9" ht="21.75" customHeight="1" x14ac:dyDescent="0.25">
      <c r="A41" s="17"/>
      <c r="B41" s="18"/>
      <c r="C41" s="18"/>
      <c r="D41" s="19"/>
      <c r="E41" s="19"/>
      <c r="F41" s="18"/>
      <c r="G41" s="20"/>
      <c r="H41" s="18"/>
      <c r="I41" s="19"/>
    </row>
    <row r="42" spans="1:9" ht="21.75" customHeight="1" x14ac:dyDescent="0.25">
      <c r="A42" s="21"/>
      <c r="B42" s="22"/>
      <c r="C42" s="22"/>
      <c r="D42" s="23"/>
      <c r="E42" s="23"/>
      <c r="F42" s="22"/>
      <c r="G42" s="24"/>
      <c r="H42" s="22"/>
      <c r="I42" s="23"/>
    </row>
    <row r="43" spans="1:9" ht="21.75" customHeight="1" x14ac:dyDescent="0.25">
      <c r="A43" s="17"/>
      <c r="B43" s="18"/>
      <c r="C43" s="18"/>
      <c r="D43" s="19"/>
      <c r="E43" s="19"/>
      <c r="F43" s="18"/>
      <c r="G43" s="20"/>
      <c r="H43" s="18"/>
      <c r="I43" s="19"/>
    </row>
    <row r="44" spans="1:9" ht="21.75" customHeight="1" x14ac:dyDescent="0.25">
      <c r="A44" s="21"/>
      <c r="B44" s="22"/>
      <c r="C44" s="22"/>
      <c r="D44" s="23"/>
      <c r="E44" s="23"/>
      <c r="F44" s="22"/>
      <c r="G44" s="24"/>
      <c r="H44" s="22"/>
      <c r="I44" s="23"/>
    </row>
    <row r="45" spans="1:9" ht="21.75" customHeight="1" x14ac:dyDescent="0.25">
      <c r="A45" s="17"/>
      <c r="B45" s="18"/>
      <c r="C45" s="18"/>
      <c r="D45" s="19"/>
      <c r="E45" s="19"/>
      <c r="F45" s="18"/>
      <c r="G45" s="20"/>
      <c r="H45" s="18"/>
      <c r="I45" s="19"/>
    </row>
    <row r="46" spans="1:9" ht="21.75" customHeight="1" x14ac:dyDescent="0.25">
      <c r="A46" s="21"/>
      <c r="B46" s="22"/>
      <c r="C46" s="22"/>
      <c r="D46" s="23"/>
      <c r="E46" s="23"/>
      <c r="F46" s="22"/>
      <c r="G46" s="24"/>
      <c r="H46" s="22"/>
      <c r="I46" s="23"/>
    </row>
    <row r="47" spans="1:9" ht="21.75" customHeight="1" x14ac:dyDescent="0.25">
      <c r="A47" s="17"/>
      <c r="B47" s="18"/>
      <c r="C47" s="18"/>
      <c r="D47" s="19"/>
      <c r="E47" s="19"/>
      <c r="F47" s="18"/>
      <c r="G47" s="20"/>
      <c r="H47" s="18"/>
      <c r="I47" s="19"/>
    </row>
    <row r="48" spans="1:9" ht="21.75" customHeight="1" x14ac:dyDescent="0.25">
      <c r="A48" s="21"/>
      <c r="B48" s="22"/>
      <c r="C48" s="22"/>
      <c r="D48" s="23"/>
      <c r="E48" s="23"/>
      <c r="F48" s="22"/>
      <c r="G48" s="24"/>
      <c r="H48" s="22"/>
      <c r="I48" s="23"/>
    </row>
    <row r="49" spans="1:9" ht="21.75" customHeight="1" x14ac:dyDescent="0.25">
      <c r="A49" s="17"/>
      <c r="B49" s="18"/>
      <c r="C49" s="18"/>
      <c r="D49" s="19"/>
      <c r="E49" s="19"/>
      <c r="F49" s="18"/>
      <c r="G49" s="20"/>
      <c r="H49" s="18"/>
      <c r="I49" s="19"/>
    </row>
    <row r="50" spans="1:9" ht="21.75" customHeight="1" x14ac:dyDescent="0.25">
      <c r="A50" s="21"/>
      <c r="B50" s="22"/>
      <c r="C50" s="22"/>
      <c r="D50" s="23"/>
      <c r="E50" s="23"/>
      <c r="F50" s="22"/>
      <c r="G50" s="24"/>
      <c r="H50" s="22"/>
      <c r="I50" s="23"/>
    </row>
    <row r="51" spans="1:9" ht="21.75" customHeight="1" x14ac:dyDescent="0.25">
      <c r="A51" s="17"/>
      <c r="B51" s="18"/>
      <c r="C51" s="18"/>
      <c r="D51" s="19"/>
      <c r="E51" s="19"/>
      <c r="F51" s="18"/>
      <c r="G51" s="20"/>
      <c r="H51" s="18"/>
      <c r="I51" s="19"/>
    </row>
    <row r="52" spans="1:9" ht="21.75" customHeight="1" x14ac:dyDescent="0.25">
      <c r="A52" s="21"/>
      <c r="B52" s="22"/>
      <c r="C52" s="22"/>
      <c r="D52" s="23"/>
      <c r="E52" s="23"/>
      <c r="F52" s="22"/>
      <c r="G52" s="24"/>
      <c r="H52" s="22"/>
      <c r="I52" s="23"/>
    </row>
    <row r="53" spans="1:9" ht="21.75" customHeight="1" x14ac:dyDescent="0.25">
      <c r="A53" s="17"/>
      <c r="B53" s="18"/>
      <c r="C53" s="18"/>
      <c r="D53" s="19"/>
      <c r="E53" s="19"/>
      <c r="F53" s="18"/>
      <c r="G53" s="20"/>
      <c r="H53" s="18"/>
      <c r="I53" s="19"/>
    </row>
    <row r="54" spans="1:9" ht="21.75" customHeight="1" x14ac:dyDescent="0.25">
      <c r="A54" s="21"/>
      <c r="B54" s="22"/>
      <c r="C54" s="22"/>
      <c r="D54" s="23"/>
      <c r="E54" s="23"/>
      <c r="F54" s="22"/>
      <c r="G54" s="24"/>
      <c r="H54" s="22"/>
      <c r="I54" s="23"/>
    </row>
    <row r="55" spans="1:9" ht="21.75" customHeight="1" x14ac:dyDescent="0.25">
      <c r="A55" s="17"/>
      <c r="B55" s="18"/>
      <c r="C55" s="18"/>
      <c r="D55" s="19"/>
      <c r="E55" s="19"/>
      <c r="F55" s="18"/>
      <c r="G55" s="20"/>
      <c r="H55" s="18"/>
      <c r="I55" s="19"/>
    </row>
    <row r="56" spans="1:9" ht="21.75" customHeight="1" x14ac:dyDescent="0.25">
      <c r="A56" s="21"/>
      <c r="B56" s="22"/>
      <c r="C56" s="22"/>
      <c r="D56" s="23"/>
      <c r="E56" s="23"/>
      <c r="F56" s="22"/>
      <c r="G56" s="24"/>
      <c r="H56" s="22"/>
      <c r="I56" s="23"/>
    </row>
    <row r="57" spans="1:9" ht="21.75" customHeight="1" x14ac:dyDescent="0.25">
      <c r="A57" s="17"/>
      <c r="B57" s="18"/>
      <c r="C57" s="18"/>
      <c r="D57" s="19"/>
      <c r="E57" s="19"/>
      <c r="F57" s="18"/>
      <c r="G57" s="20"/>
      <c r="H57" s="18"/>
      <c r="I57" s="19"/>
    </row>
    <row r="58" spans="1:9" ht="21.75" customHeight="1" x14ac:dyDescent="0.25">
      <c r="A58" s="21"/>
      <c r="B58" s="22"/>
      <c r="C58" s="22"/>
      <c r="D58" s="23"/>
      <c r="E58" s="23"/>
      <c r="F58" s="22"/>
      <c r="G58" s="24"/>
      <c r="H58" s="22"/>
      <c r="I58" s="23"/>
    </row>
    <row r="59" spans="1:9" ht="21.75" customHeight="1" x14ac:dyDescent="0.25">
      <c r="A59" s="17"/>
      <c r="B59" s="18"/>
      <c r="C59" s="18"/>
      <c r="D59" s="19"/>
      <c r="E59" s="19"/>
      <c r="F59" s="18"/>
      <c r="G59" s="20"/>
      <c r="H59" s="18"/>
      <c r="I59" s="19"/>
    </row>
    <row r="60" spans="1:9" ht="21.75" customHeight="1" x14ac:dyDescent="0.25">
      <c r="A60" s="21"/>
      <c r="B60" s="22"/>
      <c r="C60" s="22"/>
      <c r="D60" s="23"/>
      <c r="E60" s="23"/>
      <c r="F60" s="22"/>
      <c r="G60" s="24"/>
      <c r="H60" s="22"/>
      <c r="I60" s="23"/>
    </row>
    <row r="61" spans="1:9" ht="21.75" customHeight="1" x14ac:dyDescent="0.25">
      <c r="A61" s="17"/>
      <c r="B61" s="18"/>
      <c r="C61" s="18"/>
      <c r="D61" s="19"/>
      <c r="E61" s="19"/>
      <c r="F61" s="18"/>
      <c r="G61" s="20"/>
      <c r="H61" s="18"/>
      <c r="I61" s="19"/>
    </row>
    <row r="62" spans="1:9" ht="21.75" customHeight="1" x14ac:dyDescent="0.25">
      <c r="A62" s="21"/>
      <c r="B62" s="22"/>
      <c r="C62" s="22"/>
      <c r="D62" s="23"/>
      <c r="E62" s="23"/>
      <c r="F62" s="22"/>
      <c r="G62" s="24"/>
      <c r="H62" s="22"/>
      <c r="I62" s="23"/>
    </row>
    <row r="63" spans="1:9" ht="21.75" customHeight="1" x14ac:dyDescent="0.25">
      <c r="A63" s="17"/>
      <c r="B63" s="18"/>
      <c r="C63" s="18"/>
      <c r="D63" s="19"/>
      <c r="E63" s="19"/>
      <c r="F63" s="18"/>
      <c r="G63" s="20"/>
      <c r="H63" s="18"/>
      <c r="I63" s="19"/>
    </row>
    <row r="64" spans="1:9" ht="21.75" customHeight="1" x14ac:dyDescent="0.25">
      <c r="A64" s="21"/>
      <c r="B64" s="22"/>
      <c r="C64" s="22"/>
      <c r="D64" s="23"/>
      <c r="E64" s="23"/>
      <c r="F64" s="22"/>
      <c r="G64" s="24"/>
      <c r="H64" s="22"/>
      <c r="I64" s="23"/>
    </row>
    <row r="65" spans="1:9" ht="21.75" customHeight="1" x14ac:dyDescent="0.25">
      <c r="A65" s="17"/>
      <c r="B65" s="18"/>
      <c r="C65" s="18"/>
      <c r="D65" s="19"/>
      <c r="E65" s="19"/>
      <c r="F65" s="18"/>
      <c r="G65" s="20"/>
      <c r="H65" s="18"/>
      <c r="I65" s="19"/>
    </row>
    <row r="66" spans="1:9" ht="21.75" customHeight="1" x14ac:dyDescent="0.25">
      <c r="A66" s="21"/>
      <c r="B66" s="22"/>
      <c r="C66" s="22"/>
      <c r="D66" s="23"/>
      <c r="E66" s="23"/>
      <c r="F66" s="22"/>
      <c r="G66" s="24"/>
      <c r="H66" s="22"/>
      <c r="I66" s="23"/>
    </row>
    <row r="67" spans="1:9" ht="21.75" customHeight="1" x14ac:dyDescent="0.25">
      <c r="A67" s="17"/>
      <c r="B67" s="18"/>
      <c r="C67" s="18"/>
      <c r="D67" s="19"/>
      <c r="E67" s="19"/>
      <c r="F67" s="18"/>
      <c r="G67" s="20"/>
      <c r="H67" s="18"/>
      <c r="I67" s="19"/>
    </row>
    <row r="68" spans="1:9" ht="21.75" customHeight="1" x14ac:dyDescent="0.25">
      <c r="A68" s="21"/>
      <c r="B68" s="22"/>
      <c r="C68" s="22"/>
      <c r="D68" s="23"/>
      <c r="E68" s="23"/>
      <c r="F68" s="22"/>
      <c r="G68" s="24"/>
      <c r="H68" s="22"/>
      <c r="I68" s="23"/>
    </row>
    <row r="69" spans="1:9" ht="21.75" customHeight="1" x14ac:dyDescent="0.25">
      <c r="A69" s="17"/>
      <c r="B69" s="18"/>
      <c r="C69" s="18"/>
      <c r="D69" s="19"/>
      <c r="E69" s="19"/>
      <c r="F69" s="18"/>
      <c r="G69" s="20"/>
      <c r="H69" s="18"/>
      <c r="I69" s="19"/>
    </row>
    <row r="70" spans="1:9" ht="21.75" customHeight="1" x14ac:dyDescent="0.25">
      <c r="A70" s="21"/>
      <c r="B70" s="22"/>
      <c r="C70" s="22"/>
      <c r="D70" s="23"/>
      <c r="E70" s="23"/>
      <c r="F70" s="22"/>
      <c r="G70" s="24"/>
      <c r="H70" s="22"/>
      <c r="I70" s="23"/>
    </row>
    <row r="71" spans="1:9" ht="21.75" customHeight="1" x14ac:dyDescent="0.25">
      <c r="A71" s="17"/>
      <c r="B71" s="18"/>
      <c r="C71" s="18"/>
      <c r="D71" s="19"/>
      <c r="E71" s="19"/>
      <c r="F71" s="18"/>
      <c r="G71" s="20"/>
      <c r="H71" s="18"/>
      <c r="I71" s="19"/>
    </row>
    <row r="72" spans="1:9" ht="21.75" customHeight="1" x14ac:dyDescent="0.25">
      <c r="A72" s="21"/>
      <c r="B72" s="22"/>
      <c r="C72" s="22"/>
      <c r="D72" s="23"/>
      <c r="E72" s="23"/>
      <c r="F72" s="22"/>
      <c r="G72" s="24"/>
      <c r="H72" s="22"/>
      <c r="I72" s="23"/>
    </row>
    <row r="73" spans="1:9" ht="21.75" customHeight="1" x14ac:dyDescent="0.25">
      <c r="A73" s="17"/>
      <c r="B73" s="18"/>
      <c r="C73" s="18"/>
      <c r="D73" s="19"/>
      <c r="E73" s="19"/>
      <c r="F73" s="18"/>
      <c r="G73" s="20"/>
      <c r="H73" s="18"/>
      <c r="I73" s="19"/>
    </row>
    <row r="74" spans="1:9" ht="21.75" customHeight="1" x14ac:dyDescent="0.25">
      <c r="A74" s="21"/>
      <c r="B74" s="22"/>
      <c r="C74" s="22"/>
      <c r="D74" s="23"/>
      <c r="E74" s="23"/>
      <c r="F74" s="22"/>
      <c r="G74" s="24"/>
      <c r="H74" s="22"/>
      <c r="I74" s="23"/>
    </row>
    <row r="75" spans="1:9" ht="21.75" customHeight="1" x14ac:dyDescent="0.25">
      <c r="A75" s="17"/>
      <c r="B75" s="18"/>
      <c r="C75" s="18"/>
      <c r="D75" s="19"/>
      <c r="E75" s="19"/>
      <c r="F75" s="18"/>
      <c r="G75" s="20"/>
      <c r="H75" s="18"/>
      <c r="I75" s="19"/>
    </row>
    <row r="76" spans="1:9" ht="21.75" customHeight="1" x14ac:dyDescent="0.25">
      <c r="A76" s="21"/>
      <c r="B76" s="22"/>
      <c r="C76" s="22"/>
      <c r="D76" s="23"/>
      <c r="E76" s="23"/>
      <c r="F76" s="22"/>
      <c r="G76" s="24"/>
      <c r="H76" s="22"/>
      <c r="I76" s="23"/>
    </row>
    <row r="77" spans="1:9" ht="21.75" customHeight="1" x14ac:dyDescent="0.25">
      <c r="A77" s="17"/>
      <c r="B77" s="18"/>
      <c r="C77" s="18"/>
      <c r="D77" s="19"/>
      <c r="E77" s="19"/>
      <c r="F77" s="18"/>
      <c r="G77" s="20"/>
      <c r="H77" s="18"/>
      <c r="I77" s="19"/>
    </row>
    <row r="78" spans="1:9" ht="21.75" customHeight="1" x14ac:dyDescent="0.25">
      <c r="A78" s="21"/>
      <c r="B78" s="22"/>
      <c r="C78" s="22"/>
      <c r="D78" s="23"/>
      <c r="E78" s="23"/>
      <c r="F78" s="22"/>
      <c r="G78" s="24"/>
      <c r="H78" s="22"/>
      <c r="I78" s="23"/>
    </row>
    <row r="79" spans="1:9" ht="21.75" customHeight="1" x14ac:dyDescent="0.25">
      <c r="A79" s="17"/>
      <c r="B79" s="18"/>
      <c r="C79" s="18"/>
      <c r="D79" s="19"/>
      <c r="E79" s="19"/>
      <c r="F79" s="18"/>
      <c r="G79" s="20"/>
      <c r="H79" s="18"/>
      <c r="I79" s="19"/>
    </row>
    <row r="80" spans="1:9" ht="21.75" customHeight="1" x14ac:dyDescent="0.25">
      <c r="A80" s="21"/>
      <c r="B80" s="22"/>
      <c r="C80" s="22"/>
      <c r="D80" s="23"/>
      <c r="E80" s="23"/>
      <c r="F80" s="22"/>
      <c r="G80" s="24"/>
      <c r="H80" s="22"/>
      <c r="I80" s="23"/>
    </row>
    <row r="81" spans="1:9" ht="21.75" customHeight="1" x14ac:dyDescent="0.25">
      <c r="A81" s="17"/>
      <c r="B81" s="18"/>
      <c r="C81" s="18"/>
      <c r="D81" s="19"/>
      <c r="E81" s="19"/>
      <c r="F81" s="18"/>
      <c r="G81" s="20"/>
      <c r="H81" s="18"/>
      <c r="I81" s="19"/>
    </row>
    <row r="82" spans="1:9" ht="21.75" customHeight="1" x14ac:dyDescent="0.25">
      <c r="A82" s="21"/>
      <c r="B82" s="22"/>
      <c r="C82" s="22"/>
      <c r="D82" s="23"/>
      <c r="E82" s="23"/>
      <c r="F82" s="22"/>
      <c r="G82" s="24"/>
      <c r="H82" s="22"/>
      <c r="I82" s="23"/>
    </row>
    <row r="83" spans="1:9" ht="21.75" customHeight="1" x14ac:dyDescent="0.25">
      <c r="A83" s="17"/>
      <c r="B83" s="18"/>
      <c r="C83" s="18"/>
      <c r="D83" s="19"/>
      <c r="E83" s="19"/>
      <c r="F83" s="18"/>
      <c r="G83" s="20"/>
      <c r="H83" s="18"/>
      <c r="I83" s="19"/>
    </row>
    <row r="84" spans="1:9" ht="21.75" customHeight="1" x14ac:dyDescent="0.25">
      <c r="A84" s="21"/>
      <c r="B84" s="22"/>
      <c r="C84" s="22"/>
      <c r="D84" s="23"/>
      <c r="E84" s="23"/>
      <c r="F84" s="22"/>
      <c r="G84" s="24"/>
      <c r="H84" s="22"/>
      <c r="I84" s="23"/>
    </row>
    <row r="85" spans="1:9" ht="21.75" customHeight="1" x14ac:dyDescent="0.25">
      <c r="A85" s="17"/>
      <c r="B85" s="18"/>
      <c r="C85" s="18"/>
      <c r="D85" s="19"/>
      <c r="E85" s="19"/>
      <c r="F85" s="18"/>
      <c r="G85" s="20"/>
      <c r="H85" s="18"/>
      <c r="I85" s="19"/>
    </row>
    <row r="86" spans="1:9" ht="21.75" customHeight="1" x14ac:dyDescent="0.25">
      <c r="A86" s="21"/>
      <c r="B86" s="22"/>
      <c r="C86" s="22"/>
      <c r="D86" s="23"/>
      <c r="E86" s="23"/>
      <c r="F86" s="22"/>
      <c r="G86" s="24"/>
      <c r="H86" s="22"/>
      <c r="I86" s="23"/>
    </row>
    <row r="87" spans="1:9" ht="21.75" customHeight="1" x14ac:dyDescent="0.25">
      <c r="A87" s="17"/>
      <c r="B87" s="18"/>
      <c r="C87" s="18"/>
      <c r="D87" s="19"/>
      <c r="E87" s="19"/>
      <c r="F87" s="18"/>
      <c r="G87" s="20"/>
      <c r="H87" s="18"/>
      <c r="I87" s="19"/>
    </row>
    <row r="88" spans="1:9" ht="21.75" customHeight="1" x14ac:dyDescent="0.25">
      <c r="A88" s="21"/>
      <c r="B88" s="22"/>
      <c r="C88" s="22"/>
      <c r="D88" s="23"/>
      <c r="E88" s="23"/>
      <c r="F88" s="22"/>
      <c r="G88" s="24"/>
      <c r="H88" s="22"/>
      <c r="I88" s="23"/>
    </row>
    <row r="89" spans="1:9" ht="21.75" customHeight="1" x14ac:dyDescent="0.25">
      <c r="A89" s="17"/>
      <c r="B89" s="18"/>
      <c r="C89" s="18"/>
      <c r="D89" s="19"/>
      <c r="E89" s="19"/>
      <c r="F89" s="18"/>
      <c r="G89" s="20"/>
      <c r="H89" s="18"/>
      <c r="I89" s="19"/>
    </row>
    <row r="90" spans="1:9" ht="21.75" customHeight="1" x14ac:dyDescent="0.25">
      <c r="A90" s="21"/>
      <c r="B90" s="22"/>
      <c r="C90" s="22"/>
      <c r="D90" s="23"/>
      <c r="E90" s="23"/>
      <c r="F90" s="22"/>
      <c r="G90" s="24"/>
      <c r="H90" s="22"/>
      <c r="I90" s="23"/>
    </row>
    <row r="91" spans="1:9" ht="21.75" customHeight="1" x14ac:dyDescent="0.25">
      <c r="A91" s="17"/>
      <c r="B91" s="18"/>
      <c r="C91" s="18"/>
      <c r="D91" s="19"/>
      <c r="E91" s="19"/>
      <c r="F91" s="18"/>
      <c r="G91" s="20"/>
      <c r="H91" s="18"/>
      <c r="I91" s="19"/>
    </row>
    <row r="92" spans="1:9" ht="21.75" customHeight="1" x14ac:dyDescent="0.25">
      <c r="A92" s="21"/>
      <c r="B92" s="22"/>
      <c r="C92" s="22"/>
      <c r="D92" s="23"/>
      <c r="E92" s="23"/>
      <c r="F92" s="22"/>
      <c r="G92" s="24"/>
      <c r="H92" s="22"/>
      <c r="I92" s="23"/>
    </row>
    <row r="93" spans="1:9" ht="21.75" customHeight="1" x14ac:dyDescent="0.25">
      <c r="A93" s="17"/>
      <c r="B93" s="18"/>
      <c r="C93" s="18"/>
      <c r="D93" s="19"/>
      <c r="E93" s="19"/>
      <c r="F93" s="18"/>
      <c r="G93" s="20"/>
      <c r="H93" s="18"/>
      <c r="I93" s="19"/>
    </row>
    <row r="94" spans="1:9" ht="21.75" customHeight="1" x14ac:dyDescent="0.25">
      <c r="A94" s="21"/>
      <c r="B94" s="22"/>
      <c r="C94" s="22"/>
      <c r="D94" s="23"/>
      <c r="E94" s="23"/>
      <c r="F94" s="22"/>
      <c r="G94" s="24"/>
      <c r="H94" s="22"/>
      <c r="I94" s="23"/>
    </row>
    <row r="95" spans="1:9" ht="21.75" customHeight="1" x14ac:dyDescent="0.25">
      <c r="A95" s="17"/>
      <c r="B95" s="18"/>
      <c r="C95" s="18"/>
      <c r="D95" s="19"/>
      <c r="E95" s="19"/>
      <c r="F95" s="18"/>
      <c r="G95" s="20"/>
      <c r="H95" s="18"/>
      <c r="I95" s="19"/>
    </row>
    <row r="96" spans="1:9" ht="21.75" customHeight="1" x14ac:dyDescent="0.25">
      <c r="A96" s="21"/>
      <c r="B96" s="22"/>
      <c r="C96" s="22"/>
      <c r="D96" s="23"/>
      <c r="E96" s="23"/>
      <c r="F96" s="22"/>
      <c r="G96" s="24"/>
      <c r="H96" s="22"/>
      <c r="I96" s="23"/>
    </row>
    <row r="97" spans="1:9" ht="21.75" customHeight="1" x14ac:dyDescent="0.25">
      <c r="A97" s="17"/>
      <c r="B97" s="18"/>
      <c r="C97" s="18"/>
      <c r="D97" s="19"/>
      <c r="E97" s="19"/>
      <c r="F97" s="18"/>
      <c r="G97" s="20"/>
      <c r="H97" s="18"/>
      <c r="I97" s="19"/>
    </row>
    <row r="98" spans="1:9" ht="21.75" customHeight="1" x14ac:dyDescent="0.25">
      <c r="A98" s="21"/>
      <c r="B98" s="22"/>
      <c r="C98" s="22"/>
      <c r="D98" s="23"/>
      <c r="E98" s="23"/>
      <c r="F98" s="22"/>
      <c r="G98" s="24"/>
      <c r="H98" s="22"/>
      <c r="I98" s="23"/>
    </row>
    <row r="99" spans="1:9" ht="21.75" customHeight="1" x14ac:dyDescent="0.25">
      <c r="A99" s="17"/>
      <c r="B99" s="18"/>
      <c r="C99" s="18"/>
      <c r="D99" s="19"/>
      <c r="E99" s="19"/>
      <c r="F99" s="18"/>
      <c r="G99" s="20"/>
      <c r="H99" s="18"/>
      <c r="I99" s="19"/>
    </row>
    <row r="100" spans="1:9" ht="21.75" customHeight="1" x14ac:dyDescent="0.25">
      <c r="A100" s="21"/>
      <c r="B100" s="22"/>
      <c r="C100" s="22"/>
      <c r="D100" s="23"/>
      <c r="E100" s="23"/>
      <c r="F100" s="22"/>
      <c r="G100" s="24"/>
      <c r="H100" s="22"/>
      <c r="I100" s="23"/>
    </row>
    <row r="101" spans="1:9" ht="21.75" customHeight="1" x14ac:dyDescent="0.25">
      <c r="A101" s="17"/>
      <c r="B101" s="18"/>
      <c r="C101" s="18"/>
      <c r="D101" s="19"/>
      <c r="E101" s="19"/>
      <c r="F101" s="18"/>
      <c r="G101" s="20"/>
      <c r="H101" s="18"/>
      <c r="I101" s="19"/>
    </row>
    <row r="102" spans="1:9" ht="21.75" customHeight="1" x14ac:dyDescent="0.25">
      <c r="A102" s="21"/>
      <c r="B102" s="22"/>
      <c r="C102" s="22"/>
      <c r="D102" s="23"/>
      <c r="E102" s="23"/>
      <c r="F102" s="22"/>
      <c r="G102" s="24"/>
      <c r="H102" s="22"/>
      <c r="I102" s="23"/>
    </row>
    <row r="103" spans="1:9" ht="21.75" customHeight="1" x14ac:dyDescent="0.25">
      <c r="A103" s="17"/>
      <c r="B103" s="18"/>
      <c r="C103" s="18"/>
      <c r="D103" s="19"/>
      <c r="E103" s="19"/>
      <c r="F103" s="18"/>
      <c r="G103" s="20"/>
      <c r="H103" s="18"/>
      <c r="I103" s="19"/>
    </row>
    <row r="104" spans="1:9" ht="21.75" customHeight="1" x14ac:dyDescent="0.25">
      <c r="A104" s="21"/>
      <c r="B104" s="22"/>
      <c r="C104" s="22"/>
      <c r="D104" s="23"/>
      <c r="E104" s="23"/>
      <c r="F104" s="22"/>
      <c r="G104" s="24"/>
      <c r="H104" s="22"/>
      <c r="I104" s="23"/>
    </row>
    <row r="105" spans="1:9" ht="21.75" customHeight="1" x14ac:dyDescent="0.25">
      <c r="A105" s="17"/>
      <c r="B105" s="18"/>
      <c r="C105" s="18"/>
      <c r="D105" s="19"/>
      <c r="E105" s="19"/>
      <c r="F105" s="18"/>
      <c r="G105" s="20"/>
      <c r="H105" s="18"/>
      <c r="I105" s="19"/>
    </row>
    <row r="106" spans="1:9" ht="21.75" customHeight="1" x14ac:dyDescent="0.25">
      <c r="A106" s="21"/>
      <c r="B106" s="22"/>
      <c r="C106" s="22"/>
      <c r="D106" s="23"/>
      <c r="E106" s="23"/>
      <c r="F106" s="22"/>
      <c r="G106" s="24"/>
      <c r="H106" s="22"/>
      <c r="I106" s="23"/>
    </row>
    <row r="107" spans="1:9" ht="21.75" customHeight="1" x14ac:dyDescent="0.25">
      <c r="A107" s="17"/>
      <c r="B107" s="18"/>
      <c r="C107" s="18"/>
      <c r="D107" s="19"/>
      <c r="E107" s="19"/>
      <c r="F107" s="18"/>
      <c r="G107" s="20"/>
      <c r="H107" s="18"/>
      <c r="I107" s="19"/>
    </row>
    <row r="108" spans="1:9" ht="21.75" customHeight="1" x14ac:dyDescent="0.25">
      <c r="A108" s="21"/>
      <c r="B108" s="22"/>
      <c r="C108" s="22"/>
      <c r="D108" s="23"/>
      <c r="E108" s="23"/>
      <c r="F108" s="22"/>
      <c r="G108" s="24"/>
      <c r="H108" s="22"/>
      <c r="I108" s="23"/>
    </row>
    <row r="109" spans="1:9" ht="21.75" customHeight="1" x14ac:dyDescent="0.25">
      <c r="A109" s="17"/>
      <c r="B109" s="18"/>
      <c r="C109" s="18"/>
      <c r="D109" s="19"/>
      <c r="E109" s="19"/>
      <c r="F109" s="18"/>
      <c r="G109" s="20"/>
      <c r="H109" s="18"/>
      <c r="I109" s="19"/>
    </row>
    <row r="110" spans="1:9" ht="21.75" customHeight="1" x14ac:dyDescent="0.25">
      <c r="A110" s="21"/>
      <c r="B110" s="22"/>
      <c r="C110" s="22"/>
      <c r="D110" s="23"/>
      <c r="E110" s="23"/>
      <c r="F110" s="22"/>
      <c r="G110" s="24"/>
      <c r="H110" s="22"/>
      <c r="I110" s="23"/>
    </row>
    <row r="111" spans="1:9" ht="21.75" customHeight="1" x14ac:dyDescent="0.25">
      <c r="A111" s="17"/>
      <c r="B111" s="18"/>
      <c r="C111" s="18"/>
      <c r="D111" s="19"/>
      <c r="E111" s="19"/>
      <c r="F111" s="18"/>
      <c r="G111" s="20"/>
      <c r="H111" s="18"/>
      <c r="I111" s="19"/>
    </row>
    <row r="112" spans="1:9" ht="21.75" customHeight="1" x14ac:dyDescent="0.25">
      <c r="A112" s="21"/>
      <c r="B112" s="22"/>
      <c r="C112" s="22"/>
      <c r="D112" s="23"/>
      <c r="E112" s="23"/>
      <c r="F112" s="22"/>
      <c r="G112" s="24"/>
      <c r="H112" s="22"/>
      <c r="I112" s="23"/>
    </row>
    <row r="113" spans="1:9" ht="21.75" customHeight="1" x14ac:dyDescent="0.25">
      <c r="A113" s="17"/>
      <c r="B113" s="18"/>
      <c r="C113" s="18"/>
      <c r="D113" s="19"/>
      <c r="E113" s="19"/>
      <c r="F113" s="18"/>
      <c r="G113" s="20"/>
      <c r="H113" s="18"/>
      <c r="I113" s="19"/>
    </row>
    <row r="114" spans="1:9" ht="21.75" customHeight="1" x14ac:dyDescent="0.25">
      <c r="A114" s="21"/>
      <c r="B114" s="22"/>
      <c r="C114" s="22"/>
      <c r="D114" s="23"/>
      <c r="E114" s="23"/>
      <c r="F114" s="22"/>
      <c r="G114" s="24"/>
      <c r="H114" s="22"/>
      <c r="I114" s="23"/>
    </row>
    <row r="115" spans="1:9" ht="21.75" customHeight="1" x14ac:dyDescent="0.25">
      <c r="A115" s="17"/>
      <c r="B115" s="18"/>
      <c r="C115" s="18"/>
      <c r="D115" s="19"/>
      <c r="E115" s="19"/>
      <c r="F115" s="18"/>
      <c r="G115" s="20"/>
      <c r="H115" s="18"/>
      <c r="I115" s="19"/>
    </row>
    <row r="116" spans="1:9" ht="21.75" customHeight="1" x14ac:dyDescent="0.25">
      <c r="A116" s="21"/>
      <c r="B116" s="22"/>
      <c r="C116" s="22"/>
      <c r="D116" s="23"/>
      <c r="E116" s="23"/>
      <c r="F116" s="22"/>
      <c r="G116" s="24"/>
      <c r="H116" s="22"/>
      <c r="I116" s="23"/>
    </row>
    <row r="117" spans="1:9" ht="21.75" customHeight="1" x14ac:dyDescent="0.25">
      <c r="A117" s="17"/>
      <c r="B117" s="18"/>
      <c r="C117" s="18"/>
      <c r="D117" s="19"/>
      <c r="E117" s="19"/>
      <c r="F117" s="18"/>
      <c r="G117" s="20"/>
      <c r="H117" s="18"/>
      <c r="I117" s="19"/>
    </row>
    <row r="118" spans="1:9" ht="21.75" customHeight="1" x14ac:dyDescent="0.25">
      <c r="A118" s="21"/>
      <c r="B118" s="22"/>
      <c r="C118" s="22"/>
      <c r="D118" s="23"/>
      <c r="E118" s="23"/>
      <c r="F118" s="22"/>
      <c r="G118" s="24"/>
      <c r="H118" s="22"/>
      <c r="I118" s="23"/>
    </row>
    <row r="119" spans="1:9" ht="21.75" customHeight="1" x14ac:dyDescent="0.25">
      <c r="A119" s="17"/>
      <c r="B119" s="18"/>
      <c r="C119" s="18"/>
      <c r="D119" s="19"/>
      <c r="E119" s="19"/>
      <c r="F119" s="18"/>
      <c r="G119" s="20"/>
      <c r="H119" s="18"/>
      <c r="I119" s="19"/>
    </row>
    <row r="120" spans="1:9" ht="21.75" customHeight="1" x14ac:dyDescent="0.25">
      <c r="A120" s="21"/>
      <c r="B120" s="22"/>
      <c r="C120" s="22"/>
      <c r="D120" s="23"/>
      <c r="E120" s="23"/>
      <c r="F120" s="22"/>
      <c r="G120" s="24"/>
      <c r="H120" s="22"/>
      <c r="I120" s="23"/>
    </row>
    <row r="121" spans="1:9" ht="21.75" customHeight="1" x14ac:dyDescent="0.25">
      <c r="A121" s="17"/>
      <c r="B121" s="18"/>
      <c r="C121" s="18"/>
      <c r="D121" s="19"/>
      <c r="E121" s="19"/>
      <c r="F121" s="18"/>
      <c r="G121" s="20"/>
      <c r="H121" s="18"/>
      <c r="I121" s="19"/>
    </row>
    <row r="122" spans="1:9" ht="21.75" customHeight="1" x14ac:dyDescent="0.25">
      <c r="A122" s="21"/>
      <c r="B122" s="22"/>
      <c r="C122" s="22"/>
      <c r="D122" s="23"/>
      <c r="E122" s="23"/>
      <c r="F122" s="22"/>
      <c r="G122" s="24"/>
      <c r="H122" s="22"/>
      <c r="I122" s="23"/>
    </row>
    <row r="123" spans="1:9" ht="21.75" customHeight="1" x14ac:dyDescent="0.25">
      <c r="A123" s="17"/>
      <c r="B123" s="18"/>
      <c r="C123" s="18"/>
      <c r="D123" s="19"/>
      <c r="E123" s="19"/>
      <c r="F123" s="18"/>
      <c r="G123" s="20"/>
      <c r="H123" s="18"/>
      <c r="I123" s="19"/>
    </row>
    <row r="124" spans="1:9" ht="21.75" customHeight="1" x14ac:dyDescent="0.25">
      <c r="A124" s="21"/>
      <c r="B124" s="22"/>
      <c r="C124" s="22"/>
      <c r="D124" s="23"/>
      <c r="E124" s="23"/>
      <c r="F124" s="22"/>
      <c r="G124" s="24"/>
      <c r="H124" s="22"/>
      <c r="I124" s="23"/>
    </row>
    <row r="125" spans="1:9" ht="21.75" customHeight="1" x14ac:dyDescent="0.25">
      <c r="A125" s="17"/>
      <c r="B125" s="18"/>
      <c r="C125" s="18"/>
      <c r="D125" s="19"/>
      <c r="E125" s="19"/>
      <c r="F125" s="18"/>
      <c r="G125" s="20"/>
      <c r="H125" s="18"/>
      <c r="I125" s="19"/>
    </row>
    <row r="126" spans="1:9" ht="21.75" customHeight="1" x14ac:dyDescent="0.25">
      <c r="A126" s="21"/>
      <c r="B126" s="22"/>
      <c r="C126" s="22"/>
      <c r="D126" s="23"/>
      <c r="E126" s="23"/>
      <c r="F126" s="22"/>
      <c r="G126" s="24"/>
      <c r="H126" s="22"/>
      <c r="I126" s="23"/>
    </row>
    <row r="127" spans="1:9" ht="21.75" customHeight="1" x14ac:dyDescent="0.25">
      <c r="A127" s="17"/>
      <c r="B127" s="18"/>
      <c r="C127" s="18"/>
      <c r="D127" s="19"/>
      <c r="E127" s="19"/>
      <c r="F127" s="18"/>
      <c r="G127" s="20"/>
      <c r="H127" s="18"/>
      <c r="I127" s="19"/>
    </row>
    <row r="128" spans="1:9" ht="21.75" customHeight="1" x14ac:dyDescent="0.25">
      <c r="A128" s="21"/>
      <c r="B128" s="22"/>
      <c r="C128" s="22"/>
      <c r="D128" s="23"/>
      <c r="E128" s="23"/>
      <c r="F128" s="22"/>
      <c r="G128" s="24"/>
      <c r="H128" s="22"/>
      <c r="I128" s="23"/>
    </row>
    <row r="129" spans="1:9" ht="21.75" customHeight="1" x14ac:dyDescent="0.25">
      <c r="A129" s="17"/>
      <c r="B129" s="18"/>
      <c r="C129" s="18"/>
      <c r="D129" s="19"/>
      <c r="E129" s="19"/>
      <c r="F129" s="18"/>
      <c r="G129" s="20"/>
      <c r="H129" s="18"/>
      <c r="I129" s="19"/>
    </row>
    <row r="130" spans="1:9" ht="21.75" customHeight="1" x14ac:dyDescent="0.25">
      <c r="A130" s="21"/>
      <c r="B130" s="22"/>
      <c r="C130" s="22"/>
      <c r="D130" s="23"/>
      <c r="E130" s="23"/>
      <c r="F130" s="22"/>
      <c r="G130" s="24"/>
      <c r="H130" s="22"/>
      <c r="I130" s="23"/>
    </row>
    <row r="131" spans="1:9" ht="24" customHeight="1" x14ac:dyDescent="0.25">
      <c r="A131" s="5" t="s">
        <v>81</v>
      </c>
      <c r="B131" s="5"/>
      <c r="C131" s="5"/>
      <c r="D131" s="5"/>
      <c r="E131" s="5"/>
      <c r="F131" s="5"/>
      <c r="G131" s="25">
        <f>SUM(G15:G130)</f>
        <v>456</v>
      </c>
      <c r="H131" s="26"/>
      <c r="I131" s="26"/>
    </row>
    <row r="133" spans="1:9" ht="15" customHeight="1" x14ac:dyDescent="0.25">
      <c r="A133" s="4" t="s">
        <v>82</v>
      </c>
      <c r="B133" s="4"/>
      <c r="C133" s="4"/>
      <c r="D133" s="4"/>
      <c r="E133" s="4"/>
      <c r="F133" s="4"/>
      <c r="G133" s="4"/>
      <c r="H133" s="4"/>
      <c r="I133" s="4"/>
    </row>
    <row r="134" spans="1:9" ht="25.5" customHeight="1" x14ac:dyDescent="0.25">
      <c r="A134" s="3" t="s">
        <v>83</v>
      </c>
      <c r="B134" s="3"/>
      <c r="C134" s="3"/>
      <c r="D134" s="3"/>
      <c r="E134" s="3"/>
      <c r="F134" s="3"/>
      <c r="G134" s="3"/>
      <c r="H134" s="3"/>
      <c r="I134" s="3"/>
    </row>
    <row r="135" spans="1:9" ht="25.5" customHeight="1" x14ac:dyDescent="0.25">
      <c r="A135" s="3" t="s">
        <v>84</v>
      </c>
      <c r="B135" s="3"/>
      <c r="C135" s="3"/>
      <c r="D135" s="3"/>
      <c r="E135" s="3"/>
      <c r="F135" s="3"/>
      <c r="G135" s="3"/>
      <c r="H135" s="3"/>
      <c r="I135" s="3"/>
    </row>
    <row r="136" spans="1:9" ht="25.5" customHeight="1" x14ac:dyDescent="0.25">
      <c r="A136" s="3" t="s">
        <v>85</v>
      </c>
      <c r="B136" s="3"/>
      <c r="C136" s="3"/>
      <c r="D136" s="3"/>
      <c r="E136" s="3"/>
      <c r="F136" s="3"/>
      <c r="G136" s="3"/>
      <c r="H136" s="3"/>
      <c r="I136" s="3"/>
    </row>
    <row r="137" spans="1:9" ht="25.5" customHeight="1" x14ac:dyDescent="0.25">
      <c r="A137" s="3" t="s">
        <v>86</v>
      </c>
      <c r="B137" s="3"/>
      <c r="C137" s="3"/>
      <c r="D137" s="3"/>
      <c r="E137" s="3"/>
      <c r="F137" s="3"/>
      <c r="G137" s="3"/>
      <c r="H137" s="3"/>
      <c r="I137" s="3"/>
    </row>
    <row r="138" spans="1:9" ht="25.5" customHeight="1" x14ac:dyDescent="0.25">
      <c r="A138" s="3" t="s">
        <v>87</v>
      </c>
      <c r="B138" s="3"/>
      <c r="C138" s="3"/>
      <c r="D138" s="3"/>
      <c r="E138" s="3"/>
      <c r="F138" s="3"/>
      <c r="G138" s="3"/>
      <c r="H138" s="3"/>
      <c r="I138" s="3"/>
    </row>
    <row r="139" spans="1:9" ht="25.5" customHeight="1" x14ac:dyDescent="0.25">
      <c r="A139" s="2" t="s">
        <v>88</v>
      </c>
      <c r="B139" s="2"/>
      <c r="C139" s="2"/>
      <c r="D139" s="2"/>
      <c r="E139" s="2"/>
      <c r="F139" s="2"/>
      <c r="G139" s="2"/>
      <c r="H139" s="2"/>
      <c r="I139" s="2"/>
    </row>
  </sheetData>
  <mergeCells count="27">
    <mergeCell ref="A137:I137"/>
    <mergeCell ref="A138:I138"/>
    <mergeCell ref="A139:I139"/>
    <mergeCell ref="A131:F131"/>
    <mergeCell ref="A133:I133"/>
    <mergeCell ref="A134:I134"/>
    <mergeCell ref="A135:I135"/>
    <mergeCell ref="A136:I136"/>
    <mergeCell ref="A10:C10"/>
    <mergeCell ref="D10:E10"/>
    <mergeCell ref="F10:G10"/>
    <mergeCell ref="H10:I10"/>
    <mergeCell ref="A11:C11"/>
    <mergeCell ref="D11:E11"/>
    <mergeCell ref="F11:G11"/>
    <mergeCell ref="H11:I11"/>
    <mergeCell ref="A7:C7"/>
    <mergeCell ref="D7:E7"/>
    <mergeCell ref="F7:G7"/>
    <mergeCell ref="H7:I7"/>
    <mergeCell ref="A9:I9"/>
    <mergeCell ref="A1:I1"/>
    <mergeCell ref="A2:I2"/>
    <mergeCell ref="A5:C5"/>
    <mergeCell ref="D5:E5"/>
    <mergeCell ref="F5:G5"/>
    <mergeCell ref="H5:I5"/>
  </mergeCells>
  <dataValidations count="6">
    <dataValidation type="list" allowBlank="1" showErrorMessage="1" errorTitle="Ungültige Eingabe" error="Bitte einen Wert aus der Liste wählen oder die Liste im Blatt 'Listen' ergänzen." sqref="C15:C130" xr:uid="{00000000-0002-0000-0000-000000000000}">
      <formula1>Tageszeit</formula1>
      <formula2>0</formula2>
    </dataValidation>
    <dataValidation type="list" allowBlank="1" showErrorMessage="1" errorTitle="Ungültige Eingabe" error="Bitte einen Wert aus der Liste wählen oder die Liste im Blatt 'Listen' ergänzen." sqref="D15:D130" xr:uid="{00000000-0002-0000-0000-000001000000}">
      <formula1>Module</formula1>
      <formula2>0</formula2>
    </dataValidation>
    <dataValidation type="list" allowBlank="1" showErrorMessage="1" errorTitle="Ungültige Eingabe" error="Bitte einen Wert aus der Liste wählen oder die Liste im Blatt 'Listen' ergänzen." sqref="E15:E130" xr:uid="{00000000-0002-0000-0000-000002000000}">
      <formula1>Verrichtungen</formula1>
      <formula2>0</formula2>
    </dataValidation>
    <dataValidation type="list" allowBlank="1" showErrorMessage="1" errorTitle="Ungültige Eingabe" error="Bitte einen Wert aus der Liste wählen oder die Liste im Blatt 'Listen' ergänzen." sqref="F15:F130" xr:uid="{00000000-0002-0000-0000-000003000000}">
      <formula1>ArtHilfe</formula1>
      <formula2>0</formula2>
    </dataValidation>
    <dataValidation type="list" allowBlank="1" showErrorMessage="1" errorTitle="Ungültige Eingabe" error="Bitte einen Wert aus der Liste wählen oder die Liste im Blatt 'Listen' ergänzen." sqref="H15:H130" xr:uid="{00000000-0002-0000-0000-000004000000}">
      <formula1>Pflegepersonen</formula1>
      <formula2>0</formula2>
    </dataValidation>
    <dataValidation type="whole" allowBlank="1" showErrorMessage="1" errorTitle="Ungültige Dauer" error="Bitte die Dauer in Minuten als ganze Zahl (0–1440) eingeben." sqref="G15:G130" xr:uid="{00000000-0002-0000-0000-000005000000}">
      <formula1>0</formula1>
      <formula2>1440</formula2>
    </dataValidation>
  </dataValidations>
  <pageMargins left="0.4" right="0.4" top="0.5" bottom="0.5" header="0.511811023622047" footer="0.511811023622047"/>
  <pageSetup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showGridLines="0" zoomScaleNormal="100" workbookViewId="0">
      <pane ySplit="2" topLeftCell="A3" activePane="bottomLeft" state="frozen"/>
      <selection pane="bottomLeft"/>
    </sheetView>
  </sheetViews>
  <sheetFormatPr baseColWidth="10" defaultColWidth="8.7109375" defaultRowHeight="15" x14ac:dyDescent="0.25"/>
  <cols>
    <col min="1" max="1" width="30" customWidth="1"/>
    <col min="2" max="5" width="16" customWidth="1"/>
    <col min="6" max="6" width="24" customWidth="1"/>
    <col min="7" max="8" width="16" customWidth="1"/>
  </cols>
  <sheetData>
    <row r="1" spans="1:8" ht="37.5" customHeight="1" x14ac:dyDescent="0.25">
      <c r="A1" s="1" t="s">
        <v>89</v>
      </c>
      <c r="B1" s="1"/>
      <c r="C1" s="1"/>
      <c r="D1" s="1"/>
      <c r="E1" s="1"/>
      <c r="F1" s="1"/>
      <c r="G1" s="1"/>
      <c r="H1" s="1"/>
    </row>
    <row r="2" spans="1:8" ht="19.5" customHeight="1" x14ac:dyDescent="0.25">
      <c r="A2" s="13" t="s">
        <v>90</v>
      </c>
      <c r="B2" s="13"/>
      <c r="C2" s="13"/>
      <c r="D2" s="13"/>
      <c r="E2" s="13"/>
      <c r="F2" s="13"/>
      <c r="G2" s="13"/>
      <c r="H2" s="13"/>
    </row>
    <row r="3" spans="1:8" ht="7.5" customHeight="1" x14ac:dyDescent="0.25"/>
    <row r="4" spans="1:8" ht="24" customHeight="1" x14ac:dyDescent="0.3">
      <c r="A4" s="27" t="s">
        <v>91</v>
      </c>
      <c r="F4" s="27" t="s">
        <v>92</v>
      </c>
    </row>
    <row r="5" spans="1:8" ht="24" customHeight="1" x14ac:dyDescent="0.25">
      <c r="A5" s="28" t="s">
        <v>23</v>
      </c>
      <c r="B5" s="28" t="s">
        <v>93</v>
      </c>
      <c r="C5" s="28" t="s">
        <v>94</v>
      </c>
      <c r="D5" s="28" t="s">
        <v>95</v>
      </c>
      <c r="F5" s="28" t="s">
        <v>27</v>
      </c>
      <c r="G5" s="28" t="s">
        <v>94</v>
      </c>
      <c r="H5" s="28" t="s">
        <v>95</v>
      </c>
    </row>
    <row r="6" spans="1:8" x14ac:dyDescent="0.25">
      <c r="A6" s="29" t="s">
        <v>44</v>
      </c>
      <c r="B6" s="30">
        <f>COUNTIFS(Tagebuch!$D$15:$D$130,A6)</f>
        <v>3</v>
      </c>
      <c r="C6" s="31">
        <f>SUMIFS(Tagebuch!$G$15:$G$130,Tagebuch!$D$15:$D$130,A6)</f>
        <v>42</v>
      </c>
      <c r="D6" s="32">
        <f t="shared" ref="D6:D12" si="0">C6/60</f>
        <v>0.7</v>
      </c>
      <c r="F6" s="29" t="s">
        <v>13</v>
      </c>
      <c r="G6" s="31">
        <f>SUMIFS(Tagebuch!$G$15:$G$130,Tagebuch!$H$15:$H$130,F6)</f>
        <v>406</v>
      </c>
      <c r="H6" s="32">
        <f>G6/60</f>
        <v>6.7666666666666666</v>
      </c>
    </row>
    <row r="7" spans="1:8" x14ac:dyDescent="0.25">
      <c r="A7" s="19" t="s">
        <v>77</v>
      </c>
      <c r="B7" s="18">
        <f>COUNTIFS(Tagebuch!$D$15:$D$130,A7)</f>
        <v>1</v>
      </c>
      <c r="C7" s="33">
        <f>SUMIFS(Tagebuch!$G$15:$G$130,Tagebuch!$D$15:$D$130,A7)</f>
        <v>20</v>
      </c>
      <c r="D7" s="34">
        <f t="shared" si="0"/>
        <v>0.33333333333333331</v>
      </c>
      <c r="F7" s="19" t="s">
        <v>96</v>
      </c>
      <c r="G7" s="33">
        <f>SUMIFS(Tagebuch!$G$15:$G$130,Tagebuch!$H$15:$H$130,F7)</f>
        <v>0</v>
      </c>
      <c r="H7" s="34">
        <f>G7/60</f>
        <v>0</v>
      </c>
    </row>
    <row r="8" spans="1:8" x14ac:dyDescent="0.25">
      <c r="A8" s="29" t="s">
        <v>65</v>
      </c>
      <c r="B8" s="30">
        <f>COUNTIFS(Tagebuch!$D$15:$D$130,A8)</f>
        <v>2</v>
      </c>
      <c r="C8" s="31">
        <f>SUMIFS(Tagebuch!$G$15:$G$130,Tagebuch!$D$15:$D$130,A8)</f>
        <v>35</v>
      </c>
      <c r="D8" s="32">
        <f t="shared" si="0"/>
        <v>0.58333333333333337</v>
      </c>
      <c r="F8" s="29" t="s">
        <v>60</v>
      </c>
      <c r="G8" s="31">
        <f>SUMIFS(Tagebuch!$G$15:$G$130,Tagebuch!$H$15:$H$130,F8)</f>
        <v>50</v>
      </c>
      <c r="H8" s="32">
        <f>G8/60</f>
        <v>0.83333333333333337</v>
      </c>
    </row>
    <row r="9" spans="1:8" x14ac:dyDescent="0.25">
      <c r="A9" s="19" t="s">
        <v>30</v>
      </c>
      <c r="B9" s="18">
        <f>COUNTIFS(Tagebuch!$D$15:$D$130,A9)</f>
        <v>12</v>
      </c>
      <c r="C9" s="33">
        <f>SUMIFS(Tagebuch!$G$15:$G$130,Tagebuch!$D$15:$D$130,A9)</f>
        <v>197</v>
      </c>
      <c r="D9" s="34">
        <f t="shared" si="0"/>
        <v>3.2833333333333332</v>
      </c>
      <c r="F9" s="19" t="s">
        <v>97</v>
      </c>
      <c r="G9" s="33">
        <f>SUMIFS(Tagebuch!$G$15:$G$130,Tagebuch!$H$15:$H$130,F9)</f>
        <v>0</v>
      </c>
      <c r="H9" s="34">
        <f>G9/60</f>
        <v>0</v>
      </c>
    </row>
    <row r="10" spans="1:8" x14ac:dyDescent="0.25">
      <c r="A10" s="29" t="s">
        <v>72</v>
      </c>
      <c r="B10" s="30">
        <f>COUNTIFS(Tagebuch!$D$15:$D$130,A10)</f>
        <v>2</v>
      </c>
      <c r="C10" s="31">
        <f>SUMIFS(Tagebuch!$G$15:$G$130,Tagebuch!$D$15:$D$130,A10)</f>
        <v>97</v>
      </c>
      <c r="D10" s="32">
        <f t="shared" si="0"/>
        <v>1.6166666666666667</v>
      </c>
      <c r="F10" s="35" t="s">
        <v>98</v>
      </c>
      <c r="G10" s="36">
        <f>SUM(G6:G9)</f>
        <v>456</v>
      </c>
      <c r="H10" s="37">
        <f>SUM(H6:H9)</f>
        <v>7.6</v>
      </c>
    </row>
    <row r="11" spans="1:8" x14ac:dyDescent="0.25">
      <c r="A11" s="19" t="s">
        <v>54</v>
      </c>
      <c r="B11" s="18">
        <f>COUNTIFS(Tagebuch!$D$15:$D$130,A11)</f>
        <v>1</v>
      </c>
      <c r="C11" s="33">
        <f>SUMIFS(Tagebuch!$G$15:$G$130,Tagebuch!$D$15:$D$130,A11)</f>
        <v>40</v>
      </c>
      <c r="D11" s="34">
        <f t="shared" si="0"/>
        <v>0.66666666666666663</v>
      </c>
    </row>
    <row r="12" spans="1:8" x14ac:dyDescent="0.25">
      <c r="A12" s="29" t="s">
        <v>68</v>
      </c>
      <c r="B12" s="30">
        <f>COUNTIFS(Tagebuch!$D$15:$D$130,A12)</f>
        <v>1</v>
      </c>
      <c r="C12" s="31">
        <f>SUMIFS(Tagebuch!$G$15:$G$130,Tagebuch!$D$15:$D$130,A12)</f>
        <v>25</v>
      </c>
      <c r="D12" s="32">
        <f t="shared" si="0"/>
        <v>0.41666666666666669</v>
      </c>
    </row>
    <row r="13" spans="1:8" ht="21.75" customHeight="1" x14ac:dyDescent="0.25">
      <c r="A13" s="35" t="s">
        <v>98</v>
      </c>
      <c r="B13" s="38">
        <f>SUM(B6:B12)</f>
        <v>22</v>
      </c>
      <c r="C13" s="36">
        <f>SUM(C6:C12)</f>
        <v>456</v>
      </c>
      <c r="D13" s="37">
        <f>SUM(D6:D12)</f>
        <v>7.6000000000000014</v>
      </c>
    </row>
    <row r="16" spans="1:8" ht="15.75" x14ac:dyDescent="0.25">
      <c r="A16" s="45" t="s">
        <v>99</v>
      </c>
      <c r="B16" s="45"/>
      <c r="C16" s="45"/>
      <c r="D16" s="45"/>
      <c r="E16" s="45"/>
      <c r="F16" s="45"/>
      <c r="G16" s="45"/>
      <c r="H16" s="45"/>
    </row>
    <row r="17" spans="1:8" ht="15.75" customHeight="1" x14ac:dyDescent="0.25">
      <c r="A17" s="39" t="s">
        <v>100</v>
      </c>
      <c r="B17" s="39" t="s">
        <v>16</v>
      </c>
      <c r="C17" s="39" t="s">
        <v>101</v>
      </c>
      <c r="D17" s="39" t="s">
        <v>102</v>
      </c>
      <c r="E17" s="39" t="s">
        <v>103</v>
      </c>
    </row>
    <row r="18" spans="1:8" ht="27.75" customHeight="1" x14ac:dyDescent="0.25">
      <c r="A18" s="40">
        <f>SUMPRODUCT((Tagebuch!$A$15:$A$130&lt;&gt;"")/COUNTIF(Tagebuch!$A$15:$A$130,Tagebuch!$A$15:$A$130&amp;""))</f>
        <v>2.0000000000000009</v>
      </c>
      <c r="B18" s="40">
        <f>COUNTA(Tagebuch!$D$15:$D$130)</f>
        <v>22</v>
      </c>
      <c r="C18" s="41">
        <f>SUM(Tagebuch!$G$15:$G$130)</f>
        <v>456</v>
      </c>
      <c r="D18" s="42">
        <f>SUM(Tagebuch!$G$15:$G$130)/60</f>
        <v>7.6</v>
      </c>
      <c r="E18" s="41">
        <f>IFERROR(SUM(Tagebuch!$G$15:$G$130)/A18,0)</f>
        <v>227.99999999999989</v>
      </c>
    </row>
    <row r="20" spans="1:8" ht="15" customHeight="1" x14ac:dyDescent="0.25">
      <c r="A20" s="46" t="s">
        <v>104</v>
      </c>
      <c r="B20" s="46"/>
      <c r="C20" s="46"/>
      <c r="D20" s="46"/>
      <c r="E20" s="46"/>
      <c r="F20" s="46"/>
      <c r="G20" s="46"/>
      <c r="H20" s="46"/>
    </row>
  </sheetData>
  <mergeCells count="4">
    <mergeCell ref="A1:H1"/>
    <mergeCell ref="A2:H2"/>
    <mergeCell ref="A16:H16"/>
    <mergeCell ref="A20:H20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showGridLines="0" zoomScaleNormal="100" workbookViewId="0"/>
  </sheetViews>
  <sheetFormatPr baseColWidth="10" defaultColWidth="8.7109375" defaultRowHeight="15" x14ac:dyDescent="0.25"/>
  <cols>
    <col min="1" max="1" width="26" customWidth="1"/>
    <col min="2" max="2" width="2" customWidth="1"/>
    <col min="3" max="3" width="30" customWidth="1"/>
    <col min="4" max="4" width="2" customWidth="1"/>
    <col min="5" max="5" width="22" customWidth="1"/>
    <col min="6" max="6" width="2" customWidth="1"/>
    <col min="7" max="7" width="16" customWidth="1"/>
    <col min="8" max="8" width="2" customWidth="1"/>
    <col min="9" max="9" width="20" customWidth="1"/>
  </cols>
  <sheetData>
    <row r="1" spans="1:9" ht="21.75" customHeight="1" x14ac:dyDescent="0.25">
      <c r="A1" s="47" t="s">
        <v>105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43" t="s">
        <v>106</v>
      </c>
      <c r="C3" s="44" t="s">
        <v>107</v>
      </c>
      <c r="E3" s="44" t="s">
        <v>25</v>
      </c>
      <c r="G3" s="44" t="s">
        <v>22</v>
      </c>
      <c r="I3" s="44" t="s">
        <v>27</v>
      </c>
    </row>
    <row r="4" spans="1:9" x14ac:dyDescent="0.25">
      <c r="A4" s="29" t="s">
        <v>44</v>
      </c>
      <c r="C4" s="29" t="s">
        <v>62</v>
      </c>
      <c r="E4" s="29" t="s">
        <v>51</v>
      </c>
      <c r="G4" s="29" t="s">
        <v>29</v>
      </c>
      <c r="I4" s="29" t="s">
        <v>13</v>
      </c>
    </row>
    <row r="5" spans="1:9" x14ac:dyDescent="0.25">
      <c r="A5" s="19" t="s">
        <v>77</v>
      </c>
      <c r="C5" s="19" t="s">
        <v>108</v>
      </c>
      <c r="E5" s="19" t="s">
        <v>38</v>
      </c>
      <c r="G5" s="19" t="s">
        <v>43</v>
      </c>
      <c r="I5" s="19" t="s">
        <v>96</v>
      </c>
    </row>
    <row r="6" spans="1:9" x14ac:dyDescent="0.25">
      <c r="A6" s="29" t="s">
        <v>65</v>
      </c>
      <c r="C6" s="29" t="s">
        <v>45</v>
      </c>
      <c r="E6" s="29" t="s">
        <v>35</v>
      </c>
      <c r="G6" s="29" t="s">
        <v>47</v>
      </c>
      <c r="I6" s="29" t="s">
        <v>60</v>
      </c>
    </row>
    <row r="7" spans="1:9" x14ac:dyDescent="0.25">
      <c r="A7" s="19" t="s">
        <v>30</v>
      </c>
      <c r="C7" s="19" t="s">
        <v>109</v>
      </c>
      <c r="E7" s="19" t="s">
        <v>32</v>
      </c>
      <c r="G7" s="19" t="s">
        <v>53</v>
      </c>
      <c r="I7" s="19" t="s">
        <v>97</v>
      </c>
    </row>
    <row r="8" spans="1:9" x14ac:dyDescent="0.25">
      <c r="A8" s="29" t="s">
        <v>72</v>
      </c>
      <c r="C8" s="29" t="s">
        <v>78</v>
      </c>
      <c r="E8" s="29" t="s">
        <v>41</v>
      </c>
      <c r="G8" s="29" t="s">
        <v>58</v>
      </c>
    </row>
    <row r="9" spans="1:9" x14ac:dyDescent="0.25">
      <c r="A9" s="19" t="s">
        <v>54</v>
      </c>
      <c r="C9" s="19" t="s">
        <v>110</v>
      </c>
      <c r="G9" s="19" t="s">
        <v>64</v>
      </c>
    </row>
    <row r="10" spans="1:9" x14ac:dyDescent="0.25">
      <c r="A10" s="29" t="s">
        <v>68</v>
      </c>
      <c r="C10" s="29" t="s">
        <v>66</v>
      </c>
    </row>
    <row r="11" spans="1:9" x14ac:dyDescent="0.25">
      <c r="C11" s="19" t="s">
        <v>31</v>
      </c>
    </row>
    <row r="12" spans="1:9" x14ac:dyDescent="0.25">
      <c r="C12" s="29" t="s">
        <v>34</v>
      </c>
    </row>
    <row r="13" spans="1:9" x14ac:dyDescent="0.25">
      <c r="C13" s="19" t="s">
        <v>37</v>
      </c>
    </row>
    <row r="14" spans="1:9" x14ac:dyDescent="0.25">
      <c r="C14" s="29" t="s">
        <v>59</v>
      </c>
    </row>
    <row r="15" spans="1:9" x14ac:dyDescent="0.25">
      <c r="C15" s="19" t="s">
        <v>48</v>
      </c>
    </row>
    <row r="16" spans="1:9" x14ac:dyDescent="0.25">
      <c r="C16" s="29" t="s">
        <v>50</v>
      </c>
    </row>
    <row r="17" spans="3:3" x14ac:dyDescent="0.25">
      <c r="C17" s="19" t="s">
        <v>40</v>
      </c>
    </row>
    <row r="18" spans="3:3" x14ac:dyDescent="0.25">
      <c r="C18" s="29" t="s">
        <v>73</v>
      </c>
    </row>
    <row r="19" spans="3:3" x14ac:dyDescent="0.25">
      <c r="C19" s="19" t="s">
        <v>111</v>
      </c>
    </row>
    <row r="20" spans="3:3" x14ac:dyDescent="0.25">
      <c r="C20" s="29" t="s">
        <v>75</v>
      </c>
    </row>
    <row r="21" spans="3:3" x14ac:dyDescent="0.25">
      <c r="C21" s="19" t="s">
        <v>55</v>
      </c>
    </row>
    <row r="22" spans="3:3" x14ac:dyDescent="0.25">
      <c r="C22" s="29" t="s">
        <v>112</v>
      </c>
    </row>
    <row r="23" spans="3:3" x14ac:dyDescent="0.25">
      <c r="C23" s="19" t="s">
        <v>113</v>
      </c>
    </row>
    <row r="24" spans="3:3" x14ac:dyDescent="0.25">
      <c r="C24" s="29" t="s">
        <v>114</v>
      </c>
    </row>
    <row r="25" spans="3:3" x14ac:dyDescent="0.25">
      <c r="C25" s="19" t="s">
        <v>69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Tagebuch</vt:lpstr>
      <vt:lpstr>Auswertung</vt:lpstr>
      <vt:lpstr>Listen</vt:lpstr>
      <vt:lpstr>ArtHilfe</vt:lpstr>
      <vt:lpstr>Tagebuch!Druckbereich</vt:lpstr>
      <vt:lpstr>Tagebuch!Drucktitel</vt:lpstr>
      <vt:lpstr>Module</vt:lpstr>
      <vt:lpstr>Pflegepersonen</vt:lpstr>
      <vt:lpstr>Tageszeit</vt:lpstr>
      <vt:lpstr>Verrichtungen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2026-07-31T07:44:25Z</dcterms:created>
  <dcterms:modified xsi:type="dcterms:W3CDTF">2026-08-01T09:59:35Z</dcterms:modified>
  <dc:language>en-US</dc:language>
</cp:coreProperties>
</file>