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5044EFBA-3CB2-48A5-8C60-A935CBEEE83C}" xr6:coauthVersionLast="47" xr6:coauthVersionMax="47" xr10:uidLastSave="{00000000-0000-0000-0000-000000000000}"/>
  <bookViews>
    <workbookView xWindow="-28920" yWindow="-120" windowWidth="29040" windowHeight="15720" tabRatio="500" xr2:uid="{00000000-000D-0000-FFFF-FFFF00000000}"/>
  </bookViews>
  <sheets>
    <sheet name="Praktikumsplan" sheetId="1" r:id="rId1"/>
    <sheet name="Listen" sheetId="2" r:id="rId2"/>
  </sheets>
  <definedNames>
    <definedName name="_xlnm._FilterDatabase" localSheetId="0" hidden="1">Praktikumsplan!$B$19:$R$19</definedName>
    <definedName name="_xlnm.Print_Area" localSheetId="0">Praktikumsplan!$A$1:$R$45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P45" i="1" l="1"/>
  <c r="O45" i="1"/>
  <c r="M45" i="1"/>
  <c r="R44" i="1"/>
  <c r="P44" i="1"/>
  <c r="F44" i="1"/>
  <c r="B44" i="1"/>
  <c r="R43" i="1"/>
  <c r="P43" i="1"/>
  <c r="F43" i="1"/>
  <c r="B43" i="1"/>
  <c r="R42" i="1"/>
  <c r="P42" i="1"/>
  <c r="F42" i="1"/>
  <c r="B42" i="1"/>
  <c r="R41" i="1"/>
  <c r="P41" i="1"/>
  <c r="F41" i="1"/>
  <c r="B41" i="1"/>
  <c r="R40" i="1"/>
  <c r="P40" i="1"/>
  <c r="F40" i="1"/>
  <c r="B40" i="1"/>
  <c r="R39" i="1"/>
  <c r="P39" i="1"/>
  <c r="F39" i="1"/>
  <c r="B39" i="1"/>
  <c r="R38" i="1"/>
  <c r="P38" i="1"/>
  <c r="F38" i="1"/>
  <c r="B38" i="1"/>
  <c r="R37" i="1"/>
  <c r="P37" i="1"/>
  <c r="F37" i="1"/>
  <c r="B37" i="1"/>
  <c r="R36" i="1"/>
  <c r="P36" i="1"/>
  <c r="F36" i="1"/>
  <c r="B36" i="1"/>
  <c r="R35" i="1"/>
  <c r="P35" i="1"/>
  <c r="F35" i="1"/>
  <c r="B35" i="1"/>
  <c r="R34" i="1"/>
  <c r="P34" i="1"/>
  <c r="F34" i="1"/>
  <c r="B34" i="1"/>
  <c r="R33" i="1"/>
  <c r="P33" i="1"/>
  <c r="F33" i="1"/>
  <c r="B33" i="1"/>
  <c r="R32" i="1"/>
  <c r="P32" i="1"/>
  <c r="F32" i="1"/>
  <c r="B32" i="1"/>
  <c r="R31" i="1"/>
  <c r="P31" i="1"/>
  <c r="F31" i="1"/>
  <c r="B31" i="1"/>
  <c r="R30" i="1"/>
  <c r="P30" i="1"/>
  <c r="F30" i="1"/>
  <c r="B30" i="1"/>
  <c r="R29" i="1"/>
  <c r="P29" i="1"/>
  <c r="F29" i="1"/>
  <c r="B29" i="1"/>
  <c r="R28" i="1"/>
  <c r="P28" i="1"/>
  <c r="F28" i="1"/>
  <c r="B28" i="1"/>
  <c r="R27" i="1"/>
  <c r="P27" i="1"/>
  <c r="F27" i="1"/>
  <c r="B27" i="1"/>
  <c r="R26" i="1"/>
  <c r="P26" i="1"/>
  <c r="F26" i="1"/>
  <c r="B26" i="1"/>
  <c r="R25" i="1"/>
  <c r="P25" i="1"/>
  <c r="F25" i="1"/>
  <c r="B25" i="1"/>
  <c r="R24" i="1"/>
  <c r="P24" i="1"/>
  <c r="F24" i="1"/>
  <c r="B24" i="1"/>
  <c r="R23" i="1"/>
  <c r="P23" i="1"/>
  <c r="F23" i="1"/>
  <c r="B23" i="1"/>
  <c r="R22" i="1"/>
  <c r="P22" i="1"/>
  <c r="F22" i="1"/>
  <c r="B22" i="1"/>
  <c r="R21" i="1"/>
  <c r="P21" i="1"/>
  <c r="F21" i="1"/>
  <c r="B21" i="1"/>
  <c r="R20" i="1"/>
  <c r="P20" i="1"/>
  <c r="F20" i="1"/>
  <c r="B20" i="1"/>
  <c r="P15" i="1"/>
  <c r="N15" i="1"/>
  <c r="L15" i="1"/>
  <c r="J15" i="1"/>
  <c r="H15" i="1"/>
  <c r="F15" i="1"/>
  <c r="D15" i="1"/>
  <c r="B1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L15" authorId="0" shapeId="0" xr:uid="{00000000-0006-0000-0000-000001000000}">
      <text>
        <r>
          <rPr>
            <sz val="10"/>
            <rFont val="Arial"/>
            <family val="2"/>
          </rPr>
          <t>Gesamtfortschritt = nach geplanten Stunden gewichteter Mittelwert aller Aufgaben.</t>
        </r>
      </text>
    </comment>
  </commentList>
</comments>
</file>

<file path=xl/sharedStrings.xml><?xml version="1.0" encoding="utf-8"?>
<sst xmlns="http://schemas.openxmlformats.org/spreadsheetml/2006/main" count="230" uniqueCount="131">
  <si>
    <t>Strukturierte Planung, Betreuung und Dokumentation eines Praktikums  ·  Vorlage 2026</t>
  </si>
  <si>
    <t>STAMMDATEN DES PRAKTIKUMS</t>
  </si>
  <si>
    <t>Praktikant/in</t>
  </si>
  <si>
    <t>Jonas Weber</t>
  </si>
  <si>
    <t>Unternehmen</t>
  </si>
  <si>
    <t>Nordlicht Solutions GmbH</t>
  </si>
  <si>
    <t>Praktikumsbeginn</t>
  </si>
  <si>
    <t>Praktikumsart</t>
  </si>
  <si>
    <t>Pflichtpraktikum</t>
  </si>
  <si>
    <t>Abteilung(en)</t>
  </si>
  <si>
    <t>verschiedene Stationen (Rotation)</t>
  </si>
  <si>
    <t>Praktikumsende</t>
  </si>
  <si>
    <t>Fachrichtung/Bereich</t>
  </si>
  <si>
    <t>Betriebswirtschaft (B.A.)</t>
  </si>
  <si>
    <t>Betreuer/in im Betrieb</t>
  </si>
  <si>
    <t>Sabine Krüger</t>
  </si>
  <si>
    <t>Wochenstunden (Soll)</t>
  </si>
  <si>
    <t>Schule / Hochschule</t>
  </si>
  <si>
    <t>Hochschule Musterstadt</t>
  </si>
  <si>
    <t>Kontakt (E-Mail / Tel.)</t>
  </si>
  <si>
    <t>s.krueger@nordlicht-solutions.de · +49 30 1234567</t>
  </si>
  <si>
    <t>Plan-Status</t>
  </si>
  <si>
    <t>Laufend</t>
  </si>
  <si>
    <t>KENNZAHLEN  ·  DASHBOARD</t>
  </si>
  <si>
    <t>Dauer (Wochen)</t>
  </si>
  <si>
    <t>Aufgaben gesamt</t>
  </si>
  <si>
    <t>Abgeschlossen</t>
  </si>
  <si>
    <t>In Bearbeitung</t>
  </si>
  <si>
    <t>Geplant</t>
  </si>
  <si>
    <t>Gesamtfortschritt</t>
  </si>
  <si>
    <t>Geplante Stunden</t>
  </si>
  <si>
    <t>Offene Stunden</t>
  </si>
  <si>
    <t>Legende:  Status → Geplant · In Bearbeitung · Abgeschlossen · Verschoben    |    Spalte „Prüfung“ meldet Unstimmigkeiten automatisch (z. B. Datum oder Status prüfen)    |    Hell hinterlegte Felder mit Rahmen sind Eingabefelder – Nr., Tage, Restaufwand und Prüfung berechnen sich selbst.</t>
  </si>
  <si>
    <t>Nr.</t>
  </si>
  <si>
    <t>Woche</t>
  </si>
  <si>
    <t>Datum von</t>
  </si>
  <si>
    <t>Datum bis</t>
  </si>
  <si>
    <t>Tage</t>
  </si>
  <si>
    <t>Phase</t>
  </si>
  <si>
    <t>Abteilung / Station</t>
  </si>
  <si>
    <t>Aufgabe / Tätigkeit</t>
  </si>
  <si>
    <t>Lernziel / Kompetenz</t>
  </si>
  <si>
    <t>Betreuer/in</t>
  </si>
  <si>
    <t>Priorität</t>
  </si>
  <si>
    <t>Std.
(geplant)</t>
  </si>
  <si>
    <t>Status</t>
  </si>
  <si>
    <t>Fortschritt</t>
  </si>
  <si>
    <t>Restaufwand (h)</t>
  </si>
  <si>
    <t>Bemerkung</t>
  </si>
  <si>
    <t>Prüfung</t>
  </si>
  <si>
    <t>Einführung</t>
  </si>
  <si>
    <t>Personal</t>
  </si>
  <si>
    <t>Onboarding, Arbeitsplatz einrichten, Sicherheitsunterweisung</t>
  </si>
  <si>
    <t>Unternehmen und Abläufe kennenlernen</t>
  </si>
  <si>
    <t>Hoch</t>
  </si>
  <si>
    <t>Unterweisung dokumentiert</t>
  </si>
  <si>
    <t>IT</t>
  </si>
  <si>
    <t>Zugänge und Systeme einrichten (E-Mail, CRM)</t>
  </si>
  <si>
    <t>Interne Tools sicher bedienen</t>
  </si>
  <si>
    <t>Daniel Roth</t>
  </si>
  <si>
    <t>Mittel</t>
  </si>
  <si>
    <t>Einarbeitung</t>
  </si>
  <si>
    <t>Verwaltung</t>
  </si>
  <si>
    <t>Ablage und Dokumentenlenkung kennenlernen</t>
  </si>
  <si>
    <t>Ordnungssysteme verstehen</t>
  </si>
  <si>
    <t>Petra Lang</t>
  </si>
  <si>
    <t>In interne Wissensdatenbank und Prozesse einarbeiten</t>
  </si>
  <si>
    <t>Informationen selbstständig finden</t>
  </si>
  <si>
    <t>Niedrig</t>
  </si>
  <si>
    <t>Kundenservice</t>
  </si>
  <si>
    <t>Telefonannahme und Anfragen erfassen üben</t>
  </si>
  <si>
    <t>Professionell kommunizieren</t>
  </si>
  <si>
    <t>Thomas Vogel</t>
  </si>
  <si>
    <t>erste eigene Anrufe</t>
  </si>
  <si>
    <t>Fachaufgaben</t>
  </si>
  <si>
    <t>Marketing</t>
  </si>
  <si>
    <t>Social-Media-Beiträge planen und Redaktionsplan pflegen</t>
  </si>
  <si>
    <t>Content-Planung anwenden</t>
  </si>
  <si>
    <t>Nina Baumann</t>
  </si>
  <si>
    <t>Vertrieb</t>
  </si>
  <si>
    <t>CRM-Daten prüfen und bereinigen</t>
  </si>
  <si>
    <t>Datenqualität sichern</t>
  </si>
  <si>
    <t>Einkauf</t>
  </si>
  <si>
    <t>Angebote vergleichen und Bestellungen vorbereiten</t>
  </si>
  <si>
    <t>Beschaffungsprozess verstehen</t>
  </si>
  <si>
    <t>Markus Schäfer</t>
  </si>
  <si>
    <t>Buchhaltung</t>
  </si>
  <si>
    <t>Belege prüfen und vorkontieren (unter Anleitung)</t>
  </si>
  <si>
    <t>Grundlagen der Buchhaltung anwenden</t>
  </si>
  <si>
    <t>Lager &amp; Logistik</t>
  </si>
  <si>
    <t>Wareneingang begleiten und Bestände erfassen</t>
  </si>
  <si>
    <t>Logistikabläufe kennenlernen</t>
  </si>
  <si>
    <t>Jens Hofmann</t>
  </si>
  <si>
    <t>Projektarbeit</t>
  </si>
  <si>
    <t>Kurzanalyse der Website-Kennzahlen erstellen</t>
  </si>
  <si>
    <t>Daten auswerten und aufbereiten</t>
  </si>
  <si>
    <t>Rohdaten liegen vor</t>
  </si>
  <si>
    <t>Testdaten für neue CRM-Ansicht aufbereiten</t>
  </si>
  <si>
    <t>Systematisch testen</t>
  </si>
  <si>
    <t>Ergebnisse in einer Präsentation zusammenfassen</t>
  </si>
  <si>
    <t>Ergebnisse strukturiert aufbereiten</t>
  </si>
  <si>
    <t>Geschäftsführung</t>
  </si>
  <si>
    <t>Projektpräsentation vor dem Team halten</t>
  </si>
  <si>
    <t>Sicher präsentieren</t>
  </si>
  <si>
    <t>Qualitätssicherung</t>
  </si>
  <si>
    <t>Checkliste für wiederkehrende Prozessschritte erstellen</t>
  </si>
  <si>
    <t>Prozesse dokumentieren</t>
  </si>
  <si>
    <t>Abschluss &amp; Reflexion</t>
  </si>
  <si>
    <t>Abschlussgespräch vorbereiten und Feedback einholen</t>
  </si>
  <si>
    <t>Eigene Entwicklung reflektieren</t>
  </si>
  <si>
    <t>Beurteilungsbogen</t>
  </si>
  <si>
    <t>Praktikumsbericht fertigstellen und Unterlagen übergeben</t>
  </si>
  <si>
    <t>Ergebnisse dokumentieren</t>
  </si>
  <si>
    <t>Summe / Ø</t>
  </si>
  <si>
    <t>AUSWAHLLISTEN</t>
  </si>
  <si>
    <t>Diese Werte speisen die Dropdown-Menüs im Praktikumsplan. Einträge können ergänzt oder angepasst werden.</t>
  </si>
  <si>
    <t>In Planung</t>
  </si>
  <si>
    <t>Freiwilliges Praktikum</t>
  </si>
  <si>
    <t>Schülerpraktikum</t>
  </si>
  <si>
    <t>Verschoben</t>
  </si>
  <si>
    <t>Werkstudium</t>
  </si>
  <si>
    <t>Hospitation</t>
  </si>
  <si>
    <t>Duales Studium</t>
  </si>
  <si>
    <t>Produktion</t>
  </si>
  <si>
    <t>So nutzen Sie die Vorlage</t>
  </si>
  <si>
    <t>1.  Stammdaten oben im Blatt „Praktikumsplan“ ausfüllen (Praktikant/in, Unternehmen, Zeitraum, Betreuung).</t>
  </si>
  <si>
    <t>2.  Je Tätigkeit eine Zeile anlegen: Woche, Datum, Phase, Abteilung, Aufgabe, Lernziel und Betreuer/in.</t>
  </si>
  <si>
    <t>3.  Priorität, geplante Stunden und Status über die Dropdown-Menüs setzen, Fortschritt in Prozent pflegen.</t>
  </si>
  <si>
    <t>4.  Nr., Tage, Restaufwand und die Prüfhinweise berechnen sich automatisch – ebenso das Dashboard oben.</t>
  </si>
  <si>
    <t>5.  Weitere Zeilen einfach unterhalb ergänzen; Formeln aus der letzten Zeile nach unten kopieren.</t>
  </si>
  <si>
    <t>PRAKTIKUMSPLAN VORLAGE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</si>
</sst>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.mm\.yyyy"/>
    <numFmt numFmtId="165" formatCode="0.0"/>
    <numFmt numFmtId="166" formatCode="0&quot; %&quot;"/>
    <numFmt numFmtId="167" formatCode="0&quot; h&quot;"/>
    <numFmt numFmtId="168" formatCode="0.0&quot; h&quot;"/>
  </numFmts>
  <fonts count="15" x14ac:knownFonts="1">
    <font>
      <sz val="11"/>
      <color theme="1"/>
      <name val="Calibri"/>
      <family val="2"/>
      <charset val="1"/>
    </font>
    <font>
      <b/>
      <sz val="24"/>
      <color rgb="FFFFFFFF"/>
      <name val="Calibri"/>
      <charset val="1"/>
    </font>
    <font>
      <sz val="10.5"/>
      <color rgb="FFFFFFFF"/>
      <name val="Calibri"/>
      <charset val="1"/>
    </font>
    <font>
      <b/>
      <sz val="10.5"/>
      <color rgb="FFFFFFFF"/>
      <name val="Calibri"/>
      <charset val="1"/>
    </font>
    <font>
      <b/>
      <sz val="10"/>
      <color rgb="FF33638F"/>
      <name val="Calibri"/>
      <charset val="1"/>
    </font>
    <font>
      <sz val="10"/>
      <color rgb="FF1A2733"/>
      <name val="Calibri"/>
      <charset val="1"/>
    </font>
    <font>
      <sz val="9"/>
      <color rgb="FF5A6B78"/>
      <name val="Calibri"/>
      <charset val="1"/>
    </font>
    <font>
      <b/>
      <sz val="18"/>
      <color rgb="FFC4622D"/>
      <name val="Calibri"/>
      <charset val="1"/>
    </font>
    <font>
      <b/>
      <sz val="10"/>
      <color rgb="FFFFFFFF"/>
      <name val="Calibri"/>
      <charset val="1"/>
    </font>
    <font>
      <sz val="10"/>
      <name val="Arial"/>
      <family val="2"/>
    </font>
    <font>
      <b/>
      <sz val="18"/>
      <color rgb="FFFFFFFF"/>
      <name val="Calibri"/>
      <charset val="1"/>
    </font>
    <font>
      <sz val="9.5"/>
      <color rgb="FF5A6B78"/>
      <name val="Calibri"/>
      <charset val="1"/>
    </font>
    <font>
      <b/>
      <sz val="11"/>
      <color rgb="FFFFFFFF"/>
      <name val="Calibri"/>
      <charset val="1"/>
    </font>
    <font>
      <sz val="9.5"/>
      <color rgb="FF1A2733"/>
      <name val="Calibri"/>
      <charset val="1"/>
    </font>
    <font>
      <b/>
      <sz val="24"/>
      <color rgb="FFFFFFFF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4622D"/>
        <bgColor rgb="FFB45309"/>
      </patternFill>
    </fill>
    <fill>
      <patternFill patternType="solid">
        <fgColor rgb="FF1C3D5A"/>
        <bgColor rgb="FF1A2733"/>
      </patternFill>
    </fill>
    <fill>
      <patternFill patternType="solid">
        <fgColor rgb="FF33638F"/>
        <bgColor rgb="FF4B5563"/>
      </patternFill>
    </fill>
    <fill>
      <patternFill patternType="solid">
        <fgColor rgb="FFF4F1EC"/>
        <bgColor rgb="FFEDEFF2"/>
      </patternFill>
    </fill>
    <fill>
      <patternFill patternType="solid">
        <fgColor rgb="FFFBFCFD"/>
        <bgColor rgb="FFFFFFFF"/>
      </patternFill>
    </fill>
    <fill>
      <patternFill patternType="solid">
        <fgColor rgb="FFEAEFF4"/>
        <bgColor rgb="FFEDEFF2"/>
      </patternFill>
    </fill>
  </fills>
  <borders count="10">
    <border>
      <left/>
      <right/>
      <top/>
      <bottom/>
      <diagonal/>
    </border>
    <border>
      <left style="thin">
        <color rgb="FFC7D2DE"/>
      </left>
      <right style="thin">
        <color rgb="FFC7D2DE"/>
      </right>
      <top style="thin">
        <color rgb="FFC7D2DE"/>
      </top>
      <bottom style="thin">
        <color rgb="FFC7D2DE"/>
      </bottom>
      <diagonal/>
    </border>
    <border>
      <left style="thin">
        <color rgb="FFC7D2DE"/>
      </left>
      <right style="thin">
        <color rgb="FFC7D2DE"/>
      </right>
      <top style="medium">
        <color rgb="FFC4622D"/>
      </top>
      <bottom/>
      <diagonal/>
    </border>
    <border>
      <left style="thin">
        <color rgb="FFC7D2DE"/>
      </left>
      <right style="thin">
        <color rgb="FFC7D2DE"/>
      </right>
      <top/>
      <bottom style="thin">
        <color rgb="FFC7D2D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1C3D5A"/>
      </left>
      <right/>
      <top style="thin">
        <color rgb="FF1C3D5A"/>
      </top>
      <bottom style="thin">
        <color rgb="FF1C3D5A"/>
      </bottom>
      <diagonal/>
    </border>
    <border>
      <left/>
      <right/>
      <top style="thin">
        <color rgb="FF1C3D5A"/>
      </top>
      <bottom style="thin">
        <color rgb="FF1C3D5A"/>
      </bottom>
      <diagonal/>
    </border>
    <border>
      <left/>
      <right style="thin">
        <color rgb="FF1C3D5A"/>
      </right>
      <top style="thin">
        <color rgb="FF1C3D5A"/>
      </top>
      <bottom style="thin">
        <color rgb="FF1C3D5A"/>
      </bottom>
      <diagonal/>
    </border>
    <border>
      <left style="thin">
        <color rgb="FFC7D2DE"/>
      </left>
      <right style="thin">
        <color rgb="FFC7D2DE"/>
      </right>
      <top style="thin">
        <color rgb="FFC7D2DE"/>
      </top>
      <bottom/>
      <diagonal/>
    </border>
    <border>
      <left style="thin">
        <color rgb="FFC7D2DE"/>
      </left>
      <right style="thin">
        <color rgb="FFC7D2DE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6" fillId="5" borderId="1" xfId="0" applyFont="1" applyFill="1" applyBorder="1" applyAlignment="1">
      <alignment horizontal="left" vertical="center" wrapText="1" indent="1"/>
    </xf>
    <xf numFmtId="168" fontId="7" fillId="5" borderId="3" xfId="0" applyNumberFormat="1" applyFont="1" applyFill="1" applyBorder="1" applyAlignment="1">
      <alignment horizontal="center" vertical="center" wrapText="1"/>
    </xf>
    <xf numFmtId="167" fontId="7" fillId="5" borderId="3" xfId="0" applyNumberFormat="1" applyFont="1" applyFill="1" applyBorder="1" applyAlignment="1">
      <alignment horizontal="center" vertical="center" wrapText="1"/>
    </xf>
    <xf numFmtId="166" fontId="7" fillId="5" borderId="3" xfId="0" applyNumberFormat="1" applyFont="1" applyFill="1" applyBorder="1" applyAlignment="1">
      <alignment horizontal="center" vertical="center" wrapText="1"/>
    </xf>
    <xf numFmtId="1" fontId="7" fillId="5" borderId="3" xfId="0" applyNumberFormat="1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165" fontId="5" fillId="6" borderId="1" xfId="0" applyNumberFormat="1" applyFont="1" applyFill="1" applyBorder="1" applyAlignment="1">
      <alignment horizontal="left" vertical="center" indent="1"/>
    </xf>
    <xf numFmtId="164" fontId="5" fillId="6" borderId="1" xfId="0" applyNumberFormat="1" applyFont="1" applyFill="1" applyBorder="1" applyAlignment="1">
      <alignment horizontal="left" vertical="center" indent="1"/>
    </xf>
    <xf numFmtId="0" fontId="5" fillId="6" borderId="1" xfId="0" applyFont="1" applyFill="1" applyBorder="1" applyAlignment="1">
      <alignment horizontal="left" vertical="center" indent="1"/>
    </xf>
    <xf numFmtId="0" fontId="4" fillId="5" borderId="0" xfId="0" applyFont="1" applyFill="1" applyAlignment="1">
      <alignment horizontal="left" vertical="center" indent="1"/>
    </xf>
    <xf numFmtId="0" fontId="3" fillId="4" borderId="0" xfId="0" applyFont="1" applyFill="1" applyAlignment="1">
      <alignment horizontal="left" vertical="center" indent="1"/>
    </xf>
    <xf numFmtId="0" fontId="2" fillId="4" borderId="0" xfId="0" applyFont="1" applyFill="1" applyAlignment="1">
      <alignment horizontal="left" vertical="center" indent="1"/>
    </xf>
    <xf numFmtId="0" fontId="1" fillId="3" borderId="0" xfId="0" applyFont="1" applyFill="1" applyAlignment="1">
      <alignment horizontal="left" vertical="center" indent="1"/>
    </xf>
    <xf numFmtId="0" fontId="0" fillId="2" borderId="0" xfId="0" applyFill="1"/>
    <xf numFmtId="0" fontId="8" fillId="4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 indent="1"/>
    </xf>
    <xf numFmtId="166" fontId="5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164" fontId="5" fillId="7" borderId="1" xfId="0" applyNumberFormat="1" applyFont="1" applyFill="1" applyBorder="1" applyAlignment="1">
      <alignment horizontal="center" vertical="center" wrapText="1"/>
    </xf>
    <xf numFmtId="1" fontId="5" fillId="7" borderId="1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center" wrapText="1" indent="1"/>
    </xf>
    <xf numFmtId="166" fontId="5" fillId="7" borderId="1" xfId="0" applyNumberFormat="1" applyFont="1" applyFill="1" applyBorder="1" applyAlignment="1">
      <alignment horizontal="center" vertical="center" wrapText="1"/>
    </xf>
    <xf numFmtId="165" fontId="5" fillId="7" borderId="1" xfId="0" applyNumberFormat="1" applyFont="1" applyFill="1" applyBorder="1" applyAlignment="1">
      <alignment horizontal="center" vertical="center" wrapText="1"/>
    </xf>
    <xf numFmtId="167" fontId="8" fillId="3" borderId="6" xfId="0" applyNumberFormat="1" applyFont="1" applyFill="1" applyBorder="1" applyAlignment="1">
      <alignment horizontal="center" vertical="center" wrapText="1"/>
    </xf>
    <xf numFmtId="0" fontId="0" fillId="3" borderId="6" xfId="0" applyFill="1" applyBorder="1"/>
    <xf numFmtId="166" fontId="8" fillId="3" borderId="6" xfId="0" applyNumberFormat="1" applyFont="1" applyFill="1" applyBorder="1" applyAlignment="1">
      <alignment horizontal="center" vertical="center" wrapText="1"/>
    </xf>
    <xf numFmtId="168" fontId="8" fillId="3" borderId="6" xfId="0" applyNumberFormat="1" applyFont="1" applyFill="1" applyBorder="1" applyAlignment="1">
      <alignment horizontal="center" vertical="center" wrapText="1"/>
    </xf>
    <xf numFmtId="0" fontId="0" fillId="3" borderId="7" xfId="0" applyFill="1" applyBorder="1"/>
    <xf numFmtId="0" fontId="5" fillId="0" borderId="1" xfId="0" applyFont="1" applyBorder="1" applyAlignment="1">
      <alignment horizontal="left" vertical="center" indent="1"/>
    </xf>
    <xf numFmtId="0" fontId="5" fillId="7" borderId="1" xfId="0" applyFont="1" applyFill="1" applyBorder="1" applyAlignment="1">
      <alignment horizontal="left" vertical="center" indent="1"/>
    </xf>
    <xf numFmtId="0" fontId="8" fillId="3" borderId="5" xfId="0" applyFont="1" applyFill="1" applyBorder="1" applyAlignment="1">
      <alignment horizontal="right" vertical="center" indent="1"/>
    </xf>
    <xf numFmtId="0" fontId="10" fillId="3" borderId="0" xfId="0" applyFont="1" applyFill="1" applyAlignment="1">
      <alignment horizontal="left" vertical="center" indent="1"/>
    </xf>
    <xf numFmtId="0" fontId="11" fillId="5" borderId="0" xfId="0" applyFont="1" applyFill="1" applyAlignment="1">
      <alignment horizontal="left" vertical="center" indent="1"/>
    </xf>
    <xf numFmtId="0" fontId="12" fillId="4" borderId="8" xfId="0" applyFont="1" applyFill="1" applyBorder="1" applyAlignment="1">
      <alignment horizontal="left" vertical="center" indent="1"/>
    </xf>
    <xf numFmtId="0" fontId="13" fillId="5" borderId="9" xfId="0" applyFont="1" applyFill="1" applyBorder="1" applyAlignment="1">
      <alignment horizontal="left" vertical="center" wrapText="1" indent="1"/>
    </xf>
    <xf numFmtId="0" fontId="13" fillId="5" borderId="3" xfId="0" applyFont="1" applyFill="1" applyBorder="1" applyAlignment="1">
      <alignment horizontal="left" vertical="center" wrapText="1" indent="1"/>
    </xf>
    <xf numFmtId="0" fontId="14" fillId="3" borderId="0" xfId="0" applyFont="1" applyFill="1" applyAlignment="1">
      <alignment horizontal="left" vertical="center" indent="1"/>
    </xf>
  </cellXfs>
  <cellStyles count="1">
    <cellStyle name="Standard" xfId="0" builtinId="0"/>
  </cellStyles>
  <dxfs count="9">
    <dxf>
      <font>
        <b/>
        <sz val="10"/>
        <color rgb="FFB23A2E"/>
        <name val="Calibri"/>
        <charset val="1"/>
      </font>
      <fill>
        <patternFill>
          <bgColor rgb="FFF7E1DC"/>
        </patternFill>
      </fill>
    </dxf>
    <dxf>
      <font>
        <sz val="10"/>
        <color rgb="FF1E6B2E"/>
        <name val="Calibri"/>
        <charset val="1"/>
      </font>
    </dxf>
    <dxf>
      <font>
        <b/>
        <sz val="10"/>
        <color rgb="FFB23A2E"/>
        <name val="Calibri"/>
        <charset val="1"/>
      </font>
      <fill>
        <patternFill>
          <bgColor rgb="FFF7E1DC"/>
        </patternFill>
      </fill>
    </dxf>
    <dxf>
      <font>
        <b/>
        <sz val="10"/>
        <color rgb="FF33638F"/>
        <name val="Calibri"/>
        <charset val="1"/>
      </font>
      <fill>
        <patternFill>
          <bgColor rgb="FFE3EBF3"/>
        </patternFill>
      </fill>
    </dxf>
    <dxf>
      <font>
        <b/>
        <sz val="10"/>
        <color rgb="FFB45309"/>
        <name val="Calibri"/>
        <charset val="1"/>
      </font>
      <fill>
        <patternFill>
          <bgColor rgb="FFFBEAD2"/>
        </patternFill>
      </fill>
    </dxf>
    <dxf>
      <font>
        <b/>
        <sz val="10"/>
        <color rgb="FF1E6B2E"/>
        <name val="Calibri"/>
        <charset val="1"/>
      </font>
      <fill>
        <patternFill>
          <bgColor rgb="FFE4F2E5"/>
        </patternFill>
      </fill>
    </dxf>
    <dxf>
      <font>
        <b/>
        <sz val="10"/>
        <color rgb="FF4B5563"/>
        <name val="Calibri"/>
        <charset val="1"/>
      </font>
      <fill>
        <patternFill>
          <bgColor rgb="FFEDEFF2"/>
        </patternFill>
      </fill>
    </dxf>
    <dxf>
      <font>
        <b/>
        <sz val="10"/>
        <color rgb="FFB45309"/>
        <name val="Calibri"/>
        <charset val="1"/>
      </font>
      <fill>
        <patternFill>
          <bgColor rgb="FFFBEAD2"/>
        </patternFill>
      </fill>
    </dxf>
    <dxf>
      <font>
        <b/>
        <sz val="10"/>
        <color rgb="FFB23A2E"/>
        <name val="Calibri"/>
        <charset val="1"/>
      </font>
      <fill>
        <patternFill>
          <bgColor rgb="FFF7E1DC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E6B2E"/>
      <rgbColor rgb="FF000080"/>
      <rgbColor rgb="FF808000"/>
      <rgbColor rgb="FF800080"/>
      <rgbColor rgb="FF008080"/>
      <rgbColor rgb="FFEDEFF2"/>
      <rgbColor rgb="FF808080"/>
      <rgbColor rgb="FF9999FF"/>
      <rgbColor rgb="FFB45309"/>
      <rgbColor rgb="FFF4F1EC"/>
      <rgbColor rgb="FFE3EBF3"/>
      <rgbColor rgb="FF660066"/>
      <rgbColor rgb="FFFF8080"/>
      <rgbColor rgb="FF33638F"/>
      <rgbColor rgb="FFC7D2D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AEFF4"/>
      <rgbColor rgb="FFE4F2E5"/>
      <rgbColor rgb="FFFBEAD2"/>
      <rgbColor rgb="FFFBFCFD"/>
      <rgbColor rgb="FFFF99CC"/>
      <rgbColor rgb="FFCC99FF"/>
      <rgbColor rgb="FFF7E1DC"/>
      <rgbColor rgb="FF3366FF"/>
      <rgbColor rgb="FF33CCCC"/>
      <rgbColor rgb="FF99CC00"/>
      <rgbColor rgb="FFFFCC00"/>
      <rgbColor rgb="FFFF9900"/>
      <rgbColor rgb="FFC4622D"/>
      <rgbColor rgb="FF5A6B78"/>
      <rgbColor rgb="FF969696"/>
      <rgbColor rgb="FF1C3D5A"/>
      <rgbColor rgb="FF339966"/>
      <rgbColor rgb="FF003300"/>
      <rgbColor rgb="FF333300"/>
      <rgbColor rgb="FFB23A2E"/>
      <rgbColor rgb="FF993366"/>
      <rgbColor rgb="FF4B5563"/>
      <rgbColor rgb="FF1A27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5"/>
  <sheetViews>
    <sheetView showGridLines="0" tabSelected="1" zoomScaleNormal="100" workbookViewId="0">
      <pane xSplit="1" ySplit="19" topLeftCell="B20" activePane="bottomRight" state="frozen"/>
      <selection pane="topRight" activeCell="B1" sqref="B1"/>
      <selection pane="bottomLeft" activeCell="A20" sqref="A20"/>
      <selection pane="bottomRight" activeCell="J40" sqref="J40"/>
    </sheetView>
  </sheetViews>
  <sheetFormatPr baseColWidth="10" defaultColWidth="8.7109375" defaultRowHeight="15" x14ac:dyDescent="0.25"/>
  <cols>
    <col min="1" max="1" width="2.140625" customWidth="1"/>
    <col min="2" max="2" width="8" bestFit="1" customWidth="1"/>
    <col min="3" max="3" width="11" bestFit="1" customWidth="1"/>
    <col min="4" max="4" width="14.140625" bestFit="1" customWidth="1"/>
    <col min="5" max="5" width="13.42578125" bestFit="1" customWidth="1"/>
    <col min="6" max="6" width="9.140625" bestFit="1" customWidth="1"/>
    <col min="7" max="7" width="13.28515625" bestFit="1" customWidth="1"/>
    <col min="8" max="8" width="20.42578125" bestFit="1" customWidth="1"/>
    <col min="9" max="9" width="33.85546875" bestFit="1" customWidth="1"/>
    <col min="10" max="10" width="27.140625" bestFit="1" customWidth="1"/>
    <col min="11" max="11" width="15" bestFit="1" customWidth="1"/>
    <col min="12" max="12" width="12.140625" bestFit="1" customWidth="1"/>
    <col min="13" max="13" width="12.5703125" bestFit="1" customWidth="1"/>
    <col min="14" max="14" width="12.42578125" bestFit="1" customWidth="1"/>
    <col min="15" max="15" width="13.85546875" bestFit="1" customWidth="1"/>
    <col min="16" max="16" width="15.7109375" bestFit="1" customWidth="1"/>
    <col min="17" max="17" width="18" bestFit="1" customWidth="1"/>
    <col min="18" max="18" width="11.7109375" bestFit="1" customWidth="1"/>
  </cols>
  <sheetData>
    <row r="1" spans="1:18" ht="7.5" customHeight="1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ht="39.75" customHeight="1" x14ac:dyDescent="0.25">
      <c r="A2" s="41" t="s">
        <v>130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18" ht="19.5" customHeight="1" x14ac:dyDescent="0.25">
      <c r="A3" s="12" t="s">
        <v>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ht="6" customHeight="1" x14ac:dyDescent="0.25"/>
    <row r="5" spans="1:18" ht="19.5" customHeight="1" x14ac:dyDescent="0.25">
      <c r="B5" s="11" t="s">
        <v>1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1:18" ht="3.75" customHeight="1" x14ac:dyDescent="0.25"/>
    <row r="7" spans="1:18" ht="16.5" customHeight="1" x14ac:dyDescent="0.25">
      <c r="B7" s="10" t="s">
        <v>2</v>
      </c>
      <c r="C7" s="10"/>
      <c r="D7" s="9" t="s">
        <v>3</v>
      </c>
      <c r="E7" s="9"/>
      <c r="F7" s="9"/>
      <c r="G7" s="10" t="s">
        <v>4</v>
      </c>
      <c r="H7" s="10"/>
      <c r="I7" s="9" t="s">
        <v>5</v>
      </c>
      <c r="J7" s="9"/>
      <c r="K7" s="9"/>
      <c r="L7" s="10" t="s">
        <v>6</v>
      </c>
      <c r="M7" s="10"/>
      <c r="N7" s="8">
        <v>46174</v>
      </c>
      <c r="O7" s="8"/>
      <c r="P7" s="8"/>
      <c r="Q7" s="8"/>
      <c r="R7" s="8"/>
    </row>
    <row r="8" spans="1:18" ht="16.5" customHeight="1" x14ac:dyDescent="0.25">
      <c r="B8" s="10" t="s">
        <v>7</v>
      </c>
      <c r="C8" s="10"/>
      <c r="D8" s="9" t="s">
        <v>8</v>
      </c>
      <c r="E8" s="9"/>
      <c r="F8" s="9"/>
      <c r="G8" s="10" t="s">
        <v>9</v>
      </c>
      <c r="H8" s="10"/>
      <c r="I8" s="9" t="s">
        <v>10</v>
      </c>
      <c r="J8" s="9"/>
      <c r="K8" s="9"/>
      <c r="L8" s="10" t="s">
        <v>11</v>
      </c>
      <c r="M8" s="10"/>
      <c r="N8" s="8">
        <v>46255</v>
      </c>
      <c r="O8" s="8"/>
      <c r="P8" s="8"/>
      <c r="Q8" s="8"/>
      <c r="R8" s="8"/>
    </row>
    <row r="9" spans="1:18" ht="16.5" customHeight="1" x14ac:dyDescent="0.25">
      <c r="B9" s="10" t="s">
        <v>12</v>
      </c>
      <c r="C9" s="10"/>
      <c r="D9" s="9" t="s">
        <v>13</v>
      </c>
      <c r="E9" s="9"/>
      <c r="F9" s="9"/>
      <c r="G9" s="10" t="s">
        <v>14</v>
      </c>
      <c r="H9" s="10"/>
      <c r="I9" s="9" t="s">
        <v>15</v>
      </c>
      <c r="J9" s="9"/>
      <c r="K9" s="9"/>
      <c r="L9" s="10" t="s">
        <v>16</v>
      </c>
      <c r="M9" s="10"/>
      <c r="N9" s="7">
        <v>38.5</v>
      </c>
      <c r="O9" s="7"/>
      <c r="P9" s="7"/>
      <c r="Q9" s="7"/>
      <c r="R9" s="7"/>
    </row>
    <row r="10" spans="1:18" ht="16.5" customHeight="1" x14ac:dyDescent="0.25">
      <c r="B10" s="10" t="s">
        <v>17</v>
      </c>
      <c r="C10" s="10"/>
      <c r="D10" s="9" t="s">
        <v>18</v>
      </c>
      <c r="E10" s="9"/>
      <c r="F10" s="9"/>
      <c r="G10" s="10" t="s">
        <v>19</v>
      </c>
      <c r="H10" s="10"/>
      <c r="I10" s="9" t="s">
        <v>20</v>
      </c>
      <c r="J10" s="9"/>
      <c r="K10" s="9"/>
      <c r="L10" s="10" t="s">
        <v>21</v>
      </c>
      <c r="M10" s="10"/>
      <c r="N10" s="9" t="s">
        <v>22</v>
      </c>
      <c r="O10" s="9"/>
      <c r="P10" s="9"/>
      <c r="Q10" s="9"/>
      <c r="R10" s="9"/>
    </row>
    <row r="12" spans="1:18" ht="19.5" customHeight="1" x14ac:dyDescent="0.25">
      <c r="B12" s="11" t="s">
        <v>23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</row>
    <row r="13" spans="1:18" ht="6" customHeight="1" x14ac:dyDescent="0.25"/>
    <row r="14" spans="1:18" ht="15" customHeight="1" x14ac:dyDescent="0.25">
      <c r="B14" s="6" t="s">
        <v>24</v>
      </c>
      <c r="C14" s="6"/>
      <c r="D14" s="6" t="s">
        <v>25</v>
      </c>
      <c r="E14" s="6"/>
      <c r="F14" s="6" t="s">
        <v>26</v>
      </c>
      <c r="G14" s="6"/>
      <c r="H14" s="6" t="s">
        <v>27</v>
      </c>
      <c r="I14" s="6"/>
      <c r="J14" s="6" t="s">
        <v>28</v>
      </c>
      <c r="K14" s="6"/>
      <c r="L14" s="6" t="s">
        <v>29</v>
      </c>
      <c r="M14" s="6"/>
      <c r="N14" s="6" t="s">
        <v>30</v>
      </c>
      <c r="O14" s="6"/>
      <c r="P14" s="6" t="s">
        <v>31</v>
      </c>
      <c r="Q14" s="6"/>
    </row>
    <row r="15" spans="1:18" ht="25.5" customHeight="1" x14ac:dyDescent="0.25">
      <c r="B15" s="5">
        <f>IFERROR(ROUNDUP((N8-N7+1)/7,0),"")</f>
        <v>12</v>
      </c>
      <c r="C15" s="5"/>
      <c r="D15" s="5">
        <f>COUNTA(I20:I44)</f>
        <v>17</v>
      </c>
      <c r="E15" s="5"/>
      <c r="F15" s="5">
        <f>COUNTIF(N20:N44,"Abgeschlossen")</f>
        <v>10</v>
      </c>
      <c r="G15" s="5"/>
      <c r="H15" s="5">
        <f>COUNTIF(N20:N44,"In Bearbeitung")</f>
        <v>2</v>
      </c>
      <c r="I15" s="5"/>
      <c r="J15" s="5">
        <f>COUNTIF(N20:N44,"Geplant")</f>
        <v>5</v>
      </c>
      <c r="K15" s="5"/>
      <c r="L15" s="4">
        <f>IFERROR(SUMPRODUCT(M20:M44,O20:O44)/SUM(M20:M44),0)</f>
        <v>68.205128205128204</v>
      </c>
      <c r="M15" s="4"/>
      <c r="N15" s="3">
        <f>SUM(M20:M44)</f>
        <v>195</v>
      </c>
      <c r="O15" s="3"/>
      <c r="P15" s="2">
        <f>SUM(P20:P44)</f>
        <v>62</v>
      </c>
      <c r="Q15" s="2"/>
    </row>
    <row r="16" spans="1:18" ht="6" customHeight="1" x14ac:dyDescent="0.25"/>
    <row r="17" spans="2:18" ht="25.5" customHeight="1" x14ac:dyDescent="0.25">
      <c r="B17" s="1" t="s">
        <v>32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ht="6" customHeight="1" x14ac:dyDescent="0.25"/>
    <row r="19" spans="2:18" ht="31.5" customHeight="1" x14ac:dyDescent="0.25">
      <c r="B19" s="15" t="s">
        <v>33</v>
      </c>
      <c r="C19" s="15" t="s">
        <v>34</v>
      </c>
      <c r="D19" s="15" t="s">
        <v>35</v>
      </c>
      <c r="E19" s="15" t="s">
        <v>36</v>
      </c>
      <c r="F19" s="15" t="s">
        <v>37</v>
      </c>
      <c r="G19" s="15" t="s">
        <v>38</v>
      </c>
      <c r="H19" s="15" t="s">
        <v>39</v>
      </c>
      <c r="I19" s="15" t="s">
        <v>40</v>
      </c>
      <c r="J19" s="15" t="s">
        <v>41</v>
      </c>
      <c r="K19" s="15" t="s">
        <v>42</v>
      </c>
      <c r="L19" s="15" t="s">
        <v>43</v>
      </c>
      <c r="M19" s="15" t="s">
        <v>44</v>
      </c>
      <c r="N19" s="15" t="s">
        <v>45</v>
      </c>
      <c r="O19" s="15" t="s">
        <v>46</v>
      </c>
      <c r="P19" s="15" t="s">
        <v>47</v>
      </c>
      <c r="Q19" s="15" t="s">
        <v>48</v>
      </c>
      <c r="R19" s="15" t="s">
        <v>49</v>
      </c>
    </row>
    <row r="20" spans="2:18" ht="30" customHeight="1" x14ac:dyDescent="0.25">
      <c r="B20" s="16">
        <f t="shared" ref="B20:B44" si="0">IF(I20&lt;&gt;"",ROW()-19,"")</f>
        <v>1</v>
      </c>
      <c r="C20" s="16">
        <v>1</v>
      </c>
      <c r="D20" s="17">
        <v>46174</v>
      </c>
      <c r="E20" s="17">
        <v>46178</v>
      </c>
      <c r="F20" s="18">
        <f t="shared" ref="F20:F44" si="1">IF(AND(D20&lt;&gt;"",E20&lt;&gt;""),E20-D20+1,"")</f>
        <v>5</v>
      </c>
      <c r="G20" s="19" t="s">
        <v>50</v>
      </c>
      <c r="H20" s="19" t="s">
        <v>51</v>
      </c>
      <c r="I20" s="19" t="s">
        <v>52</v>
      </c>
      <c r="J20" s="19" t="s">
        <v>53</v>
      </c>
      <c r="K20" s="16" t="s">
        <v>15</v>
      </c>
      <c r="L20" s="16" t="s">
        <v>54</v>
      </c>
      <c r="M20" s="18">
        <v>12</v>
      </c>
      <c r="N20" s="16" t="s">
        <v>26</v>
      </c>
      <c r="O20" s="20">
        <v>100</v>
      </c>
      <c r="P20" s="21">
        <f t="shared" ref="P20:P44" si="2">IF(I20&lt;&gt;"",M20*(100-O20)/100,"")</f>
        <v>0</v>
      </c>
      <c r="Q20" s="19" t="s">
        <v>55</v>
      </c>
      <c r="R20" s="16" t="str">
        <f t="shared" ref="R20:R44" si="3">IF(I20="","",IF(AND(D20&lt;&gt;"",E20&lt;&gt;"",E20&lt;D20),"Datum prüfen",IF(AND(N20="Abgeschlossen",O20&lt;100),"Fortschritt &lt; 100 %",IF(AND(N20="Geplant",O20&gt;0),"Status prüfen",IF(AND(O20=100,N20&lt;&gt;"Abgeschlossen"),"ggf. abschließen","OK")))))</f>
        <v>OK</v>
      </c>
    </row>
    <row r="21" spans="2:18" ht="30" customHeight="1" x14ac:dyDescent="0.25">
      <c r="B21" s="22">
        <f t="shared" si="0"/>
        <v>2</v>
      </c>
      <c r="C21" s="22">
        <v>1</v>
      </c>
      <c r="D21" s="23">
        <v>46174</v>
      </c>
      <c r="E21" s="23">
        <v>46178</v>
      </c>
      <c r="F21" s="24">
        <f t="shared" si="1"/>
        <v>5</v>
      </c>
      <c r="G21" s="25" t="s">
        <v>50</v>
      </c>
      <c r="H21" s="25" t="s">
        <v>56</v>
      </c>
      <c r="I21" s="25" t="s">
        <v>57</v>
      </c>
      <c r="J21" s="25" t="s">
        <v>58</v>
      </c>
      <c r="K21" s="22" t="s">
        <v>59</v>
      </c>
      <c r="L21" s="22" t="s">
        <v>60</v>
      </c>
      <c r="M21" s="24">
        <v>6</v>
      </c>
      <c r="N21" s="22" t="s">
        <v>26</v>
      </c>
      <c r="O21" s="26">
        <v>100</v>
      </c>
      <c r="P21" s="27">
        <f t="shared" si="2"/>
        <v>0</v>
      </c>
      <c r="Q21" s="25"/>
      <c r="R21" s="22" t="str">
        <f t="shared" si="3"/>
        <v>OK</v>
      </c>
    </row>
    <row r="22" spans="2:18" ht="30" customHeight="1" x14ac:dyDescent="0.25">
      <c r="B22" s="16">
        <f t="shared" si="0"/>
        <v>3</v>
      </c>
      <c r="C22" s="16">
        <v>2</v>
      </c>
      <c r="D22" s="17">
        <v>46181</v>
      </c>
      <c r="E22" s="17">
        <v>46185</v>
      </c>
      <c r="F22" s="18">
        <f t="shared" si="1"/>
        <v>5</v>
      </c>
      <c r="G22" s="19" t="s">
        <v>61</v>
      </c>
      <c r="H22" s="19" t="s">
        <v>62</v>
      </c>
      <c r="I22" s="19" t="s">
        <v>63</v>
      </c>
      <c r="J22" s="19" t="s">
        <v>64</v>
      </c>
      <c r="K22" s="16" t="s">
        <v>65</v>
      </c>
      <c r="L22" s="16" t="s">
        <v>60</v>
      </c>
      <c r="M22" s="18">
        <v>10</v>
      </c>
      <c r="N22" s="16" t="s">
        <v>26</v>
      </c>
      <c r="O22" s="20">
        <v>100</v>
      </c>
      <c r="P22" s="21">
        <f t="shared" si="2"/>
        <v>0</v>
      </c>
      <c r="Q22" s="19"/>
      <c r="R22" s="16" t="str">
        <f t="shared" si="3"/>
        <v>OK</v>
      </c>
    </row>
    <row r="23" spans="2:18" ht="30" customHeight="1" x14ac:dyDescent="0.25">
      <c r="B23" s="22">
        <f t="shared" si="0"/>
        <v>4</v>
      </c>
      <c r="C23" s="22">
        <v>2</v>
      </c>
      <c r="D23" s="23">
        <v>46181</v>
      </c>
      <c r="E23" s="23">
        <v>46185</v>
      </c>
      <c r="F23" s="24">
        <f t="shared" si="1"/>
        <v>5</v>
      </c>
      <c r="G23" s="25" t="s">
        <v>61</v>
      </c>
      <c r="H23" s="25" t="s">
        <v>56</v>
      </c>
      <c r="I23" s="25" t="s">
        <v>66</v>
      </c>
      <c r="J23" s="25" t="s">
        <v>67</v>
      </c>
      <c r="K23" s="22" t="s">
        <v>59</v>
      </c>
      <c r="L23" s="22" t="s">
        <v>68</v>
      </c>
      <c r="M23" s="24">
        <v>8</v>
      </c>
      <c r="N23" s="22" t="s">
        <v>26</v>
      </c>
      <c r="O23" s="26">
        <v>100</v>
      </c>
      <c r="P23" s="27">
        <f t="shared" si="2"/>
        <v>0</v>
      </c>
      <c r="Q23" s="25"/>
      <c r="R23" s="22" t="str">
        <f t="shared" si="3"/>
        <v>OK</v>
      </c>
    </row>
    <row r="24" spans="2:18" ht="30" customHeight="1" x14ac:dyDescent="0.25">
      <c r="B24" s="16">
        <f t="shared" si="0"/>
        <v>5</v>
      </c>
      <c r="C24" s="16">
        <v>3</v>
      </c>
      <c r="D24" s="17">
        <v>46188</v>
      </c>
      <c r="E24" s="17">
        <v>46192</v>
      </c>
      <c r="F24" s="18">
        <f t="shared" si="1"/>
        <v>5</v>
      </c>
      <c r="G24" s="19" t="s">
        <v>61</v>
      </c>
      <c r="H24" s="19" t="s">
        <v>69</v>
      </c>
      <c r="I24" s="19" t="s">
        <v>70</v>
      </c>
      <c r="J24" s="19" t="s">
        <v>71</v>
      </c>
      <c r="K24" s="16" t="s">
        <v>72</v>
      </c>
      <c r="L24" s="16" t="s">
        <v>54</v>
      </c>
      <c r="M24" s="18">
        <v>14</v>
      </c>
      <c r="N24" s="16" t="s">
        <v>26</v>
      </c>
      <c r="O24" s="20">
        <v>100</v>
      </c>
      <c r="P24" s="21">
        <f t="shared" si="2"/>
        <v>0</v>
      </c>
      <c r="Q24" s="19" t="s">
        <v>73</v>
      </c>
      <c r="R24" s="16" t="str">
        <f t="shared" si="3"/>
        <v>OK</v>
      </c>
    </row>
    <row r="25" spans="2:18" ht="30" customHeight="1" x14ac:dyDescent="0.25">
      <c r="B25" s="22">
        <f t="shared" si="0"/>
        <v>6</v>
      </c>
      <c r="C25" s="22">
        <v>4</v>
      </c>
      <c r="D25" s="23">
        <v>46195</v>
      </c>
      <c r="E25" s="23">
        <v>46199</v>
      </c>
      <c r="F25" s="24">
        <f t="shared" si="1"/>
        <v>5</v>
      </c>
      <c r="G25" s="25" t="s">
        <v>74</v>
      </c>
      <c r="H25" s="25" t="s">
        <v>75</v>
      </c>
      <c r="I25" s="25" t="s">
        <v>76</v>
      </c>
      <c r="J25" s="25" t="s">
        <v>77</v>
      </c>
      <c r="K25" s="22" t="s">
        <v>78</v>
      </c>
      <c r="L25" s="22" t="s">
        <v>60</v>
      </c>
      <c r="M25" s="24">
        <v>16</v>
      </c>
      <c r="N25" s="22" t="s">
        <v>26</v>
      </c>
      <c r="O25" s="26">
        <v>100</v>
      </c>
      <c r="P25" s="27">
        <f t="shared" si="2"/>
        <v>0</v>
      </c>
      <c r="Q25" s="25"/>
      <c r="R25" s="22" t="str">
        <f t="shared" si="3"/>
        <v>OK</v>
      </c>
    </row>
    <row r="26" spans="2:18" ht="30" customHeight="1" x14ac:dyDescent="0.25">
      <c r="B26" s="16">
        <f t="shared" si="0"/>
        <v>7</v>
      </c>
      <c r="C26" s="16">
        <v>5</v>
      </c>
      <c r="D26" s="17">
        <v>46202</v>
      </c>
      <c r="E26" s="17">
        <v>46206</v>
      </c>
      <c r="F26" s="18">
        <f t="shared" si="1"/>
        <v>5</v>
      </c>
      <c r="G26" s="19" t="s">
        <v>74</v>
      </c>
      <c r="H26" s="19" t="s">
        <v>79</v>
      </c>
      <c r="I26" s="19" t="s">
        <v>80</v>
      </c>
      <c r="J26" s="19" t="s">
        <v>81</v>
      </c>
      <c r="K26" s="16" t="s">
        <v>72</v>
      </c>
      <c r="L26" s="16" t="s">
        <v>54</v>
      </c>
      <c r="M26" s="18">
        <v>15</v>
      </c>
      <c r="N26" s="16" t="s">
        <v>26</v>
      </c>
      <c r="O26" s="20">
        <v>100</v>
      </c>
      <c r="P26" s="21">
        <f t="shared" si="2"/>
        <v>0</v>
      </c>
      <c r="Q26" s="19"/>
      <c r="R26" s="16" t="str">
        <f t="shared" si="3"/>
        <v>OK</v>
      </c>
    </row>
    <row r="27" spans="2:18" ht="30" customHeight="1" x14ac:dyDescent="0.25">
      <c r="B27" s="22">
        <f t="shared" si="0"/>
        <v>8</v>
      </c>
      <c r="C27" s="22">
        <v>6</v>
      </c>
      <c r="D27" s="23">
        <v>46209</v>
      </c>
      <c r="E27" s="23">
        <v>46213</v>
      </c>
      <c r="F27" s="24">
        <f t="shared" si="1"/>
        <v>5</v>
      </c>
      <c r="G27" s="25" t="s">
        <v>74</v>
      </c>
      <c r="H27" s="25" t="s">
        <v>82</v>
      </c>
      <c r="I27" s="25" t="s">
        <v>83</v>
      </c>
      <c r="J27" s="25" t="s">
        <v>84</v>
      </c>
      <c r="K27" s="22" t="s">
        <v>85</v>
      </c>
      <c r="L27" s="22" t="s">
        <v>60</v>
      </c>
      <c r="M27" s="24">
        <v>14</v>
      </c>
      <c r="N27" s="22" t="s">
        <v>26</v>
      </c>
      <c r="O27" s="26">
        <v>100</v>
      </c>
      <c r="P27" s="27">
        <f t="shared" si="2"/>
        <v>0</v>
      </c>
      <c r="Q27" s="25"/>
      <c r="R27" s="22" t="str">
        <f t="shared" si="3"/>
        <v>OK</v>
      </c>
    </row>
    <row r="28" spans="2:18" ht="30" customHeight="1" x14ac:dyDescent="0.25">
      <c r="B28" s="16">
        <f t="shared" si="0"/>
        <v>9</v>
      </c>
      <c r="C28" s="16">
        <v>7</v>
      </c>
      <c r="D28" s="17">
        <v>46216</v>
      </c>
      <c r="E28" s="17">
        <v>46220</v>
      </c>
      <c r="F28" s="18">
        <f t="shared" si="1"/>
        <v>5</v>
      </c>
      <c r="G28" s="19" t="s">
        <v>74</v>
      </c>
      <c r="H28" s="19" t="s">
        <v>86</v>
      </c>
      <c r="I28" s="19" t="s">
        <v>87</v>
      </c>
      <c r="J28" s="19" t="s">
        <v>88</v>
      </c>
      <c r="K28" s="16" t="s">
        <v>65</v>
      </c>
      <c r="L28" s="16" t="s">
        <v>60</v>
      </c>
      <c r="M28" s="18">
        <v>12</v>
      </c>
      <c r="N28" s="16" t="s">
        <v>26</v>
      </c>
      <c r="O28" s="20">
        <v>100</v>
      </c>
      <c r="P28" s="21">
        <f t="shared" si="2"/>
        <v>0</v>
      </c>
      <c r="Q28" s="19"/>
      <c r="R28" s="16" t="str">
        <f t="shared" si="3"/>
        <v>OK</v>
      </c>
    </row>
    <row r="29" spans="2:18" ht="30" customHeight="1" x14ac:dyDescent="0.25">
      <c r="B29" s="22">
        <f t="shared" si="0"/>
        <v>10</v>
      </c>
      <c r="C29" s="22">
        <v>8</v>
      </c>
      <c r="D29" s="23">
        <v>46223</v>
      </c>
      <c r="E29" s="23">
        <v>46227</v>
      </c>
      <c r="F29" s="24">
        <f t="shared" si="1"/>
        <v>5</v>
      </c>
      <c r="G29" s="25" t="s">
        <v>74</v>
      </c>
      <c r="H29" s="25" t="s">
        <v>89</v>
      </c>
      <c r="I29" s="25" t="s">
        <v>90</v>
      </c>
      <c r="J29" s="25" t="s">
        <v>91</v>
      </c>
      <c r="K29" s="22" t="s">
        <v>92</v>
      </c>
      <c r="L29" s="22" t="s">
        <v>68</v>
      </c>
      <c r="M29" s="24">
        <v>12</v>
      </c>
      <c r="N29" s="22" t="s">
        <v>26</v>
      </c>
      <c r="O29" s="26">
        <v>100</v>
      </c>
      <c r="P29" s="27">
        <f t="shared" si="2"/>
        <v>0</v>
      </c>
      <c r="Q29" s="25"/>
      <c r="R29" s="22" t="str">
        <f t="shared" si="3"/>
        <v>OK</v>
      </c>
    </row>
    <row r="30" spans="2:18" ht="30" customHeight="1" x14ac:dyDescent="0.25">
      <c r="B30" s="16">
        <f t="shared" si="0"/>
        <v>11</v>
      </c>
      <c r="C30" s="16">
        <v>9</v>
      </c>
      <c r="D30" s="17">
        <v>46230</v>
      </c>
      <c r="E30" s="17">
        <v>46234</v>
      </c>
      <c r="F30" s="18">
        <f t="shared" si="1"/>
        <v>5</v>
      </c>
      <c r="G30" s="19" t="s">
        <v>93</v>
      </c>
      <c r="H30" s="19" t="s">
        <v>75</v>
      </c>
      <c r="I30" s="19" t="s">
        <v>94</v>
      </c>
      <c r="J30" s="19" t="s">
        <v>95</v>
      </c>
      <c r="K30" s="16" t="s">
        <v>78</v>
      </c>
      <c r="L30" s="16" t="s">
        <v>54</v>
      </c>
      <c r="M30" s="18">
        <v>18</v>
      </c>
      <c r="N30" s="16" t="s">
        <v>27</v>
      </c>
      <c r="O30" s="20">
        <v>60</v>
      </c>
      <c r="P30" s="21">
        <f t="shared" si="2"/>
        <v>7.2</v>
      </c>
      <c r="Q30" s="19" t="s">
        <v>96</v>
      </c>
      <c r="R30" s="16" t="str">
        <f t="shared" si="3"/>
        <v>OK</v>
      </c>
    </row>
    <row r="31" spans="2:18" ht="30" customHeight="1" x14ac:dyDescent="0.25">
      <c r="B31" s="22">
        <f t="shared" si="0"/>
        <v>12</v>
      </c>
      <c r="C31" s="22">
        <v>9</v>
      </c>
      <c r="D31" s="23">
        <v>46230</v>
      </c>
      <c r="E31" s="23">
        <v>46234</v>
      </c>
      <c r="F31" s="24">
        <f t="shared" si="1"/>
        <v>5</v>
      </c>
      <c r="G31" s="25" t="s">
        <v>93</v>
      </c>
      <c r="H31" s="25" t="s">
        <v>56</v>
      </c>
      <c r="I31" s="25" t="s">
        <v>97</v>
      </c>
      <c r="J31" s="25" t="s">
        <v>98</v>
      </c>
      <c r="K31" s="22" t="s">
        <v>59</v>
      </c>
      <c r="L31" s="22" t="s">
        <v>60</v>
      </c>
      <c r="M31" s="24">
        <v>8</v>
      </c>
      <c r="N31" s="22" t="s">
        <v>27</v>
      </c>
      <c r="O31" s="26">
        <v>40</v>
      </c>
      <c r="P31" s="27">
        <f t="shared" si="2"/>
        <v>4.8</v>
      </c>
      <c r="Q31" s="25"/>
      <c r="R31" s="22" t="str">
        <f t="shared" si="3"/>
        <v>OK</v>
      </c>
    </row>
    <row r="32" spans="2:18" ht="30" customHeight="1" x14ac:dyDescent="0.25">
      <c r="B32" s="16">
        <f t="shared" si="0"/>
        <v>13</v>
      </c>
      <c r="C32" s="16">
        <v>10</v>
      </c>
      <c r="D32" s="17">
        <v>46237</v>
      </c>
      <c r="E32" s="17">
        <v>46241</v>
      </c>
      <c r="F32" s="18">
        <f t="shared" si="1"/>
        <v>5</v>
      </c>
      <c r="G32" s="19" t="s">
        <v>93</v>
      </c>
      <c r="H32" s="19" t="s">
        <v>79</v>
      </c>
      <c r="I32" s="19" t="s">
        <v>99</v>
      </c>
      <c r="J32" s="19" t="s">
        <v>100</v>
      </c>
      <c r="K32" s="16" t="s">
        <v>72</v>
      </c>
      <c r="L32" s="16" t="s">
        <v>54</v>
      </c>
      <c r="M32" s="18">
        <v>16</v>
      </c>
      <c r="N32" s="16" t="s">
        <v>28</v>
      </c>
      <c r="O32" s="20">
        <v>0</v>
      </c>
      <c r="P32" s="21">
        <f t="shared" si="2"/>
        <v>16</v>
      </c>
      <c r="Q32" s="19"/>
      <c r="R32" s="16" t="str">
        <f t="shared" si="3"/>
        <v>OK</v>
      </c>
    </row>
    <row r="33" spans="2:18" ht="30" customHeight="1" x14ac:dyDescent="0.25">
      <c r="B33" s="22">
        <f t="shared" si="0"/>
        <v>14</v>
      </c>
      <c r="C33" s="22">
        <v>11</v>
      </c>
      <c r="D33" s="23">
        <v>46244</v>
      </c>
      <c r="E33" s="23">
        <v>46248</v>
      </c>
      <c r="F33" s="24">
        <f t="shared" si="1"/>
        <v>5</v>
      </c>
      <c r="G33" s="25" t="s">
        <v>93</v>
      </c>
      <c r="H33" s="25" t="s">
        <v>101</v>
      </c>
      <c r="I33" s="25" t="s">
        <v>102</v>
      </c>
      <c r="J33" s="25" t="s">
        <v>103</v>
      </c>
      <c r="K33" s="22" t="s">
        <v>15</v>
      </c>
      <c r="L33" s="22" t="s">
        <v>54</v>
      </c>
      <c r="M33" s="24">
        <v>6</v>
      </c>
      <c r="N33" s="22" t="s">
        <v>28</v>
      </c>
      <c r="O33" s="26">
        <v>0</v>
      </c>
      <c r="P33" s="27">
        <f t="shared" si="2"/>
        <v>6</v>
      </c>
      <c r="Q33" s="25"/>
      <c r="R33" s="22" t="str">
        <f t="shared" si="3"/>
        <v>OK</v>
      </c>
    </row>
    <row r="34" spans="2:18" ht="30" customHeight="1" x14ac:dyDescent="0.25">
      <c r="B34" s="16">
        <f t="shared" si="0"/>
        <v>15</v>
      </c>
      <c r="C34" s="16">
        <v>11</v>
      </c>
      <c r="D34" s="17">
        <v>46244</v>
      </c>
      <c r="E34" s="17">
        <v>46248</v>
      </c>
      <c r="F34" s="18">
        <f t="shared" si="1"/>
        <v>5</v>
      </c>
      <c r="G34" s="19" t="s">
        <v>74</v>
      </c>
      <c r="H34" s="19" t="s">
        <v>104</v>
      </c>
      <c r="I34" s="19" t="s">
        <v>105</v>
      </c>
      <c r="J34" s="19" t="s">
        <v>106</v>
      </c>
      <c r="K34" s="16" t="s">
        <v>92</v>
      </c>
      <c r="L34" s="16" t="s">
        <v>60</v>
      </c>
      <c r="M34" s="18">
        <v>10</v>
      </c>
      <c r="N34" s="16" t="s">
        <v>28</v>
      </c>
      <c r="O34" s="20">
        <v>0</v>
      </c>
      <c r="P34" s="21">
        <f t="shared" si="2"/>
        <v>10</v>
      </c>
      <c r="Q34" s="19"/>
      <c r="R34" s="16" t="str">
        <f t="shared" si="3"/>
        <v>OK</v>
      </c>
    </row>
    <row r="35" spans="2:18" ht="30" customHeight="1" x14ac:dyDescent="0.25">
      <c r="B35" s="22">
        <f t="shared" si="0"/>
        <v>16</v>
      </c>
      <c r="C35" s="22">
        <v>12</v>
      </c>
      <c r="D35" s="23">
        <v>46251</v>
      </c>
      <c r="E35" s="23">
        <v>46255</v>
      </c>
      <c r="F35" s="24">
        <f t="shared" si="1"/>
        <v>5</v>
      </c>
      <c r="G35" s="25" t="s">
        <v>107</v>
      </c>
      <c r="H35" s="25" t="s">
        <v>51</v>
      </c>
      <c r="I35" s="25" t="s">
        <v>108</v>
      </c>
      <c r="J35" s="25" t="s">
        <v>109</v>
      </c>
      <c r="K35" s="22" t="s">
        <v>15</v>
      </c>
      <c r="L35" s="22" t="s">
        <v>54</v>
      </c>
      <c r="M35" s="24">
        <v>8</v>
      </c>
      <c r="N35" s="22" t="s">
        <v>28</v>
      </c>
      <c r="O35" s="26">
        <v>0</v>
      </c>
      <c r="P35" s="27">
        <f t="shared" si="2"/>
        <v>8</v>
      </c>
      <c r="Q35" s="25" t="s">
        <v>110</v>
      </c>
      <c r="R35" s="22" t="str">
        <f t="shared" si="3"/>
        <v>OK</v>
      </c>
    </row>
    <row r="36" spans="2:18" ht="30" customHeight="1" x14ac:dyDescent="0.25">
      <c r="B36" s="16">
        <f t="shared" si="0"/>
        <v>17</v>
      </c>
      <c r="C36" s="16">
        <v>12</v>
      </c>
      <c r="D36" s="17">
        <v>46251</v>
      </c>
      <c r="E36" s="17">
        <v>46255</v>
      </c>
      <c r="F36" s="18">
        <f t="shared" si="1"/>
        <v>5</v>
      </c>
      <c r="G36" s="19" t="s">
        <v>107</v>
      </c>
      <c r="H36" s="19" t="s">
        <v>62</v>
      </c>
      <c r="I36" s="19" t="s">
        <v>111</v>
      </c>
      <c r="J36" s="19" t="s">
        <v>112</v>
      </c>
      <c r="K36" s="16" t="s">
        <v>65</v>
      </c>
      <c r="L36" s="16" t="s">
        <v>60</v>
      </c>
      <c r="M36" s="18">
        <v>10</v>
      </c>
      <c r="N36" s="16" t="s">
        <v>28</v>
      </c>
      <c r="O36" s="20">
        <v>0</v>
      </c>
      <c r="P36" s="21">
        <f t="shared" si="2"/>
        <v>10</v>
      </c>
      <c r="Q36" s="19"/>
      <c r="R36" s="16" t="str">
        <f t="shared" si="3"/>
        <v>OK</v>
      </c>
    </row>
    <row r="37" spans="2:18" ht="25.5" customHeight="1" x14ac:dyDescent="0.25">
      <c r="B37" s="22" t="str">
        <f t="shared" si="0"/>
        <v/>
      </c>
      <c r="C37" s="22"/>
      <c r="D37" s="23"/>
      <c r="E37" s="23"/>
      <c r="F37" s="24" t="str">
        <f t="shared" si="1"/>
        <v/>
      </c>
      <c r="G37" s="25"/>
      <c r="H37" s="25"/>
      <c r="I37" s="25"/>
      <c r="J37" s="25"/>
      <c r="K37" s="22"/>
      <c r="L37" s="22"/>
      <c r="M37" s="24"/>
      <c r="N37" s="22"/>
      <c r="O37" s="26"/>
      <c r="P37" s="27" t="str">
        <f t="shared" si="2"/>
        <v/>
      </c>
      <c r="Q37" s="25"/>
      <c r="R37" s="22" t="str">
        <f t="shared" si="3"/>
        <v/>
      </c>
    </row>
    <row r="38" spans="2:18" ht="25.5" customHeight="1" x14ac:dyDescent="0.25">
      <c r="B38" s="16" t="str">
        <f t="shared" si="0"/>
        <v/>
      </c>
      <c r="C38" s="16"/>
      <c r="D38" s="17"/>
      <c r="E38" s="17"/>
      <c r="F38" s="18" t="str">
        <f t="shared" si="1"/>
        <v/>
      </c>
      <c r="G38" s="19"/>
      <c r="H38" s="19"/>
      <c r="I38" s="19"/>
      <c r="J38" s="19"/>
      <c r="K38" s="16"/>
      <c r="L38" s="16"/>
      <c r="M38" s="18"/>
      <c r="N38" s="16"/>
      <c r="O38" s="20"/>
      <c r="P38" s="21" t="str">
        <f t="shared" si="2"/>
        <v/>
      </c>
      <c r="Q38" s="19"/>
      <c r="R38" s="16" t="str">
        <f t="shared" si="3"/>
        <v/>
      </c>
    </row>
    <row r="39" spans="2:18" ht="25.5" customHeight="1" x14ac:dyDescent="0.25">
      <c r="B39" s="22" t="str">
        <f t="shared" si="0"/>
        <v/>
      </c>
      <c r="C39" s="22"/>
      <c r="D39" s="23"/>
      <c r="E39" s="23"/>
      <c r="F39" s="24" t="str">
        <f t="shared" si="1"/>
        <v/>
      </c>
      <c r="G39" s="25"/>
      <c r="H39" s="25"/>
      <c r="I39" s="25"/>
      <c r="J39" s="25"/>
      <c r="K39" s="22"/>
      <c r="L39" s="22"/>
      <c r="M39" s="24"/>
      <c r="N39" s="22"/>
      <c r="O39" s="26"/>
      <c r="P39" s="27" t="str">
        <f t="shared" si="2"/>
        <v/>
      </c>
      <c r="Q39" s="25"/>
      <c r="R39" s="22" t="str">
        <f t="shared" si="3"/>
        <v/>
      </c>
    </row>
    <row r="40" spans="2:18" ht="25.5" customHeight="1" x14ac:dyDescent="0.25">
      <c r="B40" s="16" t="str">
        <f t="shared" si="0"/>
        <v/>
      </c>
      <c r="C40" s="16"/>
      <c r="D40" s="17"/>
      <c r="E40" s="17"/>
      <c r="F40" s="18" t="str">
        <f t="shared" si="1"/>
        <v/>
      </c>
      <c r="G40" s="19"/>
      <c r="H40" s="19"/>
      <c r="I40" s="19"/>
      <c r="J40" s="19"/>
      <c r="K40" s="16"/>
      <c r="L40" s="16"/>
      <c r="M40" s="18"/>
      <c r="N40" s="16"/>
      <c r="O40" s="20"/>
      <c r="P40" s="21" t="str">
        <f t="shared" si="2"/>
        <v/>
      </c>
      <c r="Q40" s="19"/>
      <c r="R40" s="16" t="str">
        <f t="shared" si="3"/>
        <v/>
      </c>
    </row>
    <row r="41" spans="2:18" ht="25.5" customHeight="1" x14ac:dyDescent="0.25">
      <c r="B41" s="22" t="str">
        <f t="shared" si="0"/>
        <v/>
      </c>
      <c r="C41" s="22"/>
      <c r="D41" s="23"/>
      <c r="E41" s="23"/>
      <c r="F41" s="24" t="str">
        <f t="shared" si="1"/>
        <v/>
      </c>
      <c r="G41" s="25"/>
      <c r="H41" s="25"/>
      <c r="I41" s="25"/>
      <c r="J41" s="25"/>
      <c r="K41" s="22"/>
      <c r="L41" s="22"/>
      <c r="M41" s="24"/>
      <c r="N41" s="22"/>
      <c r="O41" s="26"/>
      <c r="P41" s="27" t="str">
        <f t="shared" si="2"/>
        <v/>
      </c>
      <c r="Q41" s="25"/>
      <c r="R41" s="22" t="str">
        <f t="shared" si="3"/>
        <v/>
      </c>
    </row>
    <row r="42" spans="2:18" ht="25.5" customHeight="1" x14ac:dyDescent="0.25">
      <c r="B42" s="16" t="str">
        <f t="shared" si="0"/>
        <v/>
      </c>
      <c r="C42" s="16"/>
      <c r="D42" s="17"/>
      <c r="E42" s="17"/>
      <c r="F42" s="18" t="str">
        <f t="shared" si="1"/>
        <v/>
      </c>
      <c r="G42" s="19"/>
      <c r="H42" s="19"/>
      <c r="I42" s="19"/>
      <c r="J42" s="19"/>
      <c r="K42" s="16"/>
      <c r="L42" s="16"/>
      <c r="M42" s="18"/>
      <c r="N42" s="16"/>
      <c r="O42" s="20"/>
      <c r="P42" s="21" t="str">
        <f t="shared" si="2"/>
        <v/>
      </c>
      <c r="Q42" s="19"/>
      <c r="R42" s="16" t="str">
        <f t="shared" si="3"/>
        <v/>
      </c>
    </row>
    <row r="43" spans="2:18" ht="25.5" customHeight="1" x14ac:dyDescent="0.25">
      <c r="B43" s="22" t="str">
        <f t="shared" si="0"/>
        <v/>
      </c>
      <c r="C43" s="22"/>
      <c r="D43" s="23"/>
      <c r="E43" s="23"/>
      <c r="F43" s="24" t="str">
        <f t="shared" si="1"/>
        <v/>
      </c>
      <c r="G43" s="25"/>
      <c r="H43" s="25"/>
      <c r="I43" s="25"/>
      <c r="J43" s="25"/>
      <c r="K43" s="22"/>
      <c r="L43" s="22"/>
      <c r="M43" s="24"/>
      <c r="N43" s="22"/>
      <c r="O43" s="26"/>
      <c r="P43" s="27" t="str">
        <f t="shared" si="2"/>
        <v/>
      </c>
      <c r="Q43" s="25"/>
      <c r="R43" s="22" t="str">
        <f t="shared" si="3"/>
        <v/>
      </c>
    </row>
    <row r="44" spans="2:18" ht="25.5" customHeight="1" x14ac:dyDescent="0.25">
      <c r="B44" s="16" t="str">
        <f t="shared" si="0"/>
        <v/>
      </c>
      <c r="C44" s="16"/>
      <c r="D44" s="17"/>
      <c r="E44" s="17"/>
      <c r="F44" s="18" t="str">
        <f t="shared" si="1"/>
        <v/>
      </c>
      <c r="G44" s="19"/>
      <c r="H44" s="19"/>
      <c r="I44" s="19"/>
      <c r="J44" s="19"/>
      <c r="K44" s="16"/>
      <c r="L44" s="16"/>
      <c r="M44" s="18"/>
      <c r="N44" s="16"/>
      <c r="O44" s="20"/>
      <c r="P44" s="21" t="str">
        <f t="shared" si="2"/>
        <v/>
      </c>
      <c r="Q44" s="19"/>
      <c r="R44" s="16" t="str">
        <f t="shared" si="3"/>
        <v/>
      </c>
    </row>
    <row r="45" spans="2:18" ht="21.75" customHeight="1" x14ac:dyDescent="0.25">
      <c r="B45" s="35" t="s">
        <v>113</v>
      </c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28">
        <f>SUM(M20:M44)</f>
        <v>195</v>
      </c>
      <c r="N45" s="29"/>
      <c r="O45" s="30">
        <f>IFERROR(SUMPRODUCT(M20:M44,O20:O44)/SUM(M20:M44),0)</f>
        <v>68.205128205128204</v>
      </c>
      <c r="P45" s="31">
        <f>SUM(P20:P44)</f>
        <v>62</v>
      </c>
      <c r="Q45" s="29"/>
      <c r="R45" s="32"/>
    </row>
  </sheetData>
  <autoFilter ref="B19:R19" xr:uid="{00000000-0009-0000-0000-000000000000}"/>
  <mergeCells count="47">
    <mergeCell ref="L15:M15"/>
    <mergeCell ref="N15:O15"/>
    <mergeCell ref="P15:Q15"/>
    <mergeCell ref="B17:R17"/>
    <mergeCell ref="B45:L45"/>
    <mergeCell ref="B15:C15"/>
    <mergeCell ref="D15:E15"/>
    <mergeCell ref="F15:G15"/>
    <mergeCell ref="H15:I15"/>
    <mergeCell ref="J15:K15"/>
    <mergeCell ref="N10:R10"/>
    <mergeCell ref="B12:R12"/>
    <mergeCell ref="B14:C14"/>
    <mergeCell ref="D14:E14"/>
    <mergeCell ref="F14:G14"/>
    <mergeCell ref="H14:I14"/>
    <mergeCell ref="J14:K14"/>
    <mergeCell ref="L14:M14"/>
    <mergeCell ref="N14:O14"/>
    <mergeCell ref="P14:Q14"/>
    <mergeCell ref="B10:C10"/>
    <mergeCell ref="D10:F10"/>
    <mergeCell ref="G10:H10"/>
    <mergeCell ref="I10:K10"/>
    <mergeCell ref="L10:M10"/>
    <mergeCell ref="N8:R8"/>
    <mergeCell ref="B9:C9"/>
    <mergeCell ref="D9:F9"/>
    <mergeCell ref="G9:H9"/>
    <mergeCell ref="I9:K9"/>
    <mergeCell ref="L9:M9"/>
    <mergeCell ref="N9:R9"/>
    <mergeCell ref="B8:C8"/>
    <mergeCell ref="D8:F8"/>
    <mergeCell ref="G8:H8"/>
    <mergeCell ref="I8:K8"/>
    <mergeCell ref="L8:M8"/>
    <mergeCell ref="A1:R1"/>
    <mergeCell ref="A2:R2"/>
    <mergeCell ref="A3:R3"/>
    <mergeCell ref="B5:R5"/>
    <mergeCell ref="B7:C7"/>
    <mergeCell ref="D7:F7"/>
    <mergeCell ref="G7:H7"/>
    <mergeCell ref="I7:K7"/>
    <mergeCell ref="L7:M7"/>
    <mergeCell ref="N7:R7"/>
  </mergeCells>
  <conditionalFormatting sqref="L20:L44">
    <cfRule type="cellIs" dxfId="8" priority="6" operator="equal">
      <formula>"Hoch"</formula>
    </cfRule>
    <cfRule type="cellIs" dxfId="7" priority="7" operator="equal">
      <formula>"Mittel"</formula>
    </cfRule>
    <cfRule type="cellIs" dxfId="6" priority="8" operator="equal">
      <formula>"Niedrig"</formula>
    </cfRule>
  </conditionalFormatting>
  <conditionalFormatting sqref="N20:N44">
    <cfRule type="cellIs" dxfId="5" priority="2" operator="equal">
      <formula>"Abgeschlossen"</formula>
    </cfRule>
    <cfRule type="cellIs" dxfId="4" priority="3" operator="equal">
      <formula>"In Bearbeitung"</formula>
    </cfRule>
    <cfRule type="cellIs" dxfId="3" priority="4" operator="equal">
      <formula>"Geplant"</formula>
    </cfRule>
    <cfRule type="cellIs" dxfId="2" priority="5" operator="equal">
      <formula>"Verschoben"</formula>
    </cfRule>
  </conditionalFormatting>
  <conditionalFormatting sqref="O20:O44">
    <cfRule type="dataBar" priority="11">
      <dataBar>
        <cfvo type="num" val="0"/>
        <cfvo type="num" val="100"/>
        <color rgb="FF33638F"/>
      </dataBar>
      <extLst>
        <ext xmlns:x14="http://schemas.microsoft.com/office/spreadsheetml/2009/9/main" uri="{B025F937-C7B1-47D3-B67F-A62EFF666E3E}">
          <x14:id>{6476CC43-94E5-4F5B-8B3E-A71968E371CE}</x14:id>
        </ext>
      </extLst>
    </cfRule>
  </conditionalFormatting>
  <conditionalFormatting sqref="R20:R44">
    <cfRule type="expression" dxfId="1" priority="9">
      <formula>$R20="OK"</formula>
    </cfRule>
    <cfRule type="expression" dxfId="0" priority="10">
      <formula>AND($R20&lt;&gt;"OK",$R20&lt;&gt;"")</formula>
    </cfRule>
  </conditionalFormatting>
  <dataValidations count="3">
    <dataValidation type="whole" allowBlank="1" showErrorMessage="1" errorTitle="Ungültige Eingabe" error="Bitte gültigen Zahlenwert eingeben." sqref="O20:O44" xr:uid="{00000000-0002-0000-0000-000005000000}">
      <formula1>0</formula1>
      <formula2>100</formula2>
    </dataValidation>
    <dataValidation type="decimal" operator="greaterThanOrEqual" allowBlank="1" showErrorMessage="1" errorTitle="Ungültige Eingabe" error="Bitte gültigen Zahlenwert eingeben." sqref="M20:M44" xr:uid="{00000000-0002-0000-0000-000006000000}">
      <formula1>0</formula1>
      <formula2>0</formula2>
    </dataValidation>
    <dataValidation type="whole" operator="greaterThanOrEqual" allowBlank="1" showErrorMessage="1" errorTitle="Ungültige Eingabe" error="Bitte gültigen Zahlenwert eingeben." sqref="C20:C44" xr:uid="{00000000-0002-0000-0000-000007000000}">
      <formula1>1</formula1>
      <formula2>0</formula2>
    </dataValidation>
  </dataValidations>
  <printOptions horizontalCentered="1"/>
  <pageMargins left="0.3" right="0.3" top="0.5" bottom="0.5" header="0.511811023622047" footer="0.511811023622047"/>
  <pageSetup fitToHeight="0" orientation="landscape" horizontalDpi="300" verticalDpi="300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476CC43-94E5-4F5B-8B3E-A71968E371CE}">
            <x14:dataBar axisPosition="none">
              <x14:cfvo type="num">
                <xm:f>0</xm:f>
              </x14:cfvo>
              <x14:cfvo type="num">
                <xm:f>100</xm:f>
              </x14:cfvo>
              <x14:negativeFillColor rgb="FF33638F"/>
            </x14:dataBar>
          </x14:cfRule>
          <xm:sqref>O20:O44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ErrorMessage="1" errorTitle="Ungültige Eingabe" error="Bitte einen Wert aus der Liste wählen." xr:uid="{00000000-0002-0000-0000-000000000000}">
          <x14:formula1>
            <xm:f>Listen!$B$5:$B$10</xm:f>
          </x14:formula1>
          <x14:formula2>
            <xm:f>0</xm:f>
          </x14:formula2>
          <xm:sqref>G20:G44</xm:sqref>
        </x14:dataValidation>
        <x14:dataValidation type="list" allowBlank="1" xr:uid="{00000000-0002-0000-0000-000001000000}">
          <x14:formula1>
            <xm:f>Listen!$G$5:$G$16</xm:f>
          </x14:formula1>
          <x14:formula2>
            <xm:f>0</xm:f>
          </x14:formula2>
          <xm:sqref>H20:H44</xm:sqref>
        </x14:dataValidation>
        <x14:dataValidation type="list" allowBlank="1" xr:uid="{00000000-0002-0000-0000-000002000000}">
          <x14:formula1>
            <xm:f>Listen!$H$5:$H$11</xm:f>
          </x14:formula1>
          <x14:formula2>
            <xm:f>0</xm:f>
          </x14:formula2>
          <xm:sqref>K20:K44</xm:sqref>
        </x14:dataValidation>
        <x14:dataValidation type="list" allowBlank="1" showErrorMessage="1" errorTitle="Ungültige Eingabe" error="Bitte einen Wert aus der Liste wählen." xr:uid="{00000000-0002-0000-0000-000003000000}">
          <x14:formula1>
            <xm:f>Listen!$D$5:$D$7</xm:f>
          </x14:formula1>
          <x14:formula2>
            <xm:f>0</xm:f>
          </x14:formula2>
          <xm:sqref>L20:L44</xm:sqref>
        </x14:dataValidation>
        <x14:dataValidation type="list" allowBlank="1" showErrorMessage="1" errorTitle="Ungültige Eingabe" error="Bitte einen Wert aus der Liste wählen." xr:uid="{00000000-0002-0000-0000-000004000000}">
          <x14:formula1>
            <xm:f>Listen!$C$5:$C$8</xm:f>
          </x14:formula1>
          <x14:formula2>
            <xm:f>0</xm:f>
          </x14:formula2>
          <xm:sqref>N20:N44</xm:sqref>
        </x14:dataValidation>
        <x14:dataValidation type="list" allowBlank="1" showErrorMessage="1" errorTitle="Ungültige Eingabe" error="Bitte einen Wert aus der Liste wählen." xr:uid="{00000000-0002-0000-0000-000008000000}">
          <x14:formula1>
            <xm:f>Listen!$E$5:$E$9</xm:f>
          </x14:formula1>
          <x14:formula2>
            <xm:f>0</xm:f>
          </x14:formula2>
          <xm:sqref>D8</xm:sqref>
        </x14:dataValidation>
        <x14:dataValidation type="list" allowBlank="1" showErrorMessage="1" errorTitle="Ungültige Eingabe" error="Bitte einen Wert aus der Liste wählen." xr:uid="{00000000-0002-0000-0000-000009000000}">
          <x14:formula1>
            <xm:f>Listen!$F$5:$F$7</xm:f>
          </x14:formula1>
          <x14:formula2>
            <xm:f>0</xm:f>
          </x14:formula2>
          <xm:sqref>N10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4"/>
  <sheetViews>
    <sheetView showGridLines="0" zoomScaleNormal="100" workbookViewId="0"/>
  </sheetViews>
  <sheetFormatPr baseColWidth="10" defaultColWidth="8.7109375" defaultRowHeight="15" x14ac:dyDescent="0.25"/>
  <cols>
    <col min="1" max="1" width="2.140625" customWidth="1"/>
    <col min="2" max="2" width="16" customWidth="1"/>
    <col min="3" max="3" width="15" customWidth="1"/>
    <col min="4" max="4" width="11" customWidth="1"/>
    <col min="5" max="5" width="20" customWidth="1"/>
    <col min="6" max="6" width="13" customWidth="1"/>
    <col min="7" max="7" width="18" customWidth="1"/>
    <col min="8" max="8" width="16" customWidth="1"/>
  </cols>
  <sheetData>
    <row r="1" spans="1:8" ht="7.5" customHeight="1" x14ac:dyDescent="0.25">
      <c r="A1" s="14"/>
      <c r="B1" s="14"/>
      <c r="C1" s="14"/>
      <c r="D1" s="14"/>
      <c r="E1" s="14"/>
      <c r="F1" s="14"/>
      <c r="G1" s="14"/>
      <c r="H1" s="14"/>
    </row>
    <row r="2" spans="1:8" ht="31.5" customHeight="1" x14ac:dyDescent="0.25">
      <c r="A2" s="36" t="s">
        <v>114</v>
      </c>
      <c r="B2" s="36"/>
      <c r="C2" s="36"/>
      <c r="D2" s="36"/>
      <c r="E2" s="36"/>
      <c r="F2" s="36"/>
      <c r="G2" s="36"/>
      <c r="H2" s="36"/>
    </row>
    <row r="3" spans="1:8" ht="18" customHeight="1" x14ac:dyDescent="0.25">
      <c r="A3" s="37" t="s">
        <v>115</v>
      </c>
      <c r="B3" s="37"/>
      <c r="C3" s="37"/>
      <c r="D3" s="37"/>
      <c r="E3" s="37"/>
      <c r="F3" s="37"/>
      <c r="G3" s="37"/>
      <c r="H3" s="37"/>
    </row>
    <row r="4" spans="1:8" ht="25.5" customHeight="1" x14ac:dyDescent="0.25">
      <c r="B4" s="15" t="s">
        <v>38</v>
      </c>
      <c r="C4" s="15" t="s">
        <v>45</v>
      </c>
      <c r="D4" s="15" t="s">
        <v>43</v>
      </c>
      <c r="E4" s="15" t="s">
        <v>7</v>
      </c>
      <c r="F4" s="15" t="s">
        <v>21</v>
      </c>
      <c r="G4" s="15" t="s">
        <v>39</v>
      </c>
      <c r="H4" s="15" t="s">
        <v>42</v>
      </c>
    </row>
    <row r="5" spans="1:8" x14ac:dyDescent="0.25">
      <c r="B5" s="33" t="s">
        <v>50</v>
      </c>
      <c r="C5" s="33" t="s">
        <v>28</v>
      </c>
      <c r="D5" s="33" t="s">
        <v>54</v>
      </c>
      <c r="E5" s="33" t="s">
        <v>8</v>
      </c>
      <c r="F5" s="33" t="s">
        <v>116</v>
      </c>
      <c r="G5" s="33" t="s">
        <v>101</v>
      </c>
      <c r="H5" s="33" t="s">
        <v>15</v>
      </c>
    </row>
    <row r="6" spans="1:8" x14ac:dyDescent="0.25">
      <c r="B6" s="34" t="s">
        <v>61</v>
      </c>
      <c r="C6" s="34" t="s">
        <v>27</v>
      </c>
      <c r="D6" s="34" t="s">
        <v>60</v>
      </c>
      <c r="E6" s="34" t="s">
        <v>117</v>
      </c>
      <c r="F6" s="34" t="s">
        <v>22</v>
      </c>
      <c r="G6" s="34" t="s">
        <v>62</v>
      </c>
      <c r="H6" s="34" t="s">
        <v>72</v>
      </c>
    </row>
    <row r="7" spans="1:8" x14ac:dyDescent="0.25">
      <c r="B7" s="33" t="s">
        <v>74</v>
      </c>
      <c r="C7" s="33" t="s">
        <v>26</v>
      </c>
      <c r="D7" s="33" t="s">
        <v>68</v>
      </c>
      <c r="E7" s="33" t="s">
        <v>118</v>
      </c>
      <c r="F7" s="33" t="s">
        <v>26</v>
      </c>
      <c r="G7" s="33" t="s">
        <v>51</v>
      </c>
      <c r="H7" s="33" t="s">
        <v>65</v>
      </c>
    </row>
    <row r="8" spans="1:8" x14ac:dyDescent="0.25">
      <c r="B8" s="34" t="s">
        <v>93</v>
      </c>
      <c r="C8" s="34" t="s">
        <v>119</v>
      </c>
      <c r="D8" s="34"/>
      <c r="E8" s="34" t="s">
        <v>120</v>
      </c>
      <c r="F8" s="34"/>
      <c r="G8" s="34" t="s">
        <v>75</v>
      </c>
      <c r="H8" s="34" t="s">
        <v>59</v>
      </c>
    </row>
    <row r="9" spans="1:8" x14ac:dyDescent="0.25">
      <c r="B9" s="33" t="s">
        <v>121</v>
      </c>
      <c r="C9" s="33"/>
      <c r="D9" s="33"/>
      <c r="E9" s="33" t="s">
        <v>122</v>
      </c>
      <c r="F9" s="33"/>
      <c r="G9" s="33" t="s">
        <v>79</v>
      </c>
      <c r="H9" s="33" t="s">
        <v>78</v>
      </c>
    </row>
    <row r="10" spans="1:8" x14ac:dyDescent="0.25">
      <c r="B10" s="34" t="s">
        <v>107</v>
      </c>
      <c r="C10" s="34"/>
      <c r="D10" s="34"/>
      <c r="E10" s="34"/>
      <c r="F10" s="34"/>
      <c r="G10" s="34" t="s">
        <v>82</v>
      </c>
      <c r="H10" s="34" t="s">
        <v>85</v>
      </c>
    </row>
    <row r="11" spans="1:8" x14ac:dyDescent="0.25">
      <c r="B11" s="33"/>
      <c r="C11" s="33"/>
      <c r="D11" s="33"/>
      <c r="E11" s="33"/>
      <c r="F11" s="33"/>
      <c r="G11" s="33" t="s">
        <v>123</v>
      </c>
      <c r="H11" s="33" t="s">
        <v>92</v>
      </c>
    </row>
    <row r="12" spans="1:8" x14ac:dyDescent="0.25">
      <c r="B12" s="34"/>
      <c r="C12" s="34"/>
      <c r="D12" s="34"/>
      <c r="E12" s="34"/>
      <c r="F12" s="34"/>
      <c r="G12" s="34" t="s">
        <v>56</v>
      </c>
      <c r="H12" s="34"/>
    </row>
    <row r="13" spans="1:8" x14ac:dyDescent="0.25">
      <c r="B13" s="33"/>
      <c r="C13" s="33"/>
      <c r="D13" s="33"/>
      <c r="E13" s="33"/>
      <c r="F13" s="33"/>
      <c r="G13" s="33" t="s">
        <v>86</v>
      </c>
      <c r="H13" s="33"/>
    </row>
    <row r="14" spans="1:8" x14ac:dyDescent="0.25">
      <c r="B14" s="34"/>
      <c r="C14" s="34"/>
      <c r="D14" s="34"/>
      <c r="E14" s="34"/>
      <c r="F14" s="34"/>
      <c r="G14" s="34" t="s">
        <v>69</v>
      </c>
      <c r="H14" s="34"/>
    </row>
    <row r="15" spans="1:8" x14ac:dyDescent="0.25">
      <c r="B15" s="33"/>
      <c r="C15" s="33"/>
      <c r="D15" s="33"/>
      <c r="E15" s="33"/>
      <c r="F15" s="33"/>
      <c r="G15" s="33" t="s">
        <v>89</v>
      </c>
      <c r="H15" s="33"/>
    </row>
    <row r="16" spans="1:8" x14ac:dyDescent="0.25">
      <c r="B16" s="34"/>
      <c r="C16" s="34"/>
      <c r="D16" s="34"/>
      <c r="E16" s="34"/>
      <c r="F16" s="34"/>
      <c r="G16" s="34" t="s">
        <v>104</v>
      </c>
      <c r="H16" s="34"/>
    </row>
    <row r="18" spans="2:8" ht="7.5" customHeight="1" x14ac:dyDescent="0.25"/>
    <row r="19" spans="2:8" ht="21.75" customHeight="1" x14ac:dyDescent="0.25">
      <c r="B19" s="38" t="s">
        <v>124</v>
      </c>
      <c r="C19" s="38"/>
      <c r="D19" s="38"/>
      <c r="E19" s="38"/>
      <c r="F19" s="38"/>
      <c r="G19" s="38"/>
      <c r="H19" s="38"/>
    </row>
    <row r="20" spans="2:8" ht="18" customHeight="1" x14ac:dyDescent="0.25">
      <c r="B20" s="39" t="s">
        <v>125</v>
      </c>
      <c r="C20" s="39"/>
      <c r="D20" s="39"/>
      <c r="E20" s="39"/>
      <c r="F20" s="39"/>
      <c r="G20" s="39"/>
      <c r="H20" s="39"/>
    </row>
    <row r="21" spans="2:8" ht="18" customHeight="1" x14ac:dyDescent="0.25">
      <c r="B21" s="39" t="s">
        <v>126</v>
      </c>
      <c r="C21" s="39"/>
      <c r="D21" s="39"/>
      <c r="E21" s="39"/>
      <c r="F21" s="39"/>
      <c r="G21" s="39"/>
      <c r="H21" s="39"/>
    </row>
    <row r="22" spans="2:8" ht="18" customHeight="1" x14ac:dyDescent="0.25">
      <c r="B22" s="39" t="s">
        <v>127</v>
      </c>
      <c r="C22" s="39"/>
      <c r="D22" s="39"/>
      <c r="E22" s="39"/>
      <c r="F22" s="39"/>
      <c r="G22" s="39"/>
      <c r="H22" s="39"/>
    </row>
    <row r="23" spans="2:8" ht="18" customHeight="1" x14ac:dyDescent="0.25">
      <c r="B23" s="39" t="s">
        <v>128</v>
      </c>
      <c r="C23" s="39"/>
      <c r="D23" s="39"/>
      <c r="E23" s="39"/>
      <c r="F23" s="39"/>
      <c r="G23" s="39"/>
      <c r="H23" s="39"/>
    </row>
    <row r="24" spans="2:8" ht="18" customHeight="1" x14ac:dyDescent="0.25">
      <c r="B24" s="40" t="s">
        <v>129</v>
      </c>
      <c r="C24" s="40"/>
      <c r="D24" s="40"/>
      <c r="E24" s="40"/>
      <c r="F24" s="40"/>
      <c r="G24" s="40"/>
      <c r="H24" s="40"/>
    </row>
  </sheetData>
  <mergeCells count="9">
    <mergeCell ref="B21:H21"/>
    <mergeCell ref="B22:H22"/>
    <mergeCell ref="B23:H23"/>
    <mergeCell ref="B24:H24"/>
    <mergeCell ref="A1:H1"/>
    <mergeCell ref="A2:H2"/>
    <mergeCell ref="A3:H3"/>
    <mergeCell ref="B19:H19"/>
    <mergeCell ref="B20:H20"/>
  </mergeCells>
  <pageMargins left="0.75" right="0.75" top="1" bottom="1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Praktikumsplan</vt:lpstr>
      <vt:lpstr>Listen</vt:lpstr>
      <vt:lpstr>Praktikumsplan!Druckbereich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2026-08-01T15:26:54Z</dcterms:created>
  <dcterms:modified xsi:type="dcterms:W3CDTF">2026-08-02T08:45:52Z</dcterms:modified>
  <dc:language>en-US</dc:language>
</cp:coreProperties>
</file>