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8ACC6962-0AD8-446B-9359-9CA646ACB952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Reisekostenabrechnung" sheetId="1" r:id="rId1"/>
    <sheet name="Km-Nachweis" sheetId="2" r:id="rId2"/>
    <sheet name="Belegübersicht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8" i="3" l="1"/>
  <c r="G12" i="2"/>
  <c r="G11" i="2"/>
  <c r="H11" i="2" s="1"/>
  <c r="H10" i="2"/>
  <c r="G10" i="2"/>
  <c r="G9" i="2"/>
  <c r="H9" i="2" s="1"/>
  <c r="H8" i="2"/>
  <c r="G8" i="2"/>
  <c r="I42" i="1"/>
  <c r="H42" i="1"/>
  <c r="G42" i="1"/>
  <c r="I41" i="1"/>
  <c r="H41" i="1"/>
  <c r="G41" i="1"/>
  <c r="I40" i="1"/>
  <c r="H40" i="1"/>
  <c r="G40" i="1"/>
  <c r="I39" i="1"/>
  <c r="I43" i="1" s="1"/>
  <c r="I49" i="1" s="1"/>
  <c r="H39" i="1"/>
  <c r="G39" i="1"/>
  <c r="I38" i="1"/>
  <c r="H38" i="1"/>
  <c r="G38" i="1"/>
  <c r="I33" i="1"/>
  <c r="I32" i="1"/>
  <c r="I31" i="1"/>
  <c r="I34" i="1" s="1"/>
  <c r="I48" i="1" s="1"/>
  <c r="H26" i="1"/>
  <c r="I26" i="1" s="1"/>
  <c r="I27" i="1" s="1"/>
  <c r="I47" i="1" s="1"/>
  <c r="I21" i="1"/>
  <c r="I20" i="1"/>
  <c r="I22" i="1" s="1"/>
  <c r="I46" i="1" s="1"/>
  <c r="I51" i="1" s="1"/>
  <c r="I53" i="1" s="1"/>
  <c r="I19" i="1"/>
  <c r="I18" i="1"/>
  <c r="I17" i="1"/>
  <c r="H12" i="2" l="1"/>
</calcChain>
</file>

<file path=xl/sharedStrings.xml><?xml version="1.0" encoding="utf-8"?>
<sst xmlns="http://schemas.openxmlformats.org/spreadsheetml/2006/main" count="251" uniqueCount="179">
  <si>
    <t>REISEKOSTENABRECHNUNG</t>
  </si>
  <si>
    <t>Gemäß § 3 Nr. 13/16 EStG  ·  Verpflegungspauschalen 2026: 14 € (ab 8 Std.)  ·  28 € (Ganztag)  ·  Km-Pauschale: 0,30 € /km</t>
  </si>
  <si>
    <t xml:space="preserve">  A  —  ANGABEN ZUR DIENSTREISE</t>
  </si>
  <si>
    <t>Name, Vorname:</t>
  </si>
  <si>
    <t>Müller, Sandra</t>
  </si>
  <si>
    <t>Abteilung:</t>
  </si>
  <si>
    <t>Vertrieb &amp; Kundenmanagement</t>
  </si>
  <si>
    <t>Personalnummer:</t>
  </si>
  <si>
    <t>MA-2041</t>
  </si>
  <si>
    <t>Kostenstelle:</t>
  </si>
  <si>
    <t>KST-4400</t>
  </si>
  <si>
    <t>Reiseziel:</t>
  </si>
  <si>
    <t>Hamburg, Deutschland</t>
  </si>
  <si>
    <t>Reisezweck:</t>
  </si>
  <si>
    <t>Kundengespräch + Messe BeautyWorld</t>
  </si>
  <si>
    <t>Abreise (Datum/Uhrzeit):</t>
  </si>
  <si>
    <t>07.07.2026  /  06:30 Uhr</t>
  </si>
  <si>
    <t>Rückkehr (Datum/Uhrzeit):</t>
  </si>
  <si>
    <t>09.07.2026  /  19:45 Uhr</t>
  </si>
  <si>
    <t>Abwesenheit gesamt:</t>
  </si>
  <si>
    <t>3 Tage 13 Std. 15 Min.</t>
  </si>
  <si>
    <t>Genehmigt von:</t>
  </si>
  <si>
    <t>K. Hartmann (Bereichsleitung)</t>
  </si>
  <si>
    <t xml:space="preserve">  B  —  FAHRTKOSTEN</t>
  </si>
  <si>
    <t>Datum</t>
  </si>
  <si>
    <t>Von → Nach (Strecke)</t>
  </si>
  <si>
    <t>Verkehrsmittel</t>
  </si>
  <si>
    <t>km</t>
  </si>
  <si>
    <t>Km-Pauschale</t>
  </si>
  <si>
    <t>Ticketkosten (€)</t>
  </si>
  <si>
    <t>Maut / Park (€)</t>
  </si>
  <si>
    <t>Gesamt (€)</t>
  </si>
  <si>
    <t>Beleg-Nr.</t>
  </si>
  <si>
    <t>07.07.2026</t>
  </si>
  <si>
    <t>Stuttgart → Hamburg (Hin, Bahn ICE)</t>
  </si>
  <si>
    <t>Bahn</t>
  </si>
  <si>
    <t>B-001</t>
  </si>
  <si>
    <t>Hauptbahnhof HH → Messegelände</t>
  </si>
  <si>
    <t>Taxi</t>
  </si>
  <si>
    <t>B-002</t>
  </si>
  <si>
    <t>08.07.2026</t>
  </si>
  <si>
    <t>Hotel → Messegelände → Hotel</t>
  </si>
  <si>
    <t>ÖPNV</t>
  </si>
  <si>
    <t>B-003</t>
  </si>
  <si>
    <t>09.07.2026</t>
  </si>
  <si>
    <t>Hamburg → Stuttgart (Rück, Bahn ICE)</t>
  </si>
  <si>
    <t>B-004</t>
  </si>
  <si>
    <t>Stuttgart HBF → Büro (PKW)</t>
  </si>
  <si>
    <t>PKW</t>
  </si>
  <si>
    <t>B-005</t>
  </si>
  <si>
    <t>Summe Fahrtkosten</t>
  </si>
  <si>
    <t xml:space="preserve">  C  —  ÜBERNACHTUNGSKOSTEN</t>
  </si>
  <si>
    <t>Hotel / Unterkunft</t>
  </si>
  <si>
    <t>Ort</t>
  </si>
  <si>
    <t>Nächte</t>
  </si>
  <si>
    <t>Preis/Nacht (€)</t>
  </si>
  <si>
    <t>Frühstück inbegr.?</t>
  </si>
  <si>
    <t>Abzug Frühstück (€)</t>
  </si>
  <si>
    <t>Erstattungsbetrag (€)</t>
  </si>
  <si>
    <t>07.07.–08.07.2026</t>
  </si>
  <si>
    <t>Hotel Atlantic Hamburg</t>
  </si>
  <si>
    <t>Hamburg</t>
  </si>
  <si>
    <t>Ja</t>
  </si>
  <si>
    <t>U-001</t>
  </si>
  <si>
    <t>Summe Übernachtungskosten</t>
  </si>
  <si>
    <t xml:space="preserve">  D  —  VERPFLEGUNGSMEHRAUFWAND (Pauschalen gemäß § 9 Abs. 4a EStG)</t>
  </si>
  <si>
    <t>Abwesenheit / Art</t>
  </si>
  <si>
    <t>Stunden</t>
  </si>
  <si>
    <t>Pauschale brutto (€)</t>
  </si>
  <si>
    <t>Kürzung Früh. (€)</t>
  </si>
  <si>
    <t>Kürzung Mittag (€)</t>
  </si>
  <si>
    <t>Kürzung Abend (€)</t>
  </si>
  <si>
    <t>Pauschale netto (€)</t>
  </si>
  <si>
    <t>Hinweis</t>
  </si>
  <si>
    <t>Abreisetag (An-/Abreisetag)</t>
  </si>
  <si>
    <t>Frühstück im Hotel inbegriffen</t>
  </si>
  <si>
    <t>Voller Kalendertag (Ganztag)</t>
  </si>
  <si>
    <t>Rückreisetag (An-/Abreisetag)</t>
  </si>
  <si>
    <t>Kein Frühstück erhalten</t>
  </si>
  <si>
    <t>Summe Verpflegungsmehraufwand</t>
  </si>
  <si>
    <t xml:space="preserve">  E  —  SONSTIGE KOSTEN (Nebenkosten, Bewirtung, Porto, etc.)</t>
  </si>
  <si>
    <t>Beschreibung</t>
  </si>
  <si>
    <t>Kategorie</t>
  </si>
  <si>
    <t>Betrag (€)</t>
  </si>
  <si>
    <t>MwSt.-Satz (%)</t>
  </si>
  <si>
    <t>MwSt.-Anteil (€)</t>
  </si>
  <si>
    <t>Nettobetrag (€)</t>
  </si>
  <si>
    <t>Erstattung (€)</t>
  </si>
  <si>
    <t>Gepäckaufbewahrung Hamburger HBF</t>
  </si>
  <si>
    <t>Reisenebenkosten</t>
  </si>
  <si>
    <t>S-001</t>
  </si>
  <si>
    <t>Kundenbewirtung Mittagessen</t>
  </si>
  <si>
    <t>Bewirtung</t>
  </si>
  <si>
    <t>S-002</t>
  </si>
  <si>
    <t>Messeticket BeautyWorld Hamburg</t>
  </si>
  <si>
    <t>Teilnahmegebühr</t>
  </si>
  <si>
    <t>S-003</t>
  </si>
  <si>
    <t>Geschäftsunterlagen (Druck/Kopie)</t>
  </si>
  <si>
    <t>Büromaterial</t>
  </si>
  <si>
    <t>S-004</t>
  </si>
  <si>
    <t>Trinkgeld Hotelservice (Eigenbeleg)</t>
  </si>
  <si>
    <t>Nebenkosten</t>
  </si>
  <si>
    <t>S-005</t>
  </si>
  <si>
    <t>Summe Sonstige Kosten</t>
  </si>
  <si>
    <t xml:space="preserve">  F  —  GESAMTABRECHNUNG &amp; ERSTATTUNG</t>
  </si>
  <si>
    <t>Fahrtkosten</t>
  </si>
  <si>
    <t>Übernachtungskosten</t>
  </si>
  <si>
    <t>Verpflegungsmehraufwand</t>
  </si>
  <si>
    <t>Sonstige Kosten</t>
  </si>
  <si>
    <t>GESAMTBETRAG DER REISEKOSTEN</t>
  </si>
  <si>
    <t>Abzgl. erhaltener Vorschuss</t>
  </si>
  <si>
    <t>AUSZAHLUNGSBETRAG AN MITARBEITER/IN</t>
  </si>
  <si>
    <t>Eingereicht am:</t>
  </si>
  <si>
    <t>Geprüft &amp; freigegeben am:</t>
  </si>
  <si>
    <t>Datum + Unterschrift Mitarbeiter/in</t>
  </si>
  <si>
    <t>Datum + Unterschrift Vorgesetzte/r</t>
  </si>
  <si>
    <t>⚠  WICHTIGE HINWEISE:  Originalbelege sind dieser Abrechnung beizufügen (GoBD-Aufbewahrungspflicht 10 Jahre).  ·  Km-Pauschale PKW: 0,30 €/km (§ 9 Abs. 1 Nr. 4a EStG).  ·  Verpflegungspauschalen: 14 € (ab 8 Std.) / 28 € (Ganztag).  ·  Frühstückskürzung: 20 % = 5,60 €; Mittagessen: 40 % = 11,20 €; Abendessen: 40 % = 11,20 €.  ·  Dreimonatsregel: VMA entfällt ab dem 4. Monat bei gleicher auswärtiger Tätigkeitsstätte.</t>
  </si>
  <si>
    <t>KM-NACHWEIS — PRIVATFAHRZEUG</t>
  </si>
  <si>
    <t>Km-Pauschale 2026: 0,30 € pro km (PKW) gemäß § 9 Abs. 1 Nr. 4a EStG  ·  Bitte Tacho-Stand oder Kartendruck beifügen</t>
  </si>
  <si>
    <t>Mitarbeiter/in:</t>
  </si>
  <si>
    <t>Zeitraum:</t>
  </si>
  <si>
    <t>Juli 2026</t>
  </si>
  <si>
    <t>Fahrzeug:</t>
  </si>
  <si>
    <t>PKW (privat) — Kennz.: S-MM 2024</t>
  </si>
  <si>
    <t>Von</t>
  </si>
  <si>
    <t>Nach</t>
  </si>
  <si>
    <t>Zweck / Anlass</t>
  </si>
  <si>
    <t>km (einfach)</t>
  </si>
  <si>
    <t>km (gesamt)</t>
  </si>
  <si>
    <t>Stuttgart HBF</t>
  </si>
  <si>
    <t>Büro Musterstraße</t>
  </si>
  <si>
    <t>Rückkehr von Dienstreise</t>
  </si>
  <si>
    <t>15.07.2026</t>
  </si>
  <si>
    <t>Büro</t>
  </si>
  <si>
    <t>Kundentermin Böblingen</t>
  </si>
  <si>
    <t>Kundengespräch / Beratung</t>
  </si>
  <si>
    <t>22.07.2026</t>
  </si>
  <si>
    <t>Wohnung</t>
  </si>
  <si>
    <t>Messe Stuttgart</t>
  </si>
  <si>
    <t>Messebesuch Fachtag Planung</t>
  </si>
  <si>
    <t>28.07.2026</t>
  </si>
  <si>
    <t>Lieferantenbesuch Esslingen</t>
  </si>
  <si>
    <t>Lieferantenaudit</t>
  </si>
  <si>
    <t>GESAMT</t>
  </si>
  <si>
    <t>PAUSCHALEN 2026 — REFERENZTABELLE</t>
  </si>
  <si>
    <t>PKW (privat)</t>
  </si>
  <si>
    <t>0,30 € pro km</t>
  </si>
  <si>
    <t>§ 9 Abs. 1 Nr. 4a EStG</t>
  </si>
  <si>
    <t>Motorrad / Mofa</t>
  </si>
  <si>
    <t>0,20 € pro km</t>
  </si>
  <si>
    <t>Fahrrad (privat)</t>
  </si>
  <si>
    <t>0,05 € pro km</t>
  </si>
  <si>
    <t>Betriebliche Regelung</t>
  </si>
  <si>
    <t>BELEGÜBERSICHT &amp; CHECKLISTE</t>
  </si>
  <si>
    <t>Vollständigkeit der Belege vor Einreichung prüfen — Alle Originalbelege nummeriert beifügen</t>
  </si>
  <si>
    <t>Beleg vorhanden?</t>
  </si>
  <si>
    <t>Anmerkung</t>
  </si>
  <si>
    <t>Bahnticket Stuttgart → Hamburg (ICE)</t>
  </si>
  <si>
    <t>Digitaler Beleg OK</t>
  </si>
  <si>
    <t>Taxi HBF Hamburg → Messegelände</t>
  </si>
  <si>
    <t>Quittung vorhanden</t>
  </si>
  <si>
    <t>ÖPNV-Tageskarte Hamburg</t>
  </si>
  <si>
    <t>Bahnticket Hamburg → Stuttgart (ICE)</t>
  </si>
  <si>
    <t>Parkgebühr Stuttgart HBF (PKW)</t>
  </si>
  <si>
    <t>Parkticket anbei</t>
  </si>
  <si>
    <t>07.–09.07.</t>
  </si>
  <si>
    <t>Hotel Atlantic Hamburg (2 Nächte)</t>
  </si>
  <si>
    <t>Übernachtung</t>
  </si>
  <si>
    <t>Inkl. Frühstück → Kürzung beachten</t>
  </si>
  <si>
    <t>Gepäckaufbewahrung HBF Hamburg</t>
  </si>
  <si>
    <t>Teilnehmer: Hr. Bauer, Fr. Kern (Kunden)</t>
  </si>
  <si>
    <t>Teilnahme</t>
  </si>
  <si>
    <t>E-Ticket gedruckt</t>
  </si>
  <si>
    <t>Druckkosten Präsentationsunterlagen</t>
  </si>
  <si>
    <t>Kassenbon anbei</t>
  </si>
  <si>
    <t>Trinkgeld Hotelservice</t>
  </si>
  <si>
    <t>Eigenbeleg</t>
  </si>
  <si>
    <t>Eigenbeleg ausgefüllt</t>
  </si>
  <si>
    <t>SUMME ALLE BELEGE (11 Positionen)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</si>
</sst>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&quot; €&quot;"/>
    <numFmt numFmtId="165" formatCode="#,##0.00&quot; €&quot;"/>
    <numFmt numFmtId="166" formatCode="0.00&quot; Std.&quot;"/>
    <numFmt numFmtId="167" formatCode="#,##0&quot; km&quot;"/>
  </numFmts>
  <fonts count="30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36"/>
      <color rgb="FFB8943A"/>
      <name val="Calibri"/>
      <charset val="1"/>
    </font>
    <font>
      <i/>
      <sz val="9"/>
      <color rgb="FFFFFFFF"/>
      <name val="Calibri"/>
      <charset val="1"/>
    </font>
    <font>
      <b/>
      <sz val="10"/>
      <color rgb="FFFFFFFF"/>
      <name val="Calibri"/>
      <charset val="1"/>
    </font>
    <font>
      <b/>
      <sz val="9"/>
      <color rgb="FF999999"/>
      <name val="Calibri"/>
      <charset val="1"/>
    </font>
    <font>
      <sz val="10"/>
      <color rgb="FF2D2D2D"/>
      <name val="Calibri"/>
      <charset val="1"/>
    </font>
    <font>
      <b/>
      <sz val="10"/>
      <color rgb="FF2D2D2D"/>
      <name val="Calibri"/>
      <charset val="1"/>
    </font>
    <font>
      <b/>
      <sz val="9"/>
      <color rgb="FFFFFFFF"/>
      <name val="Calibri"/>
      <charset val="1"/>
    </font>
    <font>
      <sz val="10"/>
      <color rgb="FF999999"/>
      <name val="Calibri"/>
      <charset val="1"/>
    </font>
    <font>
      <sz val="9"/>
      <color rgb="FF999999"/>
      <name val="Calibri"/>
      <charset val="1"/>
    </font>
    <font>
      <b/>
      <sz val="11"/>
      <color rgb="FFFFFFFF"/>
      <name val="Calibri"/>
      <charset val="1"/>
    </font>
    <font>
      <sz val="10"/>
      <color rgb="FFB03030"/>
      <name val="Calibri"/>
      <charset val="1"/>
    </font>
    <font>
      <i/>
      <sz val="9"/>
      <color rgb="FF999999"/>
      <name val="Calibri"/>
      <charset val="1"/>
    </font>
    <font>
      <sz val="9"/>
      <color rgb="FF555555"/>
      <name val="Calibri"/>
      <charset val="1"/>
    </font>
    <font>
      <sz val="10"/>
      <color rgb="FF555555"/>
      <name val="Calibri"/>
      <charset val="1"/>
    </font>
    <font>
      <sz val="11"/>
      <color rgb="FF2D2D2D"/>
      <name val="Calibri"/>
      <charset val="1"/>
    </font>
    <font>
      <b/>
      <sz val="13"/>
      <color rgb="FFFFFFFF"/>
      <name val="Calibri"/>
      <charset val="1"/>
    </font>
    <font>
      <b/>
      <sz val="12"/>
      <color rgb="FFFFFFFF"/>
      <name val="Calibri"/>
      <charset val="1"/>
    </font>
    <font>
      <b/>
      <sz val="14"/>
      <color rgb="FFFFFFFF"/>
      <name val="Calibri"/>
      <charset val="1"/>
    </font>
    <font>
      <b/>
      <sz val="8"/>
      <color rgb="FF999999"/>
      <name val="Calibri"/>
      <charset val="1"/>
    </font>
    <font>
      <i/>
      <sz val="8"/>
      <color rgb="FF999999"/>
      <name val="Calibri"/>
      <charset val="1"/>
    </font>
    <font>
      <i/>
      <sz val="9"/>
      <color rgb="FF6B1A2B"/>
      <name val="Calibri"/>
      <charset val="1"/>
    </font>
    <font>
      <b/>
      <sz val="20"/>
      <color rgb="FFFFFFFF"/>
      <name val="Calibri"/>
      <charset val="1"/>
    </font>
    <font>
      <i/>
      <sz val="9"/>
      <color rgb="FF8B2A3E"/>
      <name val="Calibri"/>
      <charset val="1"/>
    </font>
    <font>
      <b/>
      <sz val="10"/>
      <color rgb="FF1A6B3C"/>
      <name val="Calibri"/>
      <charset val="1"/>
    </font>
    <font>
      <b/>
      <sz val="9"/>
      <color rgb="FF2D2D2D"/>
      <name val="Calibri"/>
      <charset val="1"/>
    </font>
    <font>
      <b/>
      <sz val="9"/>
      <color rgb="FF1A6B3C"/>
      <name val="Calibri"/>
      <charset val="1"/>
    </font>
    <font>
      <b/>
      <sz val="10"/>
      <color rgb="FF8B2A3E"/>
      <name val="Calibri"/>
      <charset val="1"/>
    </font>
    <font>
      <b/>
      <sz val="9"/>
      <color rgb="FFB8943A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B8943A"/>
        <bgColor rgb="FF999999"/>
      </patternFill>
    </fill>
    <fill>
      <patternFill patternType="solid">
        <fgColor rgb="FF6B1A2B"/>
        <bgColor rgb="FF8B2A3E"/>
      </patternFill>
    </fill>
    <fill>
      <patternFill patternType="solid">
        <fgColor rgb="FF8B2A3E"/>
        <bgColor rgb="FF993366"/>
      </patternFill>
    </fill>
    <fill>
      <patternFill patternType="solid">
        <fgColor rgb="FFF4F4F4"/>
        <bgColor rgb="FFFDF6E3"/>
      </patternFill>
    </fill>
    <fill>
      <patternFill patternType="solid">
        <fgColor rgb="FFFDF6E3"/>
        <bgColor rgb="FFF4F4F4"/>
      </patternFill>
    </fill>
    <fill>
      <patternFill patternType="solid">
        <fgColor rgb="FFFFFFFF"/>
        <bgColor rgb="FFF4F4F4"/>
      </patternFill>
    </fill>
    <fill>
      <patternFill patternType="solid">
        <fgColor rgb="FFF5E8EB"/>
        <bgColor rgb="FFFDECEA"/>
      </patternFill>
    </fill>
    <fill>
      <patternFill patternType="solid">
        <fgColor rgb="FFFDECEA"/>
        <bgColor rgb="FFF5E8EB"/>
      </patternFill>
    </fill>
    <fill>
      <patternFill patternType="solid">
        <fgColor rgb="FF1A6B3C"/>
        <bgColor rgb="FF008080"/>
      </patternFill>
    </fill>
    <fill>
      <patternFill patternType="solid">
        <fgColor rgb="FFE6F4EC"/>
        <bgColor rgb="FFF4F4F4"/>
      </patternFill>
    </fill>
  </fills>
  <borders count="8">
    <border>
      <left/>
      <right/>
      <top/>
      <bottom/>
      <diagonal/>
    </border>
    <border>
      <left style="thin">
        <color rgb="FFB8943A"/>
      </left>
      <right/>
      <top style="thin">
        <color rgb="FFB8943A"/>
      </top>
      <bottom style="thin">
        <color rgb="FFB8943A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medium">
        <color rgb="FF1A6B3C"/>
      </left>
      <right/>
      <top style="medium">
        <color rgb="FF1A6B3C"/>
      </top>
      <bottom style="medium">
        <color rgb="FF1A6B3C"/>
      </bottom>
      <diagonal/>
    </border>
    <border>
      <left/>
      <right style="medium">
        <color rgb="FF1A6B3C"/>
      </right>
      <top style="medium">
        <color rgb="FF1A6B3C"/>
      </top>
      <bottom style="medium">
        <color rgb="FF1A6B3C"/>
      </bottom>
      <diagonal/>
    </border>
    <border>
      <left/>
      <right/>
      <top/>
      <bottom style="thin">
        <color rgb="FFB8943A"/>
      </bottom>
      <diagonal/>
    </border>
    <border>
      <left style="medium">
        <color rgb="FF8B2A3E"/>
      </left>
      <right/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6" borderId="3" xfId="0" applyFill="1" applyBorder="1"/>
    <xf numFmtId="0" fontId="20" fillId="5" borderId="6" xfId="0" applyFont="1" applyFill="1" applyBorder="1" applyAlignment="1">
      <alignment horizontal="left" vertical="center" indent="1"/>
    </xf>
    <xf numFmtId="0" fontId="18" fillId="10" borderId="4" xfId="0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right" vertical="center"/>
    </xf>
    <xf numFmtId="0" fontId="15" fillId="5" borderId="3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left" vertical="center" indent="1"/>
    </xf>
    <xf numFmtId="0" fontId="7" fillId="6" borderId="3" xfId="0" applyFont="1" applyFill="1" applyBorder="1" applyAlignment="1">
      <alignment horizontal="left" vertical="center" indent="1"/>
    </xf>
    <xf numFmtId="0" fontId="6" fillId="6" borderId="3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0" fillId="4" borderId="0" xfId="0" applyFill="1"/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 indent="2"/>
    </xf>
    <xf numFmtId="0" fontId="0" fillId="2" borderId="0" xfId="0" applyFill="1"/>
    <xf numFmtId="0" fontId="5" fillId="5" borderId="2" xfId="0" applyFont="1" applyFill="1" applyBorder="1" applyAlignment="1">
      <alignment horizontal="left" vertical="center" indent="1"/>
    </xf>
    <xf numFmtId="0" fontId="8" fillId="4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left" vertical="center" indent="1"/>
    </xf>
    <xf numFmtId="0" fontId="6" fillId="7" borderId="2" xfId="0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/>
    </xf>
    <xf numFmtId="164" fontId="9" fillId="5" borderId="2" xfId="0" applyNumberFormat="1" applyFont="1" applyFill="1" applyBorder="1" applyAlignment="1">
      <alignment horizontal="center" vertical="center"/>
    </xf>
    <xf numFmtId="165" fontId="6" fillId="6" borderId="2" xfId="0" applyNumberFormat="1" applyFont="1" applyFill="1" applyBorder="1" applyAlignment="1">
      <alignment horizontal="right" vertical="center"/>
    </xf>
    <xf numFmtId="165" fontId="7" fillId="7" borderId="2" xfId="0" applyNumberFormat="1" applyFont="1" applyFill="1" applyBorder="1" applyAlignment="1">
      <alignment horizontal="right" vertical="center"/>
    </xf>
    <xf numFmtId="0" fontId="10" fillId="7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left" vertical="center" indent="1"/>
    </xf>
    <xf numFmtId="0" fontId="6" fillId="8" borderId="2" xfId="0" applyFont="1" applyFill="1" applyBorder="1" applyAlignment="1">
      <alignment horizontal="center" vertical="center"/>
    </xf>
    <xf numFmtId="165" fontId="7" fillId="8" borderId="2" xfId="0" applyNumberFormat="1" applyFont="1" applyFill="1" applyBorder="1" applyAlignment="1">
      <alignment horizontal="right" vertical="center"/>
    </xf>
    <xf numFmtId="0" fontId="10" fillId="8" borderId="2" xfId="0" applyFont="1" applyFill="1" applyBorder="1" applyAlignment="1">
      <alignment horizontal="center" vertical="center"/>
    </xf>
    <xf numFmtId="165" fontId="11" fillId="3" borderId="2" xfId="0" applyNumberFormat="1" applyFont="1" applyFill="1" applyBorder="1" applyAlignment="1">
      <alignment horizontal="right" vertical="center"/>
    </xf>
    <xf numFmtId="0" fontId="0" fillId="3" borderId="2" xfId="0" applyFill="1" applyBorder="1"/>
    <xf numFmtId="0" fontId="7" fillId="7" borderId="2" xfId="0" applyFont="1" applyFill="1" applyBorder="1" applyAlignment="1">
      <alignment horizontal="left" vertical="center" indent="1"/>
    </xf>
    <xf numFmtId="0" fontId="6" fillId="5" borderId="2" xfId="0" applyFont="1" applyFill="1" applyBorder="1" applyAlignment="1">
      <alignment horizontal="center" vertical="center"/>
    </xf>
    <xf numFmtId="165" fontId="12" fillId="9" borderId="2" xfId="0" applyNumberFormat="1" applyFont="1" applyFill="1" applyBorder="1" applyAlignment="1">
      <alignment horizontal="right" vertical="center"/>
    </xf>
    <xf numFmtId="166" fontId="6" fillId="6" borderId="2" xfId="0" applyNumberFormat="1" applyFont="1" applyFill="1" applyBorder="1" applyAlignment="1">
      <alignment horizontal="center" vertical="center"/>
    </xf>
    <xf numFmtId="165" fontId="6" fillId="5" borderId="2" xfId="0" applyNumberFormat="1" applyFont="1" applyFill="1" applyBorder="1" applyAlignment="1">
      <alignment horizontal="right" vertical="center"/>
    </xf>
    <xf numFmtId="165" fontId="9" fillId="5" borderId="2" xfId="0" applyNumberFormat="1" applyFont="1" applyFill="1" applyBorder="1" applyAlignment="1">
      <alignment horizontal="right" vertical="center"/>
    </xf>
    <xf numFmtId="0" fontId="13" fillId="7" borderId="2" xfId="0" applyFont="1" applyFill="1" applyBorder="1" applyAlignment="1">
      <alignment horizontal="left" vertical="center" wrapText="1" indent="1"/>
    </xf>
    <xf numFmtId="0" fontId="13" fillId="8" borderId="2" xfId="0" applyFont="1" applyFill="1" applyBorder="1" applyAlignment="1">
      <alignment horizontal="left" vertical="center" wrapText="1" indent="1"/>
    </xf>
    <xf numFmtId="0" fontId="14" fillId="5" borderId="2" xfId="0" applyFont="1" applyFill="1" applyBorder="1" applyAlignment="1">
      <alignment horizontal="center" vertical="center"/>
    </xf>
    <xf numFmtId="9" fontId="9" fillId="5" borderId="2" xfId="0" applyNumberFormat="1" applyFont="1" applyFill="1" applyBorder="1" applyAlignment="1">
      <alignment horizontal="center" vertical="center"/>
    </xf>
    <xf numFmtId="165" fontId="15" fillId="5" borderId="2" xfId="0" applyNumberFormat="1" applyFont="1" applyFill="1" applyBorder="1" applyAlignment="1">
      <alignment horizontal="right" vertical="center"/>
    </xf>
    <xf numFmtId="165" fontId="6" fillId="7" borderId="2" xfId="0" applyNumberFormat="1" applyFont="1" applyFill="1" applyBorder="1" applyAlignment="1">
      <alignment horizontal="right" vertical="center"/>
    </xf>
    <xf numFmtId="165" fontId="6" fillId="8" borderId="2" xfId="0" applyNumberFormat="1" applyFont="1" applyFill="1" applyBorder="1" applyAlignment="1">
      <alignment horizontal="right" vertical="center"/>
    </xf>
    <xf numFmtId="165" fontId="16" fillId="5" borderId="2" xfId="0" applyNumberFormat="1" applyFont="1" applyFill="1" applyBorder="1" applyAlignment="1">
      <alignment horizontal="right" vertical="center"/>
    </xf>
    <xf numFmtId="0" fontId="0" fillId="5" borderId="2" xfId="0" applyFill="1" applyBorder="1"/>
    <xf numFmtId="165" fontId="17" fillId="3" borderId="2" xfId="0" applyNumberFormat="1" applyFont="1" applyFill="1" applyBorder="1" applyAlignment="1">
      <alignment horizontal="right" vertical="center"/>
    </xf>
    <xf numFmtId="165" fontId="19" fillId="10" borderId="5" xfId="0" applyNumberFormat="1" applyFont="1" applyFill="1" applyBorder="1" applyAlignment="1">
      <alignment horizontal="right" vertical="center"/>
    </xf>
    <xf numFmtId="0" fontId="0" fillId="10" borderId="2" xfId="0" applyFill="1" applyBorder="1"/>
    <xf numFmtId="0" fontId="6" fillId="6" borderId="2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left" vertical="center" wrapText="1" indent="1"/>
    </xf>
    <xf numFmtId="167" fontId="6" fillId="6" borderId="2" xfId="0" applyNumberFormat="1" applyFont="1" applyFill="1" applyBorder="1" applyAlignment="1">
      <alignment horizontal="center" vertical="center"/>
    </xf>
    <xf numFmtId="167" fontId="7" fillId="7" borderId="2" xfId="0" applyNumberFormat="1" applyFont="1" applyFill="1" applyBorder="1" applyAlignment="1">
      <alignment horizontal="center" vertical="center"/>
    </xf>
    <xf numFmtId="165" fontId="25" fillId="7" borderId="2" xfId="0" applyNumberFormat="1" applyFont="1" applyFill="1" applyBorder="1" applyAlignment="1">
      <alignment horizontal="right" vertical="center"/>
    </xf>
    <xf numFmtId="0" fontId="6" fillId="8" borderId="2" xfId="0" applyFont="1" applyFill="1" applyBorder="1" applyAlignment="1">
      <alignment horizontal="left" vertical="center" wrapText="1" indent="1"/>
    </xf>
    <xf numFmtId="167" fontId="7" fillId="8" borderId="2" xfId="0" applyNumberFormat="1" applyFont="1" applyFill="1" applyBorder="1" applyAlignment="1">
      <alignment horizontal="center" vertical="center"/>
    </xf>
    <xf numFmtId="165" fontId="25" fillId="8" borderId="2" xfId="0" applyNumberFormat="1" applyFont="1" applyFill="1" applyBorder="1" applyAlignment="1">
      <alignment horizontal="right" vertical="center"/>
    </xf>
    <xf numFmtId="167" fontId="11" fillId="3" borderId="2" xfId="0" applyNumberFormat="1" applyFont="1" applyFill="1" applyBorder="1" applyAlignment="1">
      <alignment horizontal="center" vertical="center"/>
    </xf>
    <xf numFmtId="165" fontId="18" fillId="10" borderId="2" xfId="0" applyNumberFormat="1" applyFont="1" applyFill="1" applyBorder="1" applyAlignment="1">
      <alignment horizontal="right" vertical="center"/>
    </xf>
    <xf numFmtId="0" fontId="28" fillId="6" borderId="2" xfId="0" applyFont="1" applyFill="1" applyBorder="1" applyAlignment="1">
      <alignment horizontal="center" vertical="center"/>
    </xf>
    <xf numFmtId="0" fontId="27" fillId="11" borderId="2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left" vertical="center" indent="1"/>
    </xf>
    <xf numFmtId="0" fontId="13" fillId="8" borderId="2" xfId="0" applyFont="1" applyFill="1" applyBorder="1" applyAlignment="1">
      <alignment horizontal="left" vertical="center" indent="1"/>
    </xf>
    <xf numFmtId="0" fontId="29" fillId="6" borderId="2" xfId="0" applyFont="1" applyFill="1" applyBorder="1" applyAlignment="1">
      <alignment horizontal="center" vertical="center"/>
    </xf>
    <xf numFmtId="165" fontId="18" fillId="3" borderId="2" xfId="0" applyNumberFormat="1" applyFont="1" applyFill="1" applyBorder="1" applyAlignment="1">
      <alignment horizontal="right" vertical="center"/>
    </xf>
    <xf numFmtId="0" fontId="21" fillId="5" borderId="0" xfId="0" applyFont="1" applyFill="1" applyAlignment="1">
      <alignment horizontal="center" vertical="center"/>
    </xf>
    <xf numFmtId="0" fontId="22" fillId="8" borderId="7" xfId="0" applyFont="1" applyFill="1" applyBorder="1" applyAlignment="1">
      <alignment horizontal="left" vertical="top" wrapText="1" indent="1"/>
    </xf>
    <xf numFmtId="0" fontId="23" fillId="3" borderId="0" xfId="0" applyFont="1" applyFill="1" applyAlignment="1">
      <alignment horizontal="center" vertical="center"/>
    </xf>
    <xf numFmtId="0" fontId="24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6" fillId="5" borderId="3" xfId="0" applyFont="1" applyFill="1" applyBorder="1" applyAlignment="1">
      <alignment horizontal="left" vertical="center" indent="1"/>
    </xf>
    <xf numFmtId="0" fontId="27" fillId="11" borderId="3" xfId="0" applyFont="1" applyFill="1" applyBorder="1" applyAlignment="1">
      <alignment horizontal="left" vertical="center" indent="1"/>
    </xf>
    <xf numFmtId="0" fontId="14" fillId="5" borderId="3" xfId="0" applyFont="1" applyFill="1" applyBorder="1" applyAlignment="1">
      <alignment horizontal="left" vertical="center" inden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6B1A2B"/>
      <rgbColor rgb="FF1A6B3C"/>
      <rgbColor rgb="FF000080"/>
      <rgbColor rgb="FFB8943A"/>
      <rgbColor rgb="FF800080"/>
      <rgbColor rgb="FF008080"/>
      <rgbColor rgb="FFCCCCCC"/>
      <rgbColor rgb="FF808080"/>
      <rgbColor rgb="FF9999FF"/>
      <rgbColor rgb="FF8B2A3E"/>
      <rgbColor rgb="FFFDF6E3"/>
      <rgbColor rgb="FFE6F4E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4F4"/>
      <rgbColor rgb="FFF5E8EB"/>
      <rgbColor rgb="FFFDECE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99999"/>
      <rgbColor rgb="FF003366"/>
      <rgbColor rgb="FF339966"/>
      <rgbColor rgb="FF003300"/>
      <rgbColor rgb="FF333300"/>
      <rgbColor rgb="FFB0303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78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17" sqref="B17"/>
    </sheetView>
  </sheetViews>
  <sheetFormatPr baseColWidth="10" defaultColWidth="8.7109375" defaultRowHeight="15" x14ac:dyDescent="0.25"/>
  <cols>
    <col min="1" max="1" width="3" customWidth="1"/>
    <col min="2" max="2" width="9" customWidth="1"/>
    <col min="3" max="3" width="22" customWidth="1"/>
    <col min="4" max="4" width="12.42578125" customWidth="1"/>
    <col min="5" max="5" width="12.7109375" bestFit="1" customWidth="1"/>
    <col min="6" max="8" width="14" customWidth="1"/>
    <col min="9" max="9" width="13.5703125" bestFit="1" customWidth="1"/>
    <col min="10" max="10" width="14" customWidth="1"/>
    <col min="11" max="11" width="3" customWidth="1"/>
  </cols>
  <sheetData>
    <row r="1" spans="2:10" ht="7.5" customHeight="1" x14ac:dyDescent="0.25"/>
    <row r="2" spans="2:10" ht="12" customHeight="1" x14ac:dyDescent="0.25">
      <c r="B2" s="15"/>
      <c r="C2" s="15"/>
      <c r="D2" s="15"/>
      <c r="E2" s="15"/>
      <c r="F2" s="15"/>
      <c r="G2" s="15"/>
      <c r="H2" s="15"/>
      <c r="I2" s="15"/>
      <c r="J2" s="15"/>
    </row>
    <row r="3" spans="2:10" ht="48" customHeight="1" x14ac:dyDescent="0.25">
      <c r="B3" s="14" t="s">
        <v>0</v>
      </c>
      <c r="C3" s="14"/>
      <c r="D3" s="14"/>
      <c r="E3" s="14"/>
      <c r="F3" s="14"/>
      <c r="G3" s="13">
        <v>2027</v>
      </c>
      <c r="H3" s="13"/>
      <c r="I3" s="13"/>
      <c r="J3" s="13"/>
    </row>
    <row r="4" spans="2:10" ht="9.75" customHeight="1" x14ac:dyDescent="0.25">
      <c r="B4" s="12"/>
      <c r="C4" s="12"/>
      <c r="D4" s="12"/>
      <c r="E4" s="12"/>
      <c r="F4" s="12"/>
      <c r="G4" s="12"/>
      <c r="H4" s="12"/>
      <c r="I4" s="12"/>
      <c r="J4" s="12"/>
    </row>
    <row r="5" spans="2:10" ht="27.75" customHeight="1" x14ac:dyDescent="0.25">
      <c r="B5" s="11" t="s">
        <v>1</v>
      </c>
      <c r="C5" s="11"/>
      <c r="D5" s="11"/>
      <c r="E5" s="11"/>
      <c r="F5" s="11"/>
      <c r="G5" s="11"/>
      <c r="H5" s="11"/>
      <c r="I5" s="11"/>
      <c r="J5" s="11"/>
    </row>
    <row r="6" spans="2:10" ht="9.75" customHeight="1" x14ac:dyDescent="0.25"/>
    <row r="7" spans="2:10" ht="21.75" customHeight="1" x14ac:dyDescent="0.25">
      <c r="B7" s="10" t="s">
        <v>2</v>
      </c>
      <c r="C7" s="10"/>
      <c r="D7" s="10"/>
      <c r="E7" s="10"/>
      <c r="F7" s="10"/>
      <c r="G7" s="10"/>
      <c r="H7" s="10"/>
      <c r="I7" s="10"/>
      <c r="J7" s="10"/>
    </row>
    <row r="8" spans="2:10" ht="21.75" customHeight="1" x14ac:dyDescent="0.25">
      <c r="B8" s="16" t="s">
        <v>3</v>
      </c>
      <c r="C8" s="9" t="s">
        <v>4</v>
      </c>
      <c r="D8" s="9"/>
      <c r="E8" s="9"/>
      <c r="F8" s="16" t="s">
        <v>5</v>
      </c>
      <c r="G8" s="9" t="s">
        <v>6</v>
      </c>
      <c r="H8" s="9"/>
      <c r="I8" s="9"/>
      <c r="J8" s="9"/>
    </row>
    <row r="9" spans="2:10" ht="21.75" customHeight="1" x14ac:dyDescent="0.25">
      <c r="B9" s="16" t="s">
        <v>7</v>
      </c>
      <c r="C9" s="9" t="s">
        <v>8</v>
      </c>
      <c r="D9" s="9"/>
      <c r="E9" s="9"/>
      <c r="F9" s="16" t="s">
        <v>9</v>
      </c>
      <c r="G9" s="9" t="s">
        <v>10</v>
      </c>
      <c r="H9" s="9"/>
      <c r="I9" s="9"/>
      <c r="J9" s="9"/>
    </row>
    <row r="10" spans="2:10" ht="21.75" customHeight="1" x14ac:dyDescent="0.25">
      <c r="B10" s="16" t="s">
        <v>11</v>
      </c>
      <c r="C10" s="9" t="s">
        <v>12</v>
      </c>
      <c r="D10" s="9"/>
      <c r="E10" s="9"/>
      <c r="F10" s="16" t="s">
        <v>13</v>
      </c>
      <c r="G10" s="9" t="s">
        <v>14</v>
      </c>
      <c r="H10" s="9"/>
      <c r="I10" s="9"/>
      <c r="J10" s="9"/>
    </row>
    <row r="11" spans="2:10" ht="21.75" customHeight="1" x14ac:dyDescent="0.25">
      <c r="B11" s="16" t="s">
        <v>15</v>
      </c>
      <c r="C11" s="9" t="s">
        <v>16</v>
      </c>
      <c r="D11" s="9"/>
      <c r="E11" s="9"/>
      <c r="F11" s="16" t="s">
        <v>17</v>
      </c>
      <c r="G11" s="9" t="s">
        <v>18</v>
      </c>
      <c r="H11" s="9"/>
      <c r="I11" s="9"/>
      <c r="J11" s="9"/>
    </row>
    <row r="12" spans="2:10" ht="21.75" customHeight="1" x14ac:dyDescent="0.25">
      <c r="B12" s="16" t="s">
        <v>19</v>
      </c>
      <c r="C12" s="8" t="s">
        <v>20</v>
      </c>
      <c r="D12" s="8"/>
      <c r="E12" s="8"/>
      <c r="F12" s="16" t="s">
        <v>21</v>
      </c>
      <c r="G12" s="7" t="s">
        <v>22</v>
      </c>
      <c r="H12" s="7"/>
      <c r="I12" s="7"/>
      <c r="J12" s="7"/>
    </row>
    <row r="13" spans="2:10" ht="9.75" customHeight="1" x14ac:dyDescent="0.25"/>
    <row r="14" spans="2:10" ht="25.5" customHeight="1" x14ac:dyDescent="0.25">
      <c r="B14" s="10" t="s">
        <v>23</v>
      </c>
      <c r="C14" s="10"/>
      <c r="D14" s="10"/>
      <c r="E14" s="10"/>
      <c r="F14" s="10"/>
      <c r="G14" s="10"/>
      <c r="H14" s="10"/>
      <c r="I14" s="10"/>
      <c r="J14" s="10"/>
    </row>
    <row r="15" spans="2:10" ht="9.75" customHeight="1" x14ac:dyDescent="0.25"/>
    <row r="16" spans="2:10" ht="25.5" customHeight="1" x14ac:dyDescent="0.25">
      <c r="B16" s="17" t="s">
        <v>24</v>
      </c>
      <c r="C16" s="17" t="s">
        <v>25</v>
      </c>
      <c r="D16" s="17" t="s">
        <v>26</v>
      </c>
      <c r="E16" s="17" t="s">
        <v>27</v>
      </c>
      <c r="F16" s="17" t="s">
        <v>28</v>
      </c>
      <c r="G16" s="17" t="s">
        <v>29</v>
      </c>
      <c r="H16" s="17" t="s">
        <v>30</v>
      </c>
      <c r="I16" s="17" t="s">
        <v>31</v>
      </c>
      <c r="J16" s="17" t="s">
        <v>32</v>
      </c>
    </row>
    <row r="17" spans="2:10" ht="24" customHeight="1" x14ac:dyDescent="0.25">
      <c r="B17" s="18" t="s">
        <v>33</v>
      </c>
      <c r="C17" s="19" t="s">
        <v>34</v>
      </c>
      <c r="D17" s="20" t="s">
        <v>35</v>
      </c>
      <c r="E17" s="21"/>
      <c r="F17" s="22"/>
      <c r="G17" s="23">
        <v>89.9</v>
      </c>
      <c r="H17" s="23"/>
      <c r="I17" s="24">
        <f>IFERROR(E17*F17,0)+IFERROR(G17,0)+IFERROR(H17,0)</f>
        <v>89.9</v>
      </c>
      <c r="J17" s="25" t="s">
        <v>36</v>
      </c>
    </row>
    <row r="18" spans="2:10" ht="21.75" customHeight="1" x14ac:dyDescent="0.25">
      <c r="B18" s="18" t="s">
        <v>33</v>
      </c>
      <c r="C18" s="26" t="s">
        <v>37</v>
      </c>
      <c r="D18" s="27" t="s">
        <v>38</v>
      </c>
      <c r="E18" s="21"/>
      <c r="F18" s="22"/>
      <c r="G18" s="23">
        <v>18.5</v>
      </c>
      <c r="H18" s="23"/>
      <c r="I18" s="28">
        <f>IFERROR(E18*F18,0)+IFERROR(G18,0)+IFERROR(H18,0)</f>
        <v>18.5</v>
      </c>
      <c r="J18" s="29" t="s">
        <v>39</v>
      </c>
    </row>
    <row r="19" spans="2:10" ht="21.75" customHeight="1" x14ac:dyDescent="0.25">
      <c r="B19" s="18" t="s">
        <v>40</v>
      </c>
      <c r="C19" s="19" t="s">
        <v>41</v>
      </c>
      <c r="D19" s="20" t="s">
        <v>42</v>
      </c>
      <c r="E19" s="21"/>
      <c r="F19" s="22"/>
      <c r="G19" s="23">
        <v>9.8000000000000007</v>
      </c>
      <c r="H19" s="23"/>
      <c r="I19" s="24">
        <f>IFERROR(E19*F19,0)+IFERROR(G19,0)+IFERROR(H19,0)</f>
        <v>9.8000000000000007</v>
      </c>
      <c r="J19" s="25" t="s">
        <v>43</v>
      </c>
    </row>
    <row r="20" spans="2:10" ht="21.75" customHeight="1" x14ac:dyDescent="0.25">
      <c r="B20" s="18" t="s">
        <v>44</v>
      </c>
      <c r="C20" s="26" t="s">
        <v>45</v>
      </c>
      <c r="D20" s="27" t="s">
        <v>35</v>
      </c>
      <c r="E20" s="21"/>
      <c r="F20" s="22"/>
      <c r="G20" s="23">
        <v>89.9</v>
      </c>
      <c r="H20" s="23"/>
      <c r="I20" s="28">
        <f>IFERROR(E20*F20,0)+IFERROR(G20,0)+IFERROR(H20,0)</f>
        <v>89.9</v>
      </c>
      <c r="J20" s="29" t="s">
        <v>46</v>
      </c>
    </row>
    <row r="21" spans="2:10" ht="21.75" customHeight="1" x14ac:dyDescent="0.25">
      <c r="B21" s="18" t="s">
        <v>44</v>
      </c>
      <c r="C21" s="19" t="s">
        <v>47</v>
      </c>
      <c r="D21" s="20" t="s">
        <v>48</v>
      </c>
      <c r="E21" s="21">
        <v>28</v>
      </c>
      <c r="F21" s="22">
        <v>0.3</v>
      </c>
      <c r="G21" s="23"/>
      <c r="H21" s="23">
        <v>2.5</v>
      </c>
      <c r="I21" s="24">
        <f>IFERROR(E21*F21,0)+IFERROR(G21,0)+IFERROR(H21,0)</f>
        <v>10.9</v>
      </c>
      <c r="J21" s="25" t="s">
        <v>49</v>
      </c>
    </row>
    <row r="22" spans="2:10" ht="21.75" customHeight="1" x14ac:dyDescent="0.25">
      <c r="B22" s="6" t="s">
        <v>50</v>
      </c>
      <c r="C22" s="6"/>
      <c r="D22" s="6"/>
      <c r="E22" s="6"/>
      <c r="F22" s="6"/>
      <c r="G22" s="6"/>
      <c r="H22" s="6"/>
      <c r="I22" s="30">
        <f>SUM(I17:I21)</f>
        <v>219.00000000000003</v>
      </c>
      <c r="J22" s="31"/>
    </row>
    <row r="23" spans="2:10" ht="9.75" customHeight="1" x14ac:dyDescent="0.25"/>
    <row r="24" spans="2:10" ht="25.5" customHeight="1" x14ac:dyDescent="0.25">
      <c r="B24" s="10" t="s">
        <v>51</v>
      </c>
      <c r="C24" s="10"/>
      <c r="D24" s="10"/>
      <c r="E24" s="10"/>
      <c r="F24" s="10"/>
      <c r="G24" s="10"/>
      <c r="H24" s="10"/>
      <c r="I24" s="10"/>
      <c r="J24" s="10"/>
    </row>
    <row r="25" spans="2:10" ht="24" customHeight="1" x14ac:dyDescent="0.25">
      <c r="B25" s="17" t="s">
        <v>24</v>
      </c>
      <c r="C25" s="17" t="s">
        <v>52</v>
      </c>
      <c r="D25" s="17" t="s">
        <v>53</v>
      </c>
      <c r="E25" s="17" t="s">
        <v>54</v>
      </c>
      <c r="F25" s="17" t="s">
        <v>55</v>
      </c>
      <c r="G25" s="17" t="s">
        <v>56</v>
      </c>
      <c r="H25" s="17" t="s">
        <v>57</v>
      </c>
      <c r="I25" s="17" t="s">
        <v>58</v>
      </c>
      <c r="J25" s="17" t="s">
        <v>32</v>
      </c>
    </row>
    <row r="26" spans="2:10" ht="21.75" customHeight="1" x14ac:dyDescent="0.25">
      <c r="B26" s="18" t="s">
        <v>59</v>
      </c>
      <c r="C26" s="32" t="s">
        <v>60</v>
      </c>
      <c r="D26" s="20" t="s">
        <v>61</v>
      </c>
      <c r="E26" s="21">
        <v>2</v>
      </c>
      <c r="F26" s="23">
        <v>119</v>
      </c>
      <c r="G26" s="33" t="s">
        <v>62</v>
      </c>
      <c r="H26" s="34">
        <f>IF(G26="Ja",2*5.6,0)</f>
        <v>11.2</v>
      </c>
      <c r="I26" s="24">
        <f>E26*F26-H26</f>
        <v>226.8</v>
      </c>
      <c r="J26" s="20" t="s">
        <v>63</v>
      </c>
    </row>
    <row r="27" spans="2:10" ht="21.75" customHeight="1" x14ac:dyDescent="0.25">
      <c r="B27" s="6" t="s">
        <v>64</v>
      </c>
      <c r="C27" s="6"/>
      <c r="D27" s="6"/>
      <c r="E27" s="6"/>
      <c r="F27" s="6"/>
      <c r="G27" s="6"/>
      <c r="H27" s="6"/>
      <c r="I27" s="30">
        <f>SUM(I26:I26)</f>
        <v>226.8</v>
      </c>
      <c r="J27" s="31"/>
    </row>
    <row r="28" spans="2:10" ht="9.75" customHeight="1" x14ac:dyDescent="0.25"/>
    <row r="29" spans="2:10" ht="25.5" customHeight="1" x14ac:dyDescent="0.25">
      <c r="B29" s="10" t="s">
        <v>65</v>
      </c>
      <c r="C29" s="10"/>
      <c r="D29" s="10"/>
      <c r="E29" s="10"/>
      <c r="F29" s="10"/>
      <c r="G29" s="10"/>
      <c r="H29" s="10"/>
      <c r="I29" s="10"/>
      <c r="J29" s="10"/>
    </row>
    <row r="30" spans="2:10" ht="24" customHeight="1" x14ac:dyDescent="0.25">
      <c r="B30" s="17" t="s">
        <v>24</v>
      </c>
      <c r="C30" s="17" t="s">
        <v>66</v>
      </c>
      <c r="D30" s="17" t="s">
        <v>67</v>
      </c>
      <c r="E30" s="17" t="s">
        <v>68</v>
      </c>
      <c r="F30" s="17" t="s">
        <v>69</v>
      </c>
      <c r="G30" s="17" t="s">
        <v>70</v>
      </c>
      <c r="H30" s="17" t="s">
        <v>71</v>
      </c>
      <c r="I30" s="17" t="s">
        <v>72</v>
      </c>
      <c r="J30" s="17" t="s">
        <v>73</v>
      </c>
    </row>
    <row r="31" spans="2:10" ht="21.75" customHeight="1" x14ac:dyDescent="0.25">
      <c r="B31" s="18" t="s">
        <v>33</v>
      </c>
      <c r="C31" s="19" t="s">
        <v>74</v>
      </c>
      <c r="D31" s="35">
        <v>13.25</v>
      </c>
      <c r="E31" s="36">
        <v>14</v>
      </c>
      <c r="F31" s="34">
        <v>5.6</v>
      </c>
      <c r="G31" s="37">
        <v>0</v>
      </c>
      <c r="H31" s="37">
        <v>0</v>
      </c>
      <c r="I31" s="24">
        <f>E31-F31-G31-H31</f>
        <v>8.4</v>
      </c>
      <c r="J31" s="38" t="s">
        <v>75</v>
      </c>
    </row>
    <row r="32" spans="2:10" ht="21.75" customHeight="1" x14ac:dyDescent="0.25">
      <c r="B32" s="18" t="s">
        <v>40</v>
      </c>
      <c r="C32" s="26" t="s">
        <v>76</v>
      </c>
      <c r="D32" s="35">
        <v>24</v>
      </c>
      <c r="E32" s="36">
        <v>28</v>
      </c>
      <c r="F32" s="34">
        <v>5.6</v>
      </c>
      <c r="G32" s="37">
        <v>0</v>
      </c>
      <c r="H32" s="37">
        <v>0</v>
      </c>
      <c r="I32" s="28">
        <f>E32-F32-G32-H32</f>
        <v>22.4</v>
      </c>
      <c r="J32" s="39" t="s">
        <v>75</v>
      </c>
    </row>
    <row r="33" spans="2:10" ht="21.75" customHeight="1" x14ac:dyDescent="0.25">
      <c r="B33" s="18" t="s">
        <v>44</v>
      </c>
      <c r="C33" s="19" t="s">
        <v>77</v>
      </c>
      <c r="D33" s="35">
        <v>13.75</v>
      </c>
      <c r="E33" s="36">
        <v>14</v>
      </c>
      <c r="F33" s="37">
        <v>0</v>
      </c>
      <c r="G33" s="37">
        <v>0</v>
      </c>
      <c r="H33" s="37">
        <v>0</v>
      </c>
      <c r="I33" s="24">
        <f>E33-F33-G33-H33</f>
        <v>14</v>
      </c>
      <c r="J33" s="38" t="s">
        <v>78</v>
      </c>
    </row>
    <row r="34" spans="2:10" ht="21.75" customHeight="1" x14ac:dyDescent="0.25">
      <c r="B34" s="6" t="s">
        <v>79</v>
      </c>
      <c r="C34" s="6"/>
      <c r="D34" s="6"/>
      <c r="E34" s="6"/>
      <c r="F34" s="6"/>
      <c r="G34" s="6"/>
      <c r="H34" s="6"/>
      <c r="I34" s="30">
        <f>SUM(I31:I33)</f>
        <v>44.8</v>
      </c>
      <c r="J34" s="31"/>
    </row>
    <row r="35" spans="2:10" ht="9.75" customHeight="1" x14ac:dyDescent="0.25"/>
    <row r="36" spans="2:10" ht="25.5" customHeight="1" x14ac:dyDescent="0.25">
      <c r="B36" s="10" t="s">
        <v>80</v>
      </c>
      <c r="C36" s="10"/>
      <c r="D36" s="10"/>
      <c r="E36" s="10"/>
      <c r="F36" s="10"/>
      <c r="G36" s="10"/>
      <c r="H36" s="10"/>
      <c r="I36" s="10"/>
      <c r="J36" s="10"/>
    </row>
    <row r="37" spans="2:10" ht="24" customHeight="1" x14ac:dyDescent="0.25">
      <c r="B37" s="17" t="s">
        <v>24</v>
      </c>
      <c r="C37" s="17" t="s">
        <v>81</v>
      </c>
      <c r="D37" s="17" t="s">
        <v>82</v>
      </c>
      <c r="E37" s="17" t="s">
        <v>83</v>
      </c>
      <c r="F37" s="17" t="s">
        <v>84</v>
      </c>
      <c r="G37" s="17" t="s">
        <v>85</v>
      </c>
      <c r="H37" s="17" t="s">
        <v>86</v>
      </c>
      <c r="I37" s="17" t="s">
        <v>87</v>
      </c>
      <c r="J37" s="17" t="s">
        <v>32</v>
      </c>
    </row>
    <row r="38" spans="2:10" ht="21.75" customHeight="1" x14ac:dyDescent="0.25">
      <c r="B38" s="18" t="s">
        <v>33</v>
      </c>
      <c r="C38" s="19" t="s">
        <v>88</v>
      </c>
      <c r="D38" s="40" t="s">
        <v>89</v>
      </c>
      <c r="E38" s="23">
        <v>8</v>
      </c>
      <c r="F38" s="41">
        <v>0</v>
      </c>
      <c r="G38" s="42">
        <f>IFERROR(E38-(E38/(1+F38)),0)</f>
        <v>0</v>
      </c>
      <c r="H38" s="43">
        <f>IFERROR(E38/(1+F38),E38)</f>
        <v>8</v>
      </c>
      <c r="I38" s="24">
        <f>E38</f>
        <v>8</v>
      </c>
      <c r="J38" s="25" t="s">
        <v>90</v>
      </c>
    </row>
    <row r="39" spans="2:10" ht="21.75" customHeight="1" x14ac:dyDescent="0.25">
      <c r="B39" s="18" t="s">
        <v>33</v>
      </c>
      <c r="C39" s="26" t="s">
        <v>91</v>
      </c>
      <c r="D39" s="40" t="s">
        <v>92</v>
      </c>
      <c r="E39" s="23">
        <v>68.5</v>
      </c>
      <c r="F39" s="41">
        <v>0.19</v>
      </c>
      <c r="G39" s="42">
        <f>IFERROR(E39-(E39/(1+F39)),0)</f>
        <v>10.936974789915965</v>
      </c>
      <c r="H39" s="44">
        <f>IFERROR(E39/(1+F39),E39)</f>
        <v>57.563025210084035</v>
      </c>
      <c r="I39" s="28">
        <f>E39</f>
        <v>68.5</v>
      </c>
      <c r="J39" s="29" t="s">
        <v>93</v>
      </c>
    </row>
    <row r="40" spans="2:10" ht="21.75" customHeight="1" x14ac:dyDescent="0.25">
      <c r="B40" s="18" t="s">
        <v>40</v>
      </c>
      <c r="C40" s="19" t="s">
        <v>94</v>
      </c>
      <c r="D40" s="40" t="s">
        <v>95</v>
      </c>
      <c r="E40" s="23">
        <v>45</v>
      </c>
      <c r="F40" s="41">
        <v>7.0000000000000007E-2</v>
      </c>
      <c r="G40" s="42">
        <f>IFERROR(E40-(E40/(1+F40)),0)</f>
        <v>2.9439252336448618</v>
      </c>
      <c r="H40" s="43">
        <f>IFERROR(E40/(1+F40),E40)</f>
        <v>42.056074766355138</v>
      </c>
      <c r="I40" s="24">
        <f>E40</f>
        <v>45</v>
      </c>
      <c r="J40" s="25" t="s">
        <v>96</v>
      </c>
    </row>
    <row r="41" spans="2:10" ht="21.75" customHeight="1" x14ac:dyDescent="0.25">
      <c r="B41" s="18" t="s">
        <v>40</v>
      </c>
      <c r="C41" s="26" t="s">
        <v>97</v>
      </c>
      <c r="D41" s="40" t="s">
        <v>98</v>
      </c>
      <c r="E41" s="23">
        <v>12.3</v>
      </c>
      <c r="F41" s="41">
        <v>7.0000000000000007E-2</v>
      </c>
      <c r="G41" s="42">
        <f>IFERROR(E41-(E41/(1+F41)),0)</f>
        <v>0.80467289719626223</v>
      </c>
      <c r="H41" s="44">
        <f>IFERROR(E41/(1+F41),E41)</f>
        <v>11.495327102803738</v>
      </c>
      <c r="I41" s="28">
        <f>E41</f>
        <v>12.3</v>
      </c>
      <c r="J41" s="29" t="s">
        <v>99</v>
      </c>
    </row>
    <row r="42" spans="2:10" ht="21.75" customHeight="1" x14ac:dyDescent="0.25">
      <c r="B42" s="18" t="s">
        <v>44</v>
      </c>
      <c r="C42" s="19" t="s">
        <v>100</v>
      </c>
      <c r="D42" s="40" t="s">
        <v>101</v>
      </c>
      <c r="E42" s="23">
        <v>5</v>
      </c>
      <c r="F42" s="41">
        <v>0</v>
      </c>
      <c r="G42" s="42">
        <f>IFERROR(E42-(E42/(1+F42)),0)</f>
        <v>0</v>
      </c>
      <c r="H42" s="43">
        <f>IFERROR(E42/(1+F42),E42)</f>
        <v>5</v>
      </c>
      <c r="I42" s="24">
        <f>E42</f>
        <v>5</v>
      </c>
      <c r="J42" s="25" t="s">
        <v>102</v>
      </c>
    </row>
    <row r="43" spans="2:10" ht="21.75" customHeight="1" x14ac:dyDescent="0.25">
      <c r="B43" s="6" t="s">
        <v>103</v>
      </c>
      <c r="C43" s="6"/>
      <c r="D43" s="6"/>
      <c r="E43" s="6"/>
      <c r="F43" s="6"/>
      <c r="G43" s="6"/>
      <c r="H43" s="6"/>
      <c r="I43" s="30">
        <f>SUM(I38:I42)</f>
        <v>138.80000000000001</v>
      </c>
      <c r="J43" s="31"/>
    </row>
    <row r="44" spans="2:10" ht="9.75" customHeight="1" x14ac:dyDescent="0.25"/>
    <row r="45" spans="2:10" ht="25.5" customHeight="1" x14ac:dyDescent="0.25">
      <c r="B45" s="10" t="s">
        <v>104</v>
      </c>
      <c r="C45" s="10"/>
      <c r="D45" s="10"/>
      <c r="E45" s="10"/>
      <c r="F45" s="10"/>
      <c r="G45" s="10"/>
      <c r="H45" s="10"/>
      <c r="I45" s="10"/>
      <c r="J45" s="10"/>
    </row>
    <row r="46" spans="2:10" ht="21.75" customHeight="1" x14ac:dyDescent="0.25">
      <c r="B46" s="5" t="s">
        <v>105</v>
      </c>
      <c r="C46" s="5"/>
      <c r="D46" s="5"/>
      <c r="E46" s="5"/>
      <c r="F46" s="5"/>
      <c r="G46" s="5"/>
      <c r="H46" s="5"/>
      <c r="I46" s="45">
        <f>I22</f>
        <v>219.00000000000003</v>
      </c>
      <c r="J46" s="46"/>
    </row>
    <row r="47" spans="2:10" ht="21.75" customHeight="1" x14ac:dyDescent="0.25">
      <c r="B47" s="5" t="s">
        <v>106</v>
      </c>
      <c r="C47" s="5"/>
      <c r="D47" s="5"/>
      <c r="E47" s="5"/>
      <c r="F47" s="5"/>
      <c r="G47" s="5"/>
      <c r="H47" s="5"/>
      <c r="I47" s="45">
        <f>I27</f>
        <v>226.8</v>
      </c>
      <c r="J47" s="46"/>
    </row>
    <row r="48" spans="2:10" ht="21.75" customHeight="1" x14ac:dyDescent="0.25">
      <c r="B48" s="5" t="s">
        <v>107</v>
      </c>
      <c r="C48" s="5"/>
      <c r="D48" s="5"/>
      <c r="E48" s="5"/>
      <c r="F48" s="5"/>
      <c r="G48" s="5"/>
      <c r="H48" s="5"/>
      <c r="I48" s="45">
        <f>I34</f>
        <v>44.8</v>
      </c>
      <c r="J48" s="46"/>
    </row>
    <row r="49" spans="2:10" ht="21.75" customHeight="1" x14ac:dyDescent="0.25">
      <c r="B49" s="5" t="s">
        <v>108</v>
      </c>
      <c r="C49" s="5"/>
      <c r="D49" s="5"/>
      <c r="E49" s="5"/>
      <c r="F49" s="5"/>
      <c r="G49" s="5"/>
      <c r="H49" s="5"/>
      <c r="I49" s="45">
        <f>I43</f>
        <v>138.80000000000001</v>
      </c>
      <c r="J49" s="46"/>
    </row>
    <row r="50" spans="2:10" ht="3.75" customHeight="1" x14ac:dyDescent="0.25">
      <c r="B50" s="15"/>
      <c r="C50" s="15"/>
      <c r="D50" s="15"/>
      <c r="E50" s="15"/>
      <c r="F50" s="15"/>
      <c r="G50" s="15"/>
      <c r="H50" s="15"/>
      <c r="I50" s="15"/>
      <c r="J50" s="15"/>
    </row>
    <row r="51" spans="2:10" ht="24" customHeight="1" x14ac:dyDescent="0.25">
      <c r="B51" s="4" t="s">
        <v>109</v>
      </c>
      <c r="C51" s="4"/>
      <c r="D51" s="4"/>
      <c r="E51" s="4"/>
      <c r="F51" s="4"/>
      <c r="G51" s="4"/>
      <c r="H51" s="4"/>
      <c r="I51" s="47">
        <f>I46+I47+I48+I49</f>
        <v>629.40000000000009</v>
      </c>
      <c r="J51" s="31"/>
    </row>
    <row r="52" spans="2:10" ht="21.75" customHeight="1" x14ac:dyDescent="0.25">
      <c r="B52" s="5" t="s">
        <v>110</v>
      </c>
      <c r="C52" s="5"/>
      <c r="D52" s="5"/>
      <c r="E52" s="5"/>
      <c r="F52" s="5"/>
      <c r="G52" s="5"/>
      <c r="H52" s="5"/>
      <c r="I52" s="34">
        <v>50</v>
      </c>
      <c r="J52" s="46"/>
    </row>
    <row r="53" spans="2:10" ht="30" customHeight="1" x14ac:dyDescent="0.25">
      <c r="B53" s="3" t="s">
        <v>111</v>
      </c>
      <c r="C53" s="3"/>
      <c r="D53" s="3"/>
      <c r="E53" s="3"/>
      <c r="F53" s="3"/>
      <c r="G53" s="3"/>
      <c r="H53" s="3"/>
      <c r="I53" s="48">
        <f>I51-I52</f>
        <v>579.40000000000009</v>
      </c>
      <c r="J53" s="49"/>
    </row>
    <row r="54" spans="2:10" ht="12" customHeight="1" x14ac:dyDescent="0.25"/>
    <row r="55" spans="2:10" ht="21.75" customHeight="1" x14ac:dyDescent="0.25">
      <c r="B55" s="2" t="s">
        <v>112</v>
      </c>
      <c r="C55" s="2"/>
      <c r="D55" s="2"/>
      <c r="F55" s="2" t="s">
        <v>113</v>
      </c>
      <c r="G55" s="2"/>
      <c r="H55" s="2"/>
    </row>
    <row r="56" spans="2:10" ht="21.75" customHeight="1" x14ac:dyDescent="0.25">
      <c r="B56" s="1"/>
      <c r="C56" s="1"/>
      <c r="D56" s="1"/>
      <c r="F56" s="1"/>
      <c r="G56" s="1"/>
      <c r="H56" s="1"/>
    </row>
    <row r="57" spans="2:10" ht="21.75" customHeight="1" x14ac:dyDescent="0.25">
      <c r="B57" s="67" t="s">
        <v>114</v>
      </c>
      <c r="C57" s="67"/>
      <c r="D57" s="67"/>
      <c r="F57" s="67" t="s">
        <v>115</v>
      </c>
      <c r="G57" s="67"/>
      <c r="H57" s="67"/>
    </row>
    <row r="58" spans="2:10" ht="7.5" customHeight="1" x14ac:dyDescent="0.25"/>
    <row r="59" spans="2:10" ht="45.75" customHeight="1" x14ac:dyDescent="0.25">
      <c r="B59" s="68" t="s">
        <v>116</v>
      </c>
      <c r="C59" s="68"/>
      <c r="D59" s="68"/>
      <c r="E59" s="68"/>
      <c r="F59" s="68"/>
      <c r="G59" s="68"/>
      <c r="H59" s="68"/>
      <c r="I59" s="68"/>
      <c r="J59" s="68"/>
    </row>
    <row r="60" spans="2:10" ht="21.75" customHeight="1" x14ac:dyDescent="0.25"/>
    <row r="61" spans="2:10" ht="21.75" customHeight="1" x14ac:dyDescent="0.25"/>
    <row r="62" spans="2:10" ht="21.75" customHeight="1" x14ac:dyDescent="0.25"/>
    <row r="63" spans="2:10" ht="21.75" customHeight="1" x14ac:dyDescent="0.25"/>
    <row r="64" spans="2:10" ht="9.75" customHeight="1" x14ac:dyDescent="0.25"/>
    <row r="65" ht="25.5" customHeight="1" x14ac:dyDescent="0.25"/>
    <row r="66" ht="21.75" customHeight="1" x14ac:dyDescent="0.25"/>
    <row r="67" ht="21.75" customHeight="1" x14ac:dyDescent="0.25"/>
    <row r="68" ht="21.75" customHeight="1" x14ac:dyDescent="0.25"/>
    <row r="69" ht="21.75" customHeight="1" x14ac:dyDescent="0.25"/>
    <row r="70" ht="9.75" customHeight="1" x14ac:dyDescent="0.25"/>
    <row r="71" ht="27.75" customHeight="1" x14ac:dyDescent="0.25"/>
    <row r="72" ht="24" customHeight="1" x14ac:dyDescent="0.25"/>
    <row r="73" ht="24" customHeight="1" x14ac:dyDescent="0.25"/>
    <row r="74" ht="24" customHeight="1" x14ac:dyDescent="0.25"/>
    <row r="75" ht="9.75" customHeight="1" x14ac:dyDescent="0.25"/>
    <row r="76" ht="21.75" customHeight="1" x14ac:dyDescent="0.25"/>
    <row r="77" ht="21.75" customHeight="1" x14ac:dyDescent="0.25"/>
    <row r="78" ht="21.75" customHeight="1" x14ac:dyDescent="0.25"/>
  </sheetData>
  <mergeCells count="38">
    <mergeCell ref="B59:J59"/>
    <mergeCell ref="B55:D55"/>
    <mergeCell ref="F55:H55"/>
    <mergeCell ref="B56:D56"/>
    <mergeCell ref="F56:H56"/>
    <mergeCell ref="B57:D57"/>
    <mergeCell ref="F57:H57"/>
    <mergeCell ref="B48:H48"/>
    <mergeCell ref="B49:H49"/>
    <mergeCell ref="B51:H51"/>
    <mergeCell ref="B52:H52"/>
    <mergeCell ref="B53:H53"/>
    <mergeCell ref="B36:J36"/>
    <mergeCell ref="B43:H43"/>
    <mergeCell ref="B45:J45"/>
    <mergeCell ref="B46:H46"/>
    <mergeCell ref="B47:H47"/>
    <mergeCell ref="B22:H22"/>
    <mergeCell ref="B24:J24"/>
    <mergeCell ref="B27:H27"/>
    <mergeCell ref="B29:J29"/>
    <mergeCell ref="B34:H34"/>
    <mergeCell ref="C11:E11"/>
    <mergeCell ref="G11:J11"/>
    <mergeCell ref="C12:E12"/>
    <mergeCell ref="G12:J12"/>
    <mergeCell ref="B14:J14"/>
    <mergeCell ref="C8:E8"/>
    <mergeCell ref="G8:J8"/>
    <mergeCell ref="C9:E9"/>
    <mergeCell ref="G9:J9"/>
    <mergeCell ref="C10:E10"/>
    <mergeCell ref="G10:J10"/>
    <mergeCell ref="B3:F3"/>
    <mergeCell ref="G3:J3"/>
    <mergeCell ref="B4:J4"/>
    <mergeCell ref="B5:J5"/>
    <mergeCell ref="B7:J7"/>
  </mergeCells>
  <dataValidations count="1">
    <dataValidation type="list" allowBlank="1" sqref="G26:G36" xr:uid="{00000000-0002-0000-0000-000000000000}">
      <formula1>"Ja,Nein"</formula1>
      <formula2>0</formula2>
    </dataValidation>
  </dataValidations>
  <pageMargins left="0.4" right="0.4" top="0.4" bottom="0.4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44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3" customWidth="1"/>
    <col min="2" max="2" width="12" customWidth="1"/>
    <col min="3" max="3" width="26" customWidth="1"/>
    <col min="4" max="4" width="20" customWidth="1"/>
    <col min="5" max="7" width="14" customWidth="1"/>
    <col min="8" max="8" width="16" customWidth="1"/>
    <col min="9" max="9" width="3" customWidth="1"/>
  </cols>
  <sheetData>
    <row r="1" spans="2:8" ht="7.5" customHeight="1" x14ac:dyDescent="0.25"/>
    <row r="2" spans="2:8" ht="48" customHeight="1" x14ac:dyDescent="0.25">
      <c r="B2" s="69" t="s">
        <v>117</v>
      </c>
      <c r="C2" s="69"/>
      <c r="D2" s="69"/>
      <c r="E2" s="69"/>
      <c r="F2" s="69"/>
      <c r="G2" s="69"/>
      <c r="H2" s="69"/>
    </row>
    <row r="3" spans="2:8" ht="12" customHeight="1" x14ac:dyDescent="0.25">
      <c r="B3" s="15"/>
      <c r="C3" s="15"/>
      <c r="D3" s="15"/>
      <c r="E3" s="15"/>
      <c r="F3" s="15"/>
      <c r="G3" s="15"/>
      <c r="H3" s="15"/>
    </row>
    <row r="4" spans="2:8" ht="27.75" customHeight="1" x14ac:dyDescent="0.25">
      <c r="B4" s="70" t="s">
        <v>118</v>
      </c>
      <c r="C4" s="70"/>
      <c r="D4" s="70"/>
      <c r="E4" s="70"/>
      <c r="F4" s="70"/>
      <c r="G4" s="70"/>
      <c r="H4" s="70"/>
    </row>
    <row r="5" spans="2:8" ht="9.75" customHeight="1" x14ac:dyDescent="0.25"/>
    <row r="6" spans="2:8" ht="21.75" customHeight="1" x14ac:dyDescent="0.25">
      <c r="B6" s="16" t="s">
        <v>119</v>
      </c>
      <c r="C6" s="50" t="s">
        <v>4</v>
      </c>
      <c r="D6" s="16" t="s">
        <v>120</v>
      </c>
      <c r="E6" s="50" t="s">
        <v>121</v>
      </c>
      <c r="F6" s="16" t="s">
        <v>122</v>
      </c>
      <c r="G6" s="50" t="s">
        <v>123</v>
      </c>
    </row>
    <row r="7" spans="2:8" ht="24" customHeight="1" x14ac:dyDescent="0.25">
      <c r="B7" s="51" t="s">
        <v>24</v>
      </c>
      <c r="C7" s="51" t="s">
        <v>124</v>
      </c>
      <c r="D7" s="51" t="s">
        <v>125</v>
      </c>
      <c r="E7" s="51" t="s">
        <v>126</v>
      </c>
      <c r="F7" s="51" t="s">
        <v>127</v>
      </c>
      <c r="G7" s="51" t="s">
        <v>128</v>
      </c>
      <c r="H7" s="51" t="s">
        <v>83</v>
      </c>
    </row>
    <row r="8" spans="2:8" ht="21.75" customHeight="1" x14ac:dyDescent="0.25">
      <c r="B8" s="18" t="s">
        <v>44</v>
      </c>
      <c r="C8" s="19" t="s">
        <v>129</v>
      </c>
      <c r="D8" s="19" t="s">
        <v>130</v>
      </c>
      <c r="E8" s="52" t="s">
        <v>131</v>
      </c>
      <c r="F8" s="53">
        <v>14</v>
      </c>
      <c r="G8" s="54">
        <f>F8*2</f>
        <v>28</v>
      </c>
      <c r="H8" s="55">
        <f>G8*0.3</f>
        <v>8.4</v>
      </c>
    </row>
    <row r="9" spans="2:8" ht="21.75" customHeight="1" x14ac:dyDescent="0.25">
      <c r="B9" s="18" t="s">
        <v>132</v>
      </c>
      <c r="C9" s="26" t="s">
        <v>133</v>
      </c>
      <c r="D9" s="26" t="s">
        <v>134</v>
      </c>
      <c r="E9" s="56" t="s">
        <v>135</v>
      </c>
      <c r="F9" s="53">
        <v>23</v>
      </c>
      <c r="G9" s="57">
        <f>F9*2</f>
        <v>46</v>
      </c>
      <c r="H9" s="58">
        <f>G9*0.3</f>
        <v>13.799999999999999</v>
      </c>
    </row>
    <row r="10" spans="2:8" ht="21.75" customHeight="1" x14ac:dyDescent="0.25">
      <c r="B10" s="18" t="s">
        <v>136</v>
      </c>
      <c r="C10" s="19" t="s">
        <v>137</v>
      </c>
      <c r="D10" s="19" t="s">
        <v>138</v>
      </c>
      <c r="E10" s="52" t="s">
        <v>139</v>
      </c>
      <c r="F10" s="53">
        <v>18</v>
      </c>
      <c r="G10" s="54">
        <f>F10*2</f>
        <v>36</v>
      </c>
      <c r="H10" s="55">
        <f>G10*0.3</f>
        <v>10.799999999999999</v>
      </c>
    </row>
    <row r="11" spans="2:8" ht="21.75" customHeight="1" x14ac:dyDescent="0.25">
      <c r="B11" s="18" t="s">
        <v>140</v>
      </c>
      <c r="C11" s="26" t="s">
        <v>133</v>
      </c>
      <c r="D11" s="26" t="s">
        <v>141</v>
      </c>
      <c r="E11" s="56" t="s">
        <v>142</v>
      </c>
      <c r="F11" s="53">
        <v>12</v>
      </c>
      <c r="G11" s="57">
        <f>F11*2</f>
        <v>24</v>
      </c>
      <c r="H11" s="58">
        <f>G11*0.3</f>
        <v>7.1999999999999993</v>
      </c>
    </row>
    <row r="12" spans="2:8" ht="25.5" customHeight="1" x14ac:dyDescent="0.25">
      <c r="B12" s="4" t="s">
        <v>143</v>
      </c>
      <c r="C12" s="4"/>
      <c r="D12" s="4"/>
      <c r="E12" s="4"/>
      <c r="F12" s="4"/>
      <c r="G12" s="59">
        <f>SUM(G8:G11)</f>
        <v>134</v>
      </c>
      <c r="H12" s="60">
        <f>SUM(H8:H11)</f>
        <v>40.200000000000003</v>
      </c>
    </row>
    <row r="13" spans="2:8" ht="9.75" customHeight="1" x14ac:dyDescent="0.25"/>
    <row r="14" spans="2:8" ht="21.75" customHeight="1" x14ac:dyDescent="0.25">
      <c r="B14" s="71" t="s">
        <v>144</v>
      </c>
      <c r="C14" s="71"/>
      <c r="D14" s="71"/>
      <c r="E14" s="71"/>
      <c r="F14" s="71"/>
      <c r="G14" s="71"/>
      <c r="H14" s="71"/>
    </row>
    <row r="15" spans="2:8" ht="21.75" customHeight="1" x14ac:dyDescent="0.25">
      <c r="B15" s="72" t="s">
        <v>145</v>
      </c>
      <c r="C15" s="72"/>
      <c r="D15" s="73" t="s">
        <v>146</v>
      </c>
      <c r="E15" s="73"/>
      <c r="F15" s="74" t="s">
        <v>147</v>
      </c>
      <c r="G15" s="74"/>
      <c r="H15" s="74"/>
    </row>
    <row r="16" spans="2:8" ht="21.75" customHeight="1" x14ac:dyDescent="0.25">
      <c r="B16" s="72" t="s">
        <v>148</v>
      </c>
      <c r="C16" s="72"/>
      <c r="D16" s="73" t="s">
        <v>149</v>
      </c>
      <c r="E16" s="73"/>
      <c r="F16" s="74" t="s">
        <v>147</v>
      </c>
      <c r="G16" s="74"/>
      <c r="H16" s="74"/>
    </row>
    <row r="17" spans="2:8" ht="21.75" customHeight="1" x14ac:dyDescent="0.25">
      <c r="B17" s="72" t="s">
        <v>150</v>
      </c>
      <c r="C17" s="72"/>
      <c r="D17" s="73" t="s">
        <v>151</v>
      </c>
      <c r="E17" s="73"/>
      <c r="F17" s="74" t="s">
        <v>152</v>
      </c>
      <c r="G17" s="74"/>
      <c r="H17" s="74"/>
    </row>
    <row r="18" spans="2:8" ht="21.75" customHeight="1" x14ac:dyDescent="0.25"/>
    <row r="19" spans="2:8" ht="21.75" customHeight="1" x14ac:dyDescent="0.25"/>
    <row r="20" spans="2:8" ht="21.75" customHeight="1" x14ac:dyDescent="0.25"/>
    <row r="21" spans="2:8" ht="21.75" customHeight="1" x14ac:dyDescent="0.25"/>
    <row r="22" spans="2:8" ht="21.75" customHeight="1" x14ac:dyDescent="0.25"/>
    <row r="23" spans="2:8" ht="21.75" customHeight="1" x14ac:dyDescent="0.25"/>
    <row r="24" spans="2:8" ht="21.75" customHeight="1" x14ac:dyDescent="0.25"/>
    <row r="25" spans="2:8" ht="21.75" customHeight="1" x14ac:dyDescent="0.25"/>
    <row r="26" spans="2:8" ht="21.75" customHeight="1" x14ac:dyDescent="0.25"/>
    <row r="27" spans="2:8" ht="21.75" customHeight="1" x14ac:dyDescent="0.25"/>
    <row r="28" spans="2:8" ht="21.75" customHeight="1" x14ac:dyDescent="0.25"/>
    <row r="29" spans="2:8" ht="21.75" customHeight="1" x14ac:dyDescent="0.25"/>
    <row r="30" spans="2:8" ht="21.75" customHeight="1" x14ac:dyDescent="0.25"/>
    <row r="31" spans="2:8" ht="21.75" customHeight="1" x14ac:dyDescent="0.25"/>
    <row r="32" spans="2:8" ht="21.75" customHeight="1" x14ac:dyDescent="0.25"/>
    <row r="33" ht="21.75" customHeight="1" x14ac:dyDescent="0.25"/>
    <row r="34" ht="21.75" customHeight="1" x14ac:dyDescent="0.25"/>
    <row r="35" ht="21.75" customHeight="1" x14ac:dyDescent="0.25"/>
    <row r="36" ht="21.75" customHeight="1" x14ac:dyDescent="0.25"/>
    <row r="37" ht="21.75" customHeight="1" x14ac:dyDescent="0.25"/>
    <row r="38" ht="21.75" customHeight="1" x14ac:dyDescent="0.25"/>
    <row r="39" ht="21.75" customHeight="1" x14ac:dyDescent="0.25"/>
    <row r="40" ht="21.75" customHeight="1" x14ac:dyDescent="0.25"/>
    <row r="41" ht="21.75" customHeight="1" x14ac:dyDescent="0.25"/>
    <row r="42" ht="21.75" customHeight="1" x14ac:dyDescent="0.25"/>
    <row r="43" ht="21.75" customHeight="1" x14ac:dyDescent="0.25"/>
    <row r="44" ht="21.75" customHeight="1" x14ac:dyDescent="0.25"/>
  </sheetData>
  <mergeCells count="13">
    <mergeCell ref="B16:C16"/>
    <mergeCell ref="D16:E16"/>
    <mergeCell ref="F16:H16"/>
    <mergeCell ref="B17:C17"/>
    <mergeCell ref="D17:E17"/>
    <mergeCell ref="F17:H17"/>
    <mergeCell ref="B2:H2"/>
    <mergeCell ref="B4:H4"/>
    <mergeCell ref="B12:F12"/>
    <mergeCell ref="B14:H14"/>
    <mergeCell ref="B15:C15"/>
    <mergeCell ref="D15:E15"/>
    <mergeCell ref="F15:H1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39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7109375" defaultRowHeight="15" x14ac:dyDescent="0.25"/>
  <cols>
    <col min="1" max="1" width="3" customWidth="1"/>
    <col min="2" max="2" width="10" customWidth="1"/>
    <col min="3" max="3" width="14" customWidth="1"/>
    <col min="4" max="4" width="28" customWidth="1"/>
    <col min="5" max="6" width="16" customWidth="1"/>
    <col min="7" max="7" width="14" customWidth="1"/>
    <col min="8" max="8" width="18" customWidth="1"/>
    <col min="9" max="9" width="3" customWidth="1"/>
  </cols>
  <sheetData>
    <row r="1" spans="2:8" ht="7.5" customHeight="1" x14ac:dyDescent="0.25"/>
    <row r="2" spans="2:8" ht="48" customHeight="1" x14ac:dyDescent="0.25">
      <c r="B2" s="69" t="s">
        <v>153</v>
      </c>
      <c r="C2" s="69"/>
      <c r="D2" s="69"/>
      <c r="E2" s="69"/>
      <c r="F2" s="69"/>
      <c r="G2" s="69"/>
      <c r="H2" s="69"/>
    </row>
    <row r="3" spans="2:8" ht="12" customHeight="1" x14ac:dyDescent="0.25">
      <c r="B3" s="15"/>
      <c r="C3" s="15"/>
      <c r="D3" s="15"/>
      <c r="E3" s="15"/>
      <c r="F3" s="15"/>
      <c r="G3" s="15"/>
      <c r="H3" s="15"/>
    </row>
    <row r="4" spans="2:8" ht="27.75" customHeight="1" x14ac:dyDescent="0.25">
      <c r="B4" s="70" t="s">
        <v>154</v>
      </c>
      <c r="C4" s="70"/>
      <c r="D4" s="70"/>
      <c r="E4" s="70"/>
      <c r="F4" s="70"/>
      <c r="G4" s="70"/>
      <c r="H4" s="70"/>
    </row>
    <row r="5" spans="2:8" ht="9.75" customHeight="1" x14ac:dyDescent="0.25"/>
    <row r="6" spans="2:8" ht="25.5" customHeight="1" x14ac:dyDescent="0.25">
      <c r="B6" s="51" t="s">
        <v>32</v>
      </c>
      <c r="C6" s="51" t="s">
        <v>24</v>
      </c>
      <c r="D6" s="51" t="s">
        <v>81</v>
      </c>
      <c r="E6" s="51" t="s">
        <v>82</v>
      </c>
      <c r="F6" s="51" t="s">
        <v>83</v>
      </c>
      <c r="G6" s="51" t="s">
        <v>155</v>
      </c>
      <c r="H6" s="51" t="s">
        <v>156</v>
      </c>
    </row>
    <row r="7" spans="2:8" ht="21.75" customHeight="1" x14ac:dyDescent="0.25">
      <c r="B7" s="61" t="s">
        <v>36</v>
      </c>
      <c r="C7" s="20" t="s">
        <v>33</v>
      </c>
      <c r="D7" s="52" t="s">
        <v>157</v>
      </c>
      <c r="E7" s="40" t="s">
        <v>105</v>
      </c>
      <c r="F7" s="24">
        <v>89.9</v>
      </c>
      <c r="G7" s="62" t="s">
        <v>62</v>
      </c>
      <c r="H7" s="63" t="s">
        <v>158</v>
      </c>
    </row>
    <row r="8" spans="2:8" ht="21.75" customHeight="1" x14ac:dyDescent="0.25">
      <c r="B8" s="61" t="s">
        <v>39</v>
      </c>
      <c r="C8" s="27" t="s">
        <v>33</v>
      </c>
      <c r="D8" s="56" t="s">
        <v>159</v>
      </c>
      <c r="E8" s="40" t="s">
        <v>105</v>
      </c>
      <c r="F8" s="28">
        <v>18.5</v>
      </c>
      <c r="G8" s="62" t="s">
        <v>62</v>
      </c>
      <c r="H8" s="64" t="s">
        <v>160</v>
      </c>
    </row>
    <row r="9" spans="2:8" ht="21.75" customHeight="1" x14ac:dyDescent="0.25">
      <c r="B9" s="61" t="s">
        <v>43</v>
      </c>
      <c r="C9" s="20" t="s">
        <v>40</v>
      </c>
      <c r="D9" s="52" t="s">
        <v>161</v>
      </c>
      <c r="E9" s="40" t="s">
        <v>105</v>
      </c>
      <c r="F9" s="24">
        <v>9.8000000000000007</v>
      </c>
      <c r="G9" s="62" t="s">
        <v>62</v>
      </c>
      <c r="H9" s="63"/>
    </row>
    <row r="10" spans="2:8" ht="21.75" customHeight="1" x14ac:dyDescent="0.25">
      <c r="B10" s="61" t="s">
        <v>46</v>
      </c>
      <c r="C10" s="27" t="s">
        <v>44</v>
      </c>
      <c r="D10" s="56" t="s">
        <v>162</v>
      </c>
      <c r="E10" s="40" t="s">
        <v>105</v>
      </c>
      <c r="F10" s="28">
        <v>89.9</v>
      </c>
      <c r="G10" s="62" t="s">
        <v>62</v>
      </c>
      <c r="H10" s="64" t="s">
        <v>158</v>
      </c>
    </row>
    <row r="11" spans="2:8" ht="21.75" customHeight="1" x14ac:dyDescent="0.25">
      <c r="B11" s="61" t="s">
        <v>49</v>
      </c>
      <c r="C11" s="20" t="s">
        <v>44</v>
      </c>
      <c r="D11" s="52" t="s">
        <v>163</v>
      </c>
      <c r="E11" s="40" t="s">
        <v>105</v>
      </c>
      <c r="F11" s="24">
        <v>2.5</v>
      </c>
      <c r="G11" s="62" t="s">
        <v>62</v>
      </c>
      <c r="H11" s="63" t="s">
        <v>164</v>
      </c>
    </row>
    <row r="12" spans="2:8" ht="21.75" customHeight="1" x14ac:dyDescent="0.25">
      <c r="B12" s="61" t="s">
        <v>63</v>
      </c>
      <c r="C12" s="27" t="s">
        <v>165</v>
      </c>
      <c r="D12" s="56" t="s">
        <v>166</v>
      </c>
      <c r="E12" s="40" t="s">
        <v>167</v>
      </c>
      <c r="F12" s="28">
        <v>238</v>
      </c>
      <c r="G12" s="62" t="s">
        <v>62</v>
      </c>
      <c r="H12" s="64" t="s">
        <v>168</v>
      </c>
    </row>
    <row r="13" spans="2:8" ht="21.75" customHeight="1" x14ac:dyDescent="0.25">
      <c r="B13" s="61" t="s">
        <v>90</v>
      </c>
      <c r="C13" s="20" t="s">
        <v>33</v>
      </c>
      <c r="D13" s="52" t="s">
        <v>169</v>
      </c>
      <c r="E13" s="40" t="s">
        <v>101</v>
      </c>
      <c r="F13" s="24">
        <v>8</v>
      </c>
      <c r="G13" s="62" t="s">
        <v>62</v>
      </c>
      <c r="H13" s="63" t="s">
        <v>160</v>
      </c>
    </row>
    <row r="14" spans="2:8" ht="21.75" customHeight="1" x14ac:dyDescent="0.25">
      <c r="B14" s="61" t="s">
        <v>93</v>
      </c>
      <c r="C14" s="27" t="s">
        <v>33</v>
      </c>
      <c r="D14" s="56" t="s">
        <v>91</v>
      </c>
      <c r="E14" s="40" t="s">
        <v>92</v>
      </c>
      <c r="F14" s="28">
        <v>68.5</v>
      </c>
      <c r="G14" s="62" t="s">
        <v>62</v>
      </c>
      <c r="H14" s="64" t="s">
        <v>170</v>
      </c>
    </row>
    <row r="15" spans="2:8" ht="21.75" customHeight="1" x14ac:dyDescent="0.25">
      <c r="B15" s="61" t="s">
        <v>96</v>
      </c>
      <c r="C15" s="20" t="s">
        <v>40</v>
      </c>
      <c r="D15" s="52" t="s">
        <v>94</v>
      </c>
      <c r="E15" s="40" t="s">
        <v>171</v>
      </c>
      <c r="F15" s="24">
        <v>45</v>
      </c>
      <c r="G15" s="62" t="s">
        <v>62</v>
      </c>
      <c r="H15" s="63" t="s">
        <v>172</v>
      </c>
    </row>
    <row r="16" spans="2:8" ht="21.75" customHeight="1" x14ac:dyDescent="0.25">
      <c r="B16" s="61" t="s">
        <v>99</v>
      </c>
      <c r="C16" s="27" t="s">
        <v>40</v>
      </c>
      <c r="D16" s="56" t="s">
        <v>173</v>
      </c>
      <c r="E16" s="40" t="s">
        <v>98</v>
      </c>
      <c r="F16" s="28">
        <v>12.3</v>
      </c>
      <c r="G16" s="62" t="s">
        <v>62</v>
      </c>
      <c r="H16" s="64" t="s">
        <v>174</v>
      </c>
    </row>
    <row r="17" spans="2:8" ht="21.75" customHeight="1" x14ac:dyDescent="0.25">
      <c r="B17" s="61" t="s">
        <v>102</v>
      </c>
      <c r="C17" s="20" t="s">
        <v>44</v>
      </c>
      <c r="D17" s="52" t="s">
        <v>175</v>
      </c>
      <c r="E17" s="40" t="s">
        <v>101</v>
      </c>
      <c r="F17" s="24">
        <v>5</v>
      </c>
      <c r="G17" s="65" t="s">
        <v>176</v>
      </c>
      <c r="H17" s="63" t="s">
        <v>177</v>
      </c>
    </row>
    <row r="18" spans="2:8" ht="25.5" customHeight="1" x14ac:dyDescent="0.25">
      <c r="B18" s="6" t="s">
        <v>178</v>
      </c>
      <c r="C18" s="6"/>
      <c r="D18" s="6"/>
      <c r="E18" s="6"/>
      <c r="F18" s="66">
        <f>SUM(F7:F17)</f>
        <v>587.4</v>
      </c>
      <c r="G18" s="31"/>
      <c r="H18" s="31"/>
    </row>
    <row r="19" spans="2:8" ht="21.75" customHeight="1" x14ac:dyDescent="0.25"/>
    <row r="20" spans="2:8" ht="21.75" customHeight="1" x14ac:dyDescent="0.25"/>
    <row r="21" spans="2:8" ht="21.75" customHeight="1" x14ac:dyDescent="0.25"/>
    <row r="22" spans="2:8" ht="21.75" customHeight="1" x14ac:dyDescent="0.25"/>
    <row r="23" spans="2:8" ht="21.75" customHeight="1" x14ac:dyDescent="0.25"/>
    <row r="24" spans="2:8" ht="21.75" customHeight="1" x14ac:dyDescent="0.25"/>
    <row r="25" spans="2:8" ht="21.75" customHeight="1" x14ac:dyDescent="0.25"/>
    <row r="26" spans="2:8" ht="21.75" customHeight="1" x14ac:dyDescent="0.25"/>
    <row r="27" spans="2:8" ht="21.75" customHeight="1" x14ac:dyDescent="0.25"/>
    <row r="28" spans="2:8" ht="21.75" customHeight="1" x14ac:dyDescent="0.25"/>
    <row r="29" spans="2:8" ht="21.75" customHeight="1" x14ac:dyDescent="0.25"/>
    <row r="30" spans="2:8" ht="21.75" customHeight="1" x14ac:dyDescent="0.25"/>
    <row r="31" spans="2:8" ht="21.75" customHeight="1" x14ac:dyDescent="0.25"/>
    <row r="32" spans="2:8" ht="21.75" customHeight="1" x14ac:dyDescent="0.25"/>
    <row r="33" ht="21.75" customHeight="1" x14ac:dyDescent="0.25"/>
    <row r="34" ht="21.75" customHeight="1" x14ac:dyDescent="0.25"/>
    <row r="35" ht="21.75" customHeight="1" x14ac:dyDescent="0.25"/>
    <row r="36" ht="21.75" customHeight="1" x14ac:dyDescent="0.25"/>
    <row r="37" ht="21.75" customHeight="1" x14ac:dyDescent="0.25"/>
    <row r="38" ht="21.75" customHeight="1" x14ac:dyDescent="0.25"/>
    <row r="39" ht="21.75" customHeight="1" x14ac:dyDescent="0.25"/>
  </sheetData>
  <mergeCells count="3">
    <mergeCell ref="B2:H2"/>
    <mergeCell ref="B4:H4"/>
    <mergeCell ref="B18:E18"/>
  </mergeCells>
  <dataValidations count="1">
    <dataValidation type="list" allowBlank="1" sqref="G7:G17" xr:uid="{00000000-0002-0000-0200-000000000000}">
      <formula1>"Ja,Nein,Eigenbeleg"</formula1>
      <formula2>0</formula2>
    </dataValidation>
  </dataValidations>
  <pageMargins left="0.75" right="0.75" top="1" bottom="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Reisekostenabrechnung</vt:lpstr>
      <vt:lpstr>Km-Nachweis</vt:lpstr>
      <vt:lpstr>Belegübersicht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2026-07-29T07:28:53Z</dcterms:created>
  <dcterms:modified xsi:type="dcterms:W3CDTF">2026-08-01T09:33:03Z</dcterms:modified>
  <dc:language>en-US</dc:language>
</cp:coreProperties>
</file>