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0ECBE23-3197-4CA1-B93B-CA8769B8465E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Januar 2026" sheetId="1" r:id="rId1"/>
    <sheet name="Jahresübersicht 2026" sheetId="2" r:id="rId2"/>
    <sheet name="Anleitung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9" i="1" l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5" i="1"/>
  <c r="G26" i="2"/>
  <c r="F26" i="2"/>
  <c r="D26" i="2"/>
  <c r="E26" i="2" s="1"/>
  <c r="C26" i="2"/>
  <c r="H43" i="1"/>
  <c r="G43" i="1"/>
  <c r="H42" i="1"/>
  <c r="G42" i="1"/>
  <c r="H41" i="1"/>
  <c r="G41" i="1"/>
  <c r="H40" i="1"/>
  <c r="G40" i="1"/>
  <c r="H39" i="1"/>
  <c r="G39" i="1"/>
  <c r="H36" i="1"/>
  <c r="G36" i="1"/>
  <c r="H35" i="1"/>
  <c r="G35" i="1"/>
  <c r="H34" i="1"/>
  <c r="G34" i="1"/>
  <c r="H33" i="1"/>
  <c r="G33" i="1"/>
  <c r="H32" i="1"/>
  <c r="G32" i="1"/>
  <c r="H29" i="1"/>
  <c r="G29" i="1"/>
  <c r="H28" i="1"/>
  <c r="G28" i="1"/>
  <c r="H27" i="1"/>
  <c r="G27" i="1"/>
  <c r="H26" i="1"/>
  <c r="G26" i="1"/>
  <c r="H25" i="1"/>
  <c r="G25" i="1"/>
  <c r="H22" i="1"/>
  <c r="G22" i="1"/>
  <c r="H21" i="1"/>
  <c r="G21" i="1"/>
  <c r="H20" i="1"/>
  <c r="G20" i="1"/>
  <c r="H18" i="1"/>
  <c r="G18" i="1"/>
  <c r="H15" i="1"/>
  <c r="G15" i="1"/>
  <c r="G48" i="1" l="1"/>
  <c r="G47" i="1"/>
</calcChain>
</file>

<file path=xl/sharedStrings.xml><?xml version="1.0" encoding="utf-8"?>
<sst xmlns="http://schemas.openxmlformats.org/spreadsheetml/2006/main" count="151" uniqueCount="116">
  <si>
    <t>STUNDENZETTEL</t>
  </si>
  <si>
    <t>Arbeitszeitnachweis · 2026</t>
  </si>
  <si>
    <t>MITARBEITER/IN</t>
  </si>
  <si>
    <t>KOSTENSTELLE</t>
  </si>
  <si>
    <t>MONAT / JAHR</t>
  </si>
  <si>
    <t>VERTRAGL. WOCHENSTUNDEN</t>
  </si>
  <si>
    <t>Max Mustermeier</t>
  </si>
  <si>
    <t>KST-4700</t>
  </si>
  <si>
    <t>Januar 2026</t>
  </si>
  <si>
    <t>FUNKTION / STELLE</t>
  </si>
  <si>
    <t>VORGESETZTE/R</t>
  </si>
  <si>
    <t>TÄGLICHE SOLLZEIT (Std.)</t>
  </si>
  <si>
    <t>Projektkoordinator/in</t>
  </si>
  <si>
    <t>Sandra Brückner</t>
  </si>
  <si>
    <t>Nr.</t>
  </si>
  <si>
    <t>Datum</t>
  </si>
  <si>
    <t>Wochentag</t>
  </si>
  <si>
    <t>Beginn</t>
  </si>
  <si>
    <t>Ende</t>
  </si>
  <si>
    <t>Pause
(Min.)</t>
  </si>
  <si>
    <t>Netto-
Arbeitszeit</t>
  </si>
  <si>
    <t>Soll-
Stunden</t>
  </si>
  <si>
    <t>Mehr-/
Minder-Std.</t>
  </si>
  <si>
    <t>Tätigkeitsbereich / Projekt</t>
  </si>
  <si>
    <t>Neujahr</t>
  </si>
  <si>
    <t>Gesetzlicher Feiertag</t>
  </si>
  <si>
    <t>Freitag</t>
  </si>
  <si>
    <t>Projektbesprechung / Teammeeting</t>
  </si>
  <si>
    <t>Samstag</t>
  </si>
  <si>
    <t>Wochenende</t>
  </si>
  <si>
    <t>Sonntag</t>
  </si>
  <si>
    <t>Montag</t>
  </si>
  <si>
    <t>Kundenkorrespondenz</t>
  </si>
  <si>
    <t>Heilige Drei Könige*</t>
  </si>
  <si>
    <t>Mittwoch</t>
  </si>
  <si>
    <t>Berichterstellung</t>
  </si>
  <si>
    <t>Donnerstag</t>
  </si>
  <si>
    <t>Interne Abstimmung</t>
  </si>
  <si>
    <t>Projektarbeit</t>
  </si>
  <si>
    <t>Qualitätssicherung</t>
  </si>
  <si>
    <t>Dienstag</t>
  </si>
  <si>
    <t>Kundenpräsentation</t>
  </si>
  <si>
    <t>Dokumentation</t>
  </si>
  <si>
    <t>Teamworkshop</t>
  </si>
  <si>
    <t>Auswertung &amp; Analyse</t>
  </si>
  <si>
    <t>Statusbericht</t>
  </si>
  <si>
    <t>Schulung intern</t>
  </si>
  <si>
    <t>Kundenbetreuung</t>
  </si>
  <si>
    <t>Halbtag / Gleitzeitausgleich</t>
  </si>
  <si>
    <t>Jahresplanung</t>
  </si>
  <si>
    <t>Monatsabschluss</t>
  </si>
  <si>
    <t>Berichterstattung</t>
  </si>
  <si>
    <t>Teambesprechung</t>
  </si>
  <si>
    <t>Projektdokumentation</t>
  </si>
  <si>
    <t>MONATSAUSWERTUNG</t>
  </si>
  <si>
    <t>Gesamt Nettoarbeitszeit</t>
  </si>
  <si>
    <t>Gesamt Sollarbeitszeit</t>
  </si>
  <si>
    <t>Saldo Mehr-/Minderstunden</t>
  </si>
  <si>
    <t>Unterschrift Mitarbeiter/in</t>
  </si>
  <si>
    <t>Unterschrift Vorgesetzte/r</t>
  </si>
  <si>
    <t>* Regionale Feiertage bitte individuell eintragen  ·  Aufbewahrungspflicht laut § 16 Abs. 2 ArbZG: mind. 2 Jahre  ·  Eingabefelder = orange hinterlegt  ·  Formelzellen nicht überschreiben</t>
  </si>
  <si>
    <t>JAHRESÜBERSICHT</t>
  </si>
  <si>
    <t>Arbeitszeit · 2026</t>
  </si>
  <si>
    <t>ABTEILUNG</t>
  </si>
  <si>
    <t>JAHRES-SOLLSTUNDEN</t>
  </si>
  <si>
    <t>Projektmanagement</t>
  </si>
  <si>
    <t>Monat</t>
  </si>
  <si>
    <t>Soll-Std.</t>
  </si>
  <si>
    <t>Ist-Std.</t>
  </si>
  <si>
    <t>Differenz</t>
  </si>
  <si>
    <t>Urlaubstage</t>
  </si>
  <si>
    <t>Krankheitstage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</si>
  <si>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</si>
  <si>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</si>
  <si>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</si>
  <si>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</si>
  <si>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</si>
  <si>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</si>
  <si>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</si>
  <si>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</si>
  <si>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</si>
  <si>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</si>
  <si>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</si>
  <si>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</si>
  <si>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JAHRESSUMME</t>
  </si>
  <si>
    <t>ANLEITUNG &amp; LEGENDE</t>
  </si>
  <si>
    <t>FARBCODE</t>
  </si>
  <si>
    <t>Orangefarbene Zellen</t>
  </si>
  <si>
    <t>Eingabefelder – hier werden Daten eingetragen (z.B. Zeiten, Mitarbeiterdaten)</t>
  </si>
  <si>
    <t>Grau hinterlegte Zellen</t>
  </si>
  <si>
    <t>Formelzellen – automatisch berechnet, bitte nicht überschreiben</t>
  </si>
  <si>
    <t>Gelb hinterlegte Zeilen</t>
  </si>
  <si>
    <t>Wochenenden und Feiertage – keine Zeiterfassung erforderlich</t>
  </si>
  <si>
    <t>Hellblaue Zellen</t>
  </si>
  <si>
    <t>Saldofelder – zeigen Mehr- oder Minderstunden an</t>
  </si>
  <si>
    <t>SO WIRD EINGETRAGEN</t>
  </si>
  <si>
    <t>Arbeitsbeginn (Spalte D)</t>
  </si>
  <si>
    <t>Uhrzeit im Format HH:MM eingeben, z.B. 08:30</t>
  </si>
  <si>
    <t>Arbeitsende (Spalte E)</t>
  </si>
  <si>
    <t>Uhrzeit im Format HH:MM eingeben, z.B. 17:00</t>
  </si>
  <si>
    <t>Pause (Spalte F)</t>
  </si>
  <si>
    <t>Pausenminuten als ganze Zahl eingeben, z.B. 45 (für 45 Minuten)</t>
  </si>
  <si>
    <t>Tätigkeitsbereich (Spalte J)</t>
  </si>
  <si>
    <t>Freitext – Projekt, Abteilung oder Tätigkeit beschreiben</t>
  </si>
  <si>
    <t>WICHTIGE HINWEISE</t>
  </si>
  <si>
    <t>Aufbewahrungspflicht</t>
  </si>
  <si>
    <t>Stundenzettel müssen gemäß § 16 Abs. 2 ArbZG mindestens 2 Jahre aufbewahrt werden.</t>
  </si>
  <si>
    <t>Neue Monate anlegen</t>
  </si>
  <si>
    <t>Blatt 'Januar 2026' kopieren (Rechtsklick → Verschieben/Kopieren) und Monat anpassen.</t>
  </si>
  <si>
    <t>Feiertage</t>
  </si>
  <si>
    <t>Regionale Feiertage manuell als Wochenend-/Feiertagszeile kennzeichnen.</t>
  </si>
  <si>
    <t>Soll-Stunden anpassen</t>
  </si>
  <si>
    <t>Tagessolzeit in Zelle G11 des Monatsblatts ändern (Standard: 8 Stunden).</t>
  </si>
  <si>
    <t>Jahresübersicht</t>
  </si>
  <si>
    <t>Ist-Stunden im Blatt 'Jahresübersicht 2026' manuell pro Monat eintragen.</t>
  </si>
  <si>
    <t>Diese Vorlage dient zur allgemeinen Arbeitszeiterfassung und kann individuell angepasst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</si>
</sst>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hh:mm"/>
    <numFmt numFmtId="166" formatCode="[h]:mm"/>
    <numFmt numFmtId="167" formatCode="\+0.00;\-0.00;0.00"/>
  </numFmts>
  <fonts count="26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3"/>
      <color rgb="FFC0C8D5"/>
      <name val="Calibri"/>
      <charset val="1"/>
    </font>
    <font>
      <b/>
      <sz val="8"/>
      <color rgb="FF7A7A7A"/>
      <name val="Calibri"/>
      <charset val="1"/>
    </font>
    <font>
      <sz val="10"/>
      <color rgb="FF3D3D3D"/>
      <name val="Calibri"/>
      <charset val="1"/>
    </font>
    <font>
      <b/>
      <sz val="9"/>
      <color rgb="FFFFFFFF"/>
      <name val="Calibri"/>
      <charset val="1"/>
    </font>
    <font>
      <sz val="9"/>
      <color rgb="FF3D3D3D"/>
      <name val="Calibri"/>
      <charset val="1"/>
    </font>
    <font>
      <b/>
      <i/>
      <sz val="9"/>
      <color rgb="FFE8622A"/>
      <name val="Calibri"/>
      <charset val="1"/>
    </font>
    <font>
      <i/>
      <sz val="9"/>
      <color rgb="FF7A7A7A"/>
      <name val="Calibri"/>
      <charset val="1"/>
    </font>
    <font>
      <b/>
      <sz val="9"/>
      <color rgb="FF1B2A4A"/>
      <name val="Calibri"/>
      <charset val="1"/>
    </font>
    <font>
      <sz val="9"/>
      <color rgb="FF7A7A7A"/>
      <name val="Calibri"/>
      <charset val="1"/>
    </font>
    <font>
      <b/>
      <sz val="9"/>
      <color rgb="FF00828A"/>
      <name val="Calibri"/>
      <charset val="1"/>
    </font>
    <font>
      <b/>
      <sz val="11"/>
      <color rgb="FFFFFFFF"/>
      <name val="Calibri"/>
      <charset val="1"/>
    </font>
    <font>
      <b/>
      <sz val="10"/>
      <color rgb="FF1B2A4A"/>
      <name val="Calibri"/>
      <charset val="1"/>
    </font>
    <font>
      <b/>
      <sz val="11"/>
      <color rgb="FF1B2A4A"/>
      <name val="Calibri"/>
      <charset val="1"/>
    </font>
    <font>
      <b/>
      <sz val="11"/>
      <color rgb="FFE8622A"/>
      <name val="Calibri"/>
      <charset val="1"/>
    </font>
    <font>
      <i/>
      <sz val="8"/>
      <color rgb="FF7A7A7A"/>
      <name val="Calibri"/>
      <charset val="1"/>
    </font>
    <font>
      <i/>
      <sz val="7"/>
      <color rgb="FF7A7A7A"/>
      <name val="Calibri"/>
      <charset val="1"/>
    </font>
    <font>
      <b/>
      <sz val="20"/>
      <color rgb="FFFFFFFF"/>
      <name val="Calibri"/>
      <charset val="1"/>
    </font>
    <font>
      <i/>
      <sz val="12"/>
      <color rgb="FFC0C8D5"/>
      <name val="Calibri"/>
      <charset val="1"/>
    </font>
    <font>
      <b/>
      <sz val="10"/>
      <color rgb="FF7A7A7A"/>
      <name val="Calibri"/>
      <charset val="1"/>
    </font>
    <font>
      <sz val="10"/>
      <color rgb="FF7A7A7A"/>
      <name val="Calibri"/>
      <charset val="1"/>
    </font>
    <font>
      <b/>
      <sz val="10"/>
      <color rgb="FF00828A"/>
      <name val="Calibri"/>
      <charset val="1"/>
    </font>
    <font>
      <b/>
      <sz val="10"/>
      <color rgb="FFE8622A"/>
      <name val="Calibri"/>
      <charset val="1"/>
    </font>
    <font>
      <b/>
      <sz val="9"/>
      <color rgb="FF3D3D3D"/>
      <name val="Calibri"/>
      <charset val="1"/>
    </font>
    <font>
      <sz val="9"/>
      <color rgb="FFFFFFFF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E8622A"/>
        <bgColor rgb="FFFF8080"/>
      </patternFill>
    </fill>
    <fill>
      <patternFill patternType="solid">
        <fgColor rgb="FF1B2A4A"/>
        <bgColor rgb="FF3D3D3D"/>
      </patternFill>
    </fill>
    <fill>
      <patternFill patternType="solid">
        <fgColor rgb="FF00828A"/>
        <bgColor rgb="FF006870"/>
      </patternFill>
    </fill>
    <fill>
      <patternFill patternType="solid">
        <fgColor rgb="FFFEF0E9"/>
        <bgColor rgb="FFF2F2F2"/>
      </patternFill>
    </fill>
    <fill>
      <patternFill patternType="solid">
        <fgColor rgb="FFFFF3CD"/>
        <bgColor rgb="FFFEF0E9"/>
      </patternFill>
    </fill>
    <fill>
      <patternFill patternType="solid">
        <fgColor rgb="FFE0F4F5"/>
        <bgColor rgb="FFF2F2F2"/>
      </patternFill>
    </fill>
    <fill>
      <patternFill patternType="solid">
        <fgColor rgb="FFF2F2F2"/>
        <bgColor rgb="FFFEF0E9"/>
      </patternFill>
    </fill>
    <fill>
      <patternFill patternType="solid">
        <fgColor rgb="FFFFFFFF"/>
        <bgColor rgb="FFF2F2F2"/>
      </patternFill>
    </fill>
  </fills>
  <borders count="9">
    <border>
      <left/>
      <right/>
      <top/>
      <bottom/>
      <diagonal/>
    </border>
    <border>
      <left/>
      <right/>
      <top/>
      <bottom style="thin">
        <color rgb="FFE8622A"/>
      </bottom>
      <diagonal/>
    </border>
    <border>
      <left style="thin">
        <color rgb="FF006870"/>
      </left>
      <right style="thin">
        <color rgb="FF006870"/>
      </right>
      <top style="thin">
        <color rgb="FF006870"/>
      </top>
      <bottom style="medium">
        <color rgb="FF1B2A4A"/>
      </bottom>
      <diagonal/>
    </border>
    <border>
      <left/>
      <right style="thin">
        <color rgb="FFC8CDD4"/>
      </right>
      <top style="thin">
        <color rgb="FFC8CDD4"/>
      </top>
      <bottom style="thin">
        <color rgb="FFC8CDD4"/>
      </bottom>
      <diagonal/>
    </border>
    <border>
      <left style="thin">
        <color rgb="FFC8CDD4"/>
      </left>
      <right style="thin">
        <color rgb="FFC8CDD4"/>
      </right>
      <top style="thin">
        <color rgb="FFC8CDD4"/>
      </top>
      <bottom style="thin">
        <color rgb="FFC8CDD4"/>
      </bottom>
      <diagonal/>
    </border>
    <border>
      <left style="thin">
        <color rgb="FFC8CDD4"/>
      </left>
      <right/>
      <top style="thin">
        <color rgb="FFC8CDD4"/>
      </top>
      <bottom style="thin">
        <color rgb="FFC8CDD4"/>
      </bottom>
      <diagonal/>
    </border>
    <border>
      <left style="thin">
        <color rgb="FF00828A"/>
      </left>
      <right/>
      <top style="thin">
        <color rgb="FF00828A"/>
      </top>
      <bottom style="thin">
        <color rgb="FF00828A"/>
      </bottom>
      <diagonal/>
    </border>
    <border>
      <left/>
      <right/>
      <top/>
      <bottom style="medium">
        <color rgb="FF1B2A4A"/>
      </bottom>
      <diagonal/>
    </border>
    <border>
      <left/>
      <right/>
      <top style="medium">
        <color rgb="FF00828A"/>
      </top>
      <bottom style="medium">
        <color rgb="FF00828A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6" fillId="0" borderId="0" xfId="0" applyFont="1" applyAlignment="1">
      <alignment horizontal="center" vertical="center"/>
    </xf>
    <xf numFmtId="0" fontId="12" fillId="4" borderId="7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/>
    </xf>
    <xf numFmtId="166" fontId="15" fillId="5" borderId="6" xfId="0" applyNumberFormat="1" applyFont="1" applyFill="1" applyBorder="1" applyAlignment="1">
      <alignment horizontal="center" vertical="center"/>
    </xf>
    <xf numFmtId="0" fontId="0" fillId="8" borderId="5" xfId="0" applyFill="1" applyBorder="1"/>
    <xf numFmtId="166" fontId="14" fillId="7" borderId="6" xfId="0" applyNumberFormat="1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0" fillId="4" borderId="0" xfId="0" applyFill="1"/>
    <xf numFmtId="0" fontId="3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/>
    </xf>
    <xf numFmtId="0" fontId="0" fillId="6" borderId="4" xfId="0" applyFill="1" applyBorder="1"/>
    <xf numFmtId="0" fontId="8" fillId="6" borderId="5" xfId="0" applyFont="1" applyFill="1" applyBorder="1"/>
    <xf numFmtId="0" fontId="0" fillId="6" borderId="3" xfId="0" applyFill="1" applyBorder="1"/>
    <xf numFmtId="0" fontId="3" fillId="7" borderId="3" xfId="0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left" vertical="center"/>
    </xf>
    <xf numFmtId="165" fontId="6" fillId="5" borderId="4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166" fontId="9" fillId="8" borderId="4" xfId="0" applyNumberFormat="1" applyFont="1" applyFill="1" applyBorder="1" applyAlignment="1">
      <alignment horizontal="center" vertical="center"/>
    </xf>
    <xf numFmtId="166" fontId="10" fillId="7" borderId="4" xfId="0" applyNumberFormat="1" applyFont="1" applyFill="1" applyBorder="1" applyAlignment="1">
      <alignment horizontal="center" vertical="center"/>
    </xf>
    <xf numFmtId="166" fontId="11" fillId="7" borderId="4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0" fontId="0" fillId="7" borderId="3" xfId="0" applyFill="1" applyBorder="1"/>
    <xf numFmtId="0" fontId="3" fillId="9" borderId="3" xfId="0" applyFont="1" applyFill="1" applyBorder="1" applyAlignment="1">
      <alignment horizontal="center" vertical="center"/>
    </xf>
    <xf numFmtId="164" fontId="6" fillId="9" borderId="4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left" vertical="center"/>
    </xf>
    <xf numFmtId="166" fontId="10" fillId="9" borderId="4" xfId="0" applyNumberFormat="1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left" vertical="center"/>
    </xf>
    <xf numFmtId="0" fontId="0" fillId="9" borderId="3" xfId="0" applyFill="1" applyBorder="1"/>
    <xf numFmtId="0" fontId="5" fillId="4" borderId="7" xfId="0" applyFont="1" applyFill="1" applyBorder="1" applyAlignment="1">
      <alignment horizontal="center" vertical="center"/>
    </xf>
    <xf numFmtId="1" fontId="20" fillId="9" borderId="4" xfId="0" applyNumberFormat="1" applyFont="1" applyFill="1" applyBorder="1" applyAlignment="1">
      <alignment horizontal="center" vertical="center"/>
    </xf>
    <xf numFmtId="49" fontId="4" fillId="9" borderId="4" xfId="0" applyNumberFormat="1" applyFont="1" applyFill="1" applyBorder="1" applyAlignment="1">
      <alignment horizontal="center" vertical="center"/>
    </xf>
    <xf numFmtId="2" fontId="21" fillId="9" borderId="4" xfId="0" applyNumberFormat="1" applyFont="1" applyFill="1" applyBorder="1" applyAlignment="1">
      <alignment horizontal="center" vertical="center"/>
    </xf>
    <xf numFmtId="2" fontId="13" fillId="8" borderId="4" xfId="0" applyNumberFormat="1" applyFont="1" applyFill="1" applyBorder="1" applyAlignment="1">
      <alignment horizontal="center" vertical="center"/>
    </xf>
    <xf numFmtId="167" fontId="22" fillId="7" borderId="4" xfId="0" applyNumberFormat="1" applyFont="1" applyFill="1" applyBorder="1" applyAlignment="1">
      <alignment horizontal="center" vertical="center"/>
    </xf>
    <xf numFmtId="1" fontId="4" fillId="9" borderId="4" xfId="0" applyNumberFormat="1" applyFont="1" applyFill="1" applyBorder="1" applyAlignment="1">
      <alignment horizontal="center" vertical="center"/>
    </xf>
    <xf numFmtId="1" fontId="20" fillId="7" borderId="4" xfId="0" applyNumberFormat="1" applyFont="1" applyFill="1" applyBorder="1" applyAlignment="1">
      <alignment horizontal="center" vertical="center"/>
    </xf>
    <xf numFmtId="49" fontId="4" fillId="7" borderId="4" xfId="0" applyNumberFormat="1" applyFont="1" applyFill="1" applyBorder="1" applyAlignment="1">
      <alignment horizontal="center" vertical="center"/>
    </xf>
    <xf numFmtId="2" fontId="21" fillId="7" borderId="4" xfId="0" applyNumberFormat="1" applyFont="1" applyFill="1" applyBorder="1" applyAlignment="1">
      <alignment horizontal="center" vertical="center"/>
    </xf>
    <xf numFmtId="167" fontId="23" fillId="5" borderId="4" xfId="0" applyNumberFormat="1" applyFont="1" applyFill="1" applyBorder="1" applyAlignment="1">
      <alignment horizontal="center" vertical="center"/>
    </xf>
    <xf numFmtId="1" fontId="4" fillId="7" borderId="4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2" fontId="12" fillId="3" borderId="8" xfId="0" applyNumberFormat="1" applyFont="1" applyFill="1" applyBorder="1" applyAlignment="1">
      <alignment horizontal="center" vertical="center"/>
    </xf>
    <xf numFmtId="167" fontId="12" fillId="3" borderId="8" xfId="0" applyNumberFormat="1" applyFont="1" applyFill="1" applyBorder="1" applyAlignment="1">
      <alignment horizontal="center" vertical="center"/>
    </xf>
    <xf numFmtId="1" fontId="12" fillId="3" borderId="8" xfId="0" applyNumberFormat="1" applyFont="1" applyFill="1" applyBorder="1" applyAlignment="1">
      <alignment horizontal="center" vertical="center"/>
    </xf>
    <xf numFmtId="0" fontId="0" fillId="9" borderId="0" xfId="0" applyFill="1"/>
    <xf numFmtId="0" fontId="24" fillId="5" borderId="4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 wrapText="1"/>
    </xf>
    <xf numFmtId="0" fontId="24" fillId="8" borderId="4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 wrapText="1"/>
    </xf>
    <xf numFmtId="0" fontId="24" fillId="7" borderId="4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left" vertical="center"/>
    </xf>
    <xf numFmtId="0" fontId="25" fillId="9" borderId="4" xfId="0" applyFont="1" applyFill="1" applyBorder="1" applyAlignment="1">
      <alignment horizontal="left" vertical="center" wrapText="1"/>
    </xf>
    <xf numFmtId="0" fontId="24" fillId="9" borderId="4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28A"/>
      <rgbColor rgb="FFC0C8D5"/>
      <rgbColor rgb="FF7A7A7A"/>
      <rgbColor rgb="FF9999FF"/>
      <rgbColor rgb="FF993366"/>
      <rgbColor rgb="FFFFF3CD"/>
      <rgbColor rgb="FFE0F4F5"/>
      <rgbColor rgb="FF660066"/>
      <rgbColor rgb="FFFF8080"/>
      <rgbColor rgb="FF0066CC"/>
      <rgbColor rgb="FFC8CDD4"/>
      <rgbColor rgb="FF000080"/>
      <rgbColor rgb="FFFF00FF"/>
      <rgbColor rgb="FFFFFF00"/>
      <rgbColor rgb="FF00FFFF"/>
      <rgbColor rgb="FF800080"/>
      <rgbColor rgb="FF800000"/>
      <rgbColor rgb="FF006870"/>
      <rgbColor rgb="FF0000FF"/>
      <rgbColor rgb="FF00CCFF"/>
      <rgbColor rgb="FFF2F2F2"/>
      <rgbColor rgb="FFCCFFCC"/>
      <rgbColor rgb="FFFEF0E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622A"/>
      <rgbColor rgb="FF666699"/>
      <rgbColor rgb="FF969696"/>
      <rgbColor rgb="FF1B2A4A"/>
      <rgbColor rgb="FF339966"/>
      <rgbColor rgb="FF003300"/>
      <rgbColor rgb="FF333300"/>
      <rgbColor rgb="FF993300"/>
      <rgbColor rgb="FF993366"/>
      <rgbColor rgb="FF333399"/>
      <rgbColor rgb="FF3D3D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28A"/>
  </sheetPr>
  <dimension ref="A1:K53"/>
  <sheetViews>
    <sheetView showGridLines="0" tabSelected="1" zoomScaleNormal="100" workbookViewId="0">
      <selection activeCell="W51" sqref="W51"/>
    </sheetView>
  </sheetViews>
  <sheetFormatPr baseColWidth="10" defaultColWidth="8.7109375" defaultRowHeight="15" x14ac:dyDescent="0.25"/>
  <cols>
    <col min="1" max="1" width="5" customWidth="1"/>
    <col min="2" max="2" width="12" customWidth="1"/>
    <col min="3" max="3" width="11" customWidth="1"/>
    <col min="4" max="6" width="10" customWidth="1"/>
    <col min="7" max="9" width="12" customWidth="1"/>
    <col min="10" max="10" width="22" customWidth="1"/>
    <col min="11" max="11" width="5" customWidth="1"/>
  </cols>
  <sheetData>
    <row r="1" spans="1:11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.5" customHeight="1" x14ac:dyDescent="0.25">
      <c r="A2" s="14" t="s">
        <v>0</v>
      </c>
      <c r="B2" s="14"/>
      <c r="C2" s="14"/>
      <c r="D2" s="13" t="s">
        <v>1</v>
      </c>
      <c r="E2" s="13"/>
      <c r="F2" s="13"/>
      <c r="G2" s="13"/>
      <c r="H2" s="13"/>
      <c r="I2" s="13"/>
      <c r="J2" s="13"/>
      <c r="K2" s="13"/>
    </row>
    <row r="3" spans="1:11" ht="13.5" customHeight="1" x14ac:dyDescent="0.25">
      <c r="A3" s="14"/>
      <c r="B3" s="14"/>
      <c r="C3" s="14"/>
      <c r="D3" s="13"/>
      <c r="E3" s="13"/>
      <c r="F3" s="13"/>
      <c r="G3" s="13"/>
      <c r="H3" s="13"/>
      <c r="I3" s="13"/>
      <c r="J3" s="13"/>
      <c r="K3" s="13"/>
    </row>
    <row r="4" spans="1:11" ht="13.5" customHeight="1" x14ac:dyDescent="0.25">
      <c r="A4" s="14"/>
      <c r="B4" s="14"/>
      <c r="C4" s="14"/>
      <c r="D4" s="13"/>
      <c r="E4" s="13"/>
      <c r="F4" s="13"/>
      <c r="G4" s="13"/>
      <c r="H4" s="13"/>
      <c r="I4" s="13"/>
      <c r="J4" s="13"/>
      <c r="K4" s="13"/>
    </row>
    <row r="5" spans="1:11" ht="13.5" customHeight="1" x14ac:dyDescent="0.25">
      <c r="A5" s="14"/>
      <c r="B5" s="14"/>
      <c r="C5" s="14"/>
      <c r="D5" s="13"/>
      <c r="E5" s="13"/>
      <c r="F5" s="13"/>
      <c r="G5" s="13"/>
      <c r="H5" s="13"/>
      <c r="I5" s="13"/>
      <c r="J5" s="13"/>
      <c r="K5" s="13"/>
    </row>
    <row r="6" spans="1:11" ht="3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3.75" customHeight="1" x14ac:dyDescent="0.25"/>
    <row r="8" spans="1:11" ht="19.5" customHeight="1" x14ac:dyDescent="0.25">
      <c r="A8" s="17" t="s">
        <v>2</v>
      </c>
      <c r="D8" s="17" t="s">
        <v>3</v>
      </c>
      <c r="G8" s="17" t="s">
        <v>4</v>
      </c>
      <c r="J8" s="17" t="s">
        <v>5</v>
      </c>
    </row>
    <row r="9" spans="1:11" ht="19.5" customHeight="1" x14ac:dyDescent="0.25">
      <c r="A9" s="12" t="s">
        <v>6</v>
      </c>
      <c r="B9" s="12"/>
      <c r="C9" s="12"/>
      <c r="D9" s="12" t="s">
        <v>7</v>
      </c>
      <c r="E9" s="12"/>
      <c r="F9" s="12"/>
      <c r="G9" s="12" t="s">
        <v>8</v>
      </c>
      <c r="H9" s="12"/>
      <c r="I9" s="12"/>
      <c r="J9" s="12">
        <v>40</v>
      </c>
      <c r="K9" s="12"/>
    </row>
    <row r="10" spans="1:11" ht="19.5" customHeight="1" x14ac:dyDescent="0.25">
      <c r="A10" s="17" t="s">
        <v>9</v>
      </c>
      <c r="D10" s="17" t="s">
        <v>10</v>
      </c>
      <c r="G10" s="17" t="s">
        <v>11</v>
      </c>
    </row>
    <row r="11" spans="1:11" ht="19.5" customHeight="1" x14ac:dyDescent="0.25">
      <c r="A11" s="12" t="s">
        <v>12</v>
      </c>
      <c r="B11" s="12"/>
      <c r="C11" s="12"/>
      <c r="D11" s="12" t="s">
        <v>13</v>
      </c>
      <c r="E11" s="12"/>
      <c r="F11" s="12"/>
      <c r="G11" s="12">
        <v>8</v>
      </c>
      <c r="H11" s="12"/>
      <c r="I11" s="12"/>
    </row>
    <row r="12" spans="1:11" ht="9.75" customHeight="1" x14ac:dyDescent="0.25"/>
    <row r="13" spans="1:11" ht="30" customHeight="1" x14ac:dyDescent="0.25">
      <c r="A13" s="18" t="s">
        <v>14</v>
      </c>
      <c r="B13" s="18" t="s">
        <v>15</v>
      </c>
      <c r="C13" s="18" t="s">
        <v>16</v>
      </c>
      <c r="D13" s="18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8" t="s">
        <v>23</v>
      </c>
      <c r="K13" s="18"/>
    </row>
    <row r="14" spans="1:11" ht="18" customHeight="1" x14ac:dyDescent="0.25">
      <c r="A14" s="19">
        <v>1</v>
      </c>
      <c r="B14" s="20">
        <v>46023</v>
      </c>
      <c r="C14" s="21" t="s">
        <v>24</v>
      </c>
      <c r="D14" s="22"/>
      <c r="E14" s="22"/>
      <c r="F14" s="22"/>
      <c r="G14" s="22"/>
      <c r="H14" s="22"/>
      <c r="I14" s="22"/>
      <c r="J14" s="23" t="s">
        <v>25</v>
      </c>
      <c r="K14" s="24"/>
    </row>
    <row r="15" spans="1:11" ht="18" customHeight="1" x14ac:dyDescent="0.25">
      <c r="A15" s="25">
        <v>2</v>
      </c>
      <c r="B15" s="26">
        <v>46024</v>
      </c>
      <c r="C15" s="27" t="s">
        <v>26</v>
      </c>
      <c r="D15" s="28">
        <v>0.34375</v>
      </c>
      <c r="E15" s="28">
        <v>0.75</v>
      </c>
      <c r="F15" s="29">
        <v>45</v>
      </c>
      <c r="G15" s="30">
        <f>IFERROR(IF(AND(D15&lt;&gt;"",E15&lt;&gt;""),(E15-D15)-F15/1440,""),"")</f>
        <v>0.375</v>
      </c>
      <c r="H15" s="31">
        <f>IFERROR(IF(D15&lt;&gt;"",$G$11/24,0),0)</f>
        <v>0.33333333333333331</v>
      </c>
      <c r="I15" s="32" t="str">
        <f>IFERROR(IF(G15&lt;&gt;"",_xlfn.LET(_xlpm.D,ROUND((G15-H15)*1440,0)/1440,IF(_xlpm.D&lt;0,"-"&amp;TEXT(ABS(_xlpm.D),"h:mm"),TEXT(_xlpm.D,"h:mm"))),""),"")</f>
        <v>1:00</v>
      </c>
      <c r="J15" s="33" t="s">
        <v>27</v>
      </c>
      <c r="K15" s="34"/>
    </row>
    <row r="16" spans="1:11" ht="18" customHeight="1" x14ac:dyDescent="0.25">
      <c r="A16" s="19">
        <v>3</v>
      </c>
      <c r="B16" s="20">
        <v>46025</v>
      </c>
      <c r="C16" s="21" t="s">
        <v>28</v>
      </c>
      <c r="D16" s="22"/>
      <c r="E16" s="22"/>
      <c r="F16" s="22"/>
      <c r="G16" s="22"/>
      <c r="H16" s="22"/>
      <c r="I16" s="32" t="str">
        <f t="shared" ref="I16:I43" si="0">IFERROR(IF(G16&lt;&gt;"",_xlfn.LET(_xlpm.D,ROUND((G16-H16)*1440,0)/1440,IF(_xlpm.D&lt;0,"-"&amp;TEXT(ABS(_xlpm.D),"h:mm"),TEXT(_xlpm.D,"h:mm"))),""),"")</f>
        <v/>
      </c>
      <c r="J16" s="23" t="s">
        <v>29</v>
      </c>
      <c r="K16" s="24"/>
    </row>
    <row r="17" spans="1:11" ht="18" customHeight="1" x14ac:dyDescent="0.25">
      <c r="A17" s="19">
        <v>4</v>
      </c>
      <c r="B17" s="20">
        <v>46026</v>
      </c>
      <c r="C17" s="21" t="s">
        <v>30</v>
      </c>
      <c r="D17" s="22"/>
      <c r="E17" s="22"/>
      <c r="F17" s="22"/>
      <c r="G17" s="22"/>
      <c r="H17" s="22"/>
      <c r="I17" s="32" t="str">
        <f t="shared" si="0"/>
        <v/>
      </c>
      <c r="J17" s="23" t="s">
        <v>29</v>
      </c>
      <c r="K17" s="24"/>
    </row>
    <row r="18" spans="1:11" ht="18" customHeight="1" x14ac:dyDescent="0.25">
      <c r="A18" s="35">
        <v>5</v>
      </c>
      <c r="B18" s="36">
        <v>46027</v>
      </c>
      <c r="C18" s="37" t="s">
        <v>31</v>
      </c>
      <c r="D18" s="28">
        <v>0.375</v>
      </c>
      <c r="E18" s="28">
        <v>0.72916666666666696</v>
      </c>
      <c r="F18" s="29">
        <v>60</v>
      </c>
      <c r="G18" s="30">
        <f>IFERROR(IF(AND(D18&lt;&gt;"",E18&lt;&gt;""),(E18-D18)-F18/1440,""),"")</f>
        <v>0.31250000000000028</v>
      </c>
      <c r="H18" s="38">
        <f>IFERROR(IF(D18&lt;&gt;"",$G$11/24,0),0)</f>
        <v>0.33333333333333331</v>
      </c>
      <c r="I18" s="32" t="str">
        <f t="shared" si="0"/>
        <v>-0:30</v>
      </c>
      <c r="J18" s="39" t="s">
        <v>32</v>
      </c>
      <c r="K18" s="40"/>
    </row>
    <row r="19" spans="1:11" ht="18" customHeight="1" x14ac:dyDescent="0.25">
      <c r="A19" s="19">
        <v>6</v>
      </c>
      <c r="B19" s="20">
        <v>46028</v>
      </c>
      <c r="C19" s="21" t="s">
        <v>33</v>
      </c>
      <c r="D19" s="22"/>
      <c r="E19" s="22"/>
      <c r="F19" s="22"/>
      <c r="G19" s="22"/>
      <c r="H19" s="22"/>
      <c r="I19" s="32" t="str">
        <f t="shared" si="0"/>
        <v/>
      </c>
      <c r="J19" s="23" t="s">
        <v>25</v>
      </c>
      <c r="K19" s="24"/>
    </row>
    <row r="20" spans="1:11" ht="18" customHeight="1" x14ac:dyDescent="0.25">
      <c r="A20" s="35">
        <v>7</v>
      </c>
      <c r="B20" s="36">
        <v>46029</v>
      </c>
      <c r="C20" s="37" t="s">
        <v>34</v>
      </c>
      <c r="D20" s="28">
        <v>0.33333333333333298</v>
      </c>
      <c r="E20" s="28">
        <v>0.69791666666666696</v>
      </c>
      <c r="F20" s="29">
        <v>45</v>
      </c>
      <c r="G20" s="30">
        <f>IFERROR(IF(AND(D20&lt;&gt;"",E20&lt;&gt;""),(E20-D20)-F20/1440,""),"")</f>
        <v>0.33333333333333398</v>
      </c>
      <c r="H20" s="38">
        <f>IFERROR(IF(D20&lt;&gt;"",$G$11/24,0),0)</f>
        <v>0.33333333333333331</v>
      </c>
      <c r="I20" s="32" t="str">
        <f t="shared" si="0"/>
        <v>0:00</v>
      </c>
      <c r="J20" s="39" t="s">
        <v>35</v>
      </c>
      <c r="K20" s="40"/>
    </row>
    <row r="21" spans="1:11" ht="18" customHeight="1" x14ac:dyDescent="0.25">
      <c r="A21" s="25">
        <v>8</v>
      </c>
      <c r="B21" s="26">
        <v>46030</v>
      </c>
      <c r="C21" s="27" t="s">
        <v>36</v>
      </c>
      <c r="D21" s="28">
        <v>0.35416666666666702</v>
      </c>
      <c r="E21" s="28">
        <v>0.70833333333333304</v>
      </c>
      <c r="F21" s="29">
        <v>60</v>
      </c>
      <c r="G21" s="30">
        <f>IFERROR(IF(AND(D21&lt;&gt;"",E21&lt;&gt;""),(E21-D21)-F21/1440,""),"")</f>
        <v>0.31249999999999933</v>
      </c>
      <c r="H21" s="31">
        <f>IFERROR(IF(D21&lt;&gt;"",$G$11/24,0),0)</f>
        <v>0.33333333333333331</v>
      </c>
      <c r="I21" s="32" t="str">
        <f t="shared" si="0"/>
        <v>-0:30</v>
      </c>
      <c r="J21" s="33" t="s">
        <v>37</v>
      </c>
      <c r="K21" s="34"/>
    </row>
    <row r="22" spans="1:11" ht="18" customHeight="1" x14ac:dyDescent="0.25">
      <c r="A22" s="35">
        <v>9</v>
      </c>
      <c r="B22" s="36">
        <v>46031</v>
      </c>
      <c r="C22" s="37" t="s">
        <v>26</v>
      </c>
      <c r="D22" s="28">
        <v>0.32291666666666702</v>
      </c>
      <c r="E22" s="28">
        <v>0.69791666666666663</v>
      </c>
      <c r="F22" s="29">
        <v>45</v>
      </c>
      <c r="G22" s="30">
        <f>IFERROR(IF(AND(D22&lt;&gt;"",E22&lt;&gt;""),(E22-D22)-F22/1440,""),"")</f>
        <v>0.34374999999999961</v>
      </c>
      <c r="H22" s="38">
        <f>IFERROR(IF(D22&lt;&gt;"",$G$11/24,0),0)</f>
        <v>0.33333333333333331</v>
      </c>
      <c r="I22" s="32" t="str">
        <f t="shared" si="0"/>
        <v>0:15</v>
      </c>
      <c r="J22" s="39" t="s">
        <v>38</v>
      </c>
      <c r="K22" s="40"/>
    </row>
    <row r="23" spans="1:11" ht="18" customHeight="1" x14ac:dyDescent="0.25">
      <c r="A23" s="19">
        <v>10</v>
      </c>
      <c r="B23" s="20">
        <v>46032</v>
      </c>
      <c r="C23" s="21" t="s">
        <v>28</v>
      </c>
      <c r="D23" s="22"/>
      <c r="E23" s="22"/>
      <c r="F23" s="22"/>
      <c r="G23" s="22"/>
      <c r="H23" s="22"/>
      <c r="I23" s="32" t="str">
        <f t="shared" si="0"/>
        <v/>
      </c>
      <c r="J23" s="23" t="s">
        <v>29</v>
      </c>
      <c r="K23" s="24"/>
    </row>
    <row r="24" spans="1:11" ht="18" customHeight="1" x14ac:dyDescent="0.25">
      <c r="A24" s="19">
        <v>11</v>
      </c>
      <c r="B24" s="20">
        <v>46033</v>
      </c>
      <c r="C24" s="21" t="s">
        <v>30</v>
      </c>
      <c r="D24" s="22"/>
      <c r="E24" s="22"/>
      <c r="F24" s="22"/>
      <c r="G24" s="22"/>
      <c r="H24" s="22"/>
      <c r="I24" s="32" t="str">
        <f t="shared" si="0"/>
        <v/>
      </c>
      <c r="J24" s="23" t="s">
        <v>29</v>
      </c>
      <c r="K24" s="24"/>
    </row>
    <row r="25" spans="1:11" ht="18" customHeight="1" x14ac:dyDescent="0.25">
      <c r="A25" s="25">
        <v>12</v>
      </c>
      <c r="B25" s="26">
        <v>46034</v>
      </c>
      <c r="C25" s="27" t="s">
        <v>31</v>
      </c>
      <c r="D25" s="28">
        <v>0.375</v>
      </c>
      <c r="E25" s="28">
        <v>0.75</v>
      </c>
      <c r="F25" s="29">
        <v>60</v>
      </c>
      <c r="G25" s="30">
        <f>IFERROR(IF(AND(D25&lt;&gt;"",E25&lt;&gt;""),(E25-D25)-F25/1440,""),"")</f>
        <v>0.33333333333333331</v>
      </c>
      <c r="H25" s="31">
        <f>IFERROR(IF(D25&lt;&gt;"",$G$11/24,0),0)</f>
        <v>0.33333333333333331</v>
      </c>
      <c r="I25" s="32" t="str">
        <f t="shared" si="0"/>
        <v>0:00</v>
      </c>
      <c r="J25" s="33" t="s">
        <v>39</v>
      </c>
      <c r="K25" s="34"/>
    </row>
    <row r="26" spans="1:11" ht="18" customHeight="1" x14ac:dyDescent="0.25">
      <c r="A26" s="35">
        <v>13</v>
      </c>
      <c r="B26" s="36">
        <v>46035</v>
      </c>
      <c r="C26" s="37" t="s">
        <v>40</v>
      </c>
      <c r="D26" s="28">
        <v>0.34375</v>
      </c>
      <c r="E26" s="28">
        <v>0.71875</v>
      </c>
      <c r="F26" s="29">
        <v>60</v>
      </c>
      <c r="G26" s="30">
        <f>IFERROR(IF(AND(D26&lt;&gt;"",E26&lt;&gt;""),(E26-D26)-F26/1440,""),"")</f>
        <v>0.33333333333333331</v>
      </c>
      <c r="H26" s="38">
        <f>IFERROR(IF(D26&lt;&gt;"",$G$11/24,0),0)</f>
        <v>0.33333333333333331</v>
      </c>
      <c r="I26" s="32" t="str">
        <f t="shared" si="0"/>
        <v>0:00</v>
      </c>
      <c r="J26" s="39" t="s">
        <v>41</v>
      </c>
      <c r="K26" s="40"/>
    </row>
    <row r="27" spans="1:11" ht="18" customHeight="1" x14ac:dyDescent="0.25">
      <c r="A27" s="25">
        <v>14</v>
      </c>
      <c r="B27" s="26">
        <v>46036</v>
      </c>
      <c r="C27" s="27" t="s">
        <v>34</v>
      </c>
      <c r="D27" s="28">
        <v>0.33333333333333298</v>
      </c>
      <c r="E27" s="28">
        <v>0.70833333333333304</v>
      </c>
      <c r="F27" s="29">
        <v>45</v>
      </c>
      <c r="G27" s="30">
        <f>IFERROR(IF(AND(D27&lt;&gt;"",E27&lt;&gt;""),(E27-D27)-F27/1440,""),"")</f>
        <v>0.34375000000000006</v>
      </c>
      <c r="H27" s="31">
        <f>IFERROR(IF(D27&lt;&gt;"",$G$11/24,0),0)</f>
        <v>0.33333333333333331</v>
      </c>
      <c r="I27" s="32" t="str">
        <f t="shared" si="0"/>
        <v>0:15</v>
      </c>
      <c r="J27" s="33" t="s">
        <v>42</v>
      </c>
      <c r="K27" s="34"/>
    </row>
    <row r="28" spans="1:11" ht="18" customHeight="1" x14ac:dyDescent="0.25">
      <c r="A28" s="35">
        <v>15</v>
      </c>
      <c r="B28" s="36">
        <v>46037</v>
      </c>
      <c r="C28" s="37" t="s">
        <v>36</v>
      </c>
      <c r="D28" s="28">
        <v>0.33333333333333331</v>
      </c>
      <c r="E28" s="28">
        <v>0.72916666666666696</v>
      </c>
      <c r="F28" s="29">
        <v>60</v>
      </c>
      <c r="G28" s="30">
        <f>IFERROR(IF(AND(D28&lt;&gt;"",E28&lt;&gt;""),(E28-D28)-F28/1440,""),"")</f>
        <v>0.35416666666666696</v>
      </c>
      <c r="H28" s="38">
        <f>IFERROR(IF(D28&lt;&gt;"",$G$11/24,0),0)</f>
        <v>0.33333333333333331</v>
      </c>
      <c r="I28" s="32" t="str">
        <f t="shared" si="0"/>
        <v>0:30</v>
      </c>
      <c r="J28" s="39" t="s">
        <v>43</v>
      </c>
      <c r="K28" s="40"/>
    </row>
    <row r="29" spans="1:11" ht="18" customHeight="1" x14ac:dyDescent="0.25">
      <c r="A29" s="25">
        <v>16</v>
      </c>
      <c r="B29" s="26">
        <v>46038</v>
      </c>
      <c r="C29" s="27" t="s">
        <v>26</v>
      </c>
      <c r="D29" s="28">
        <v>0.375</v>
      </c>
      <c r="E29" s="28">
        <v>0.70833333333333304</v>
      </c>
      <c r="F29" s="29">
        <v>45</v>
      </c>
      <c r="G29" s="30">
        <f>IFERROR(IF(AND(D29&lt;&gt;"",E29&lt;&gt;""),(E29-D29)-F29/1440,""),"")</f>
        <v>0.30208333333333304</v>
      </c>
      <c r="H29" s="31">
        <f>IFERROR(IF(D29&lt;&gt;"",$G$11/24,0),0)</f>
        <v>0.33333333333333331</v>
      </c>
      <c r="I29" s="32" t="str">
        <f t="shared" si="0"/>
        <v>-0:45</v>
      </c>
      <c r="J29" s="33" t="s">
        <v>44</v>
      </c>
      <c r="K29" s="34"/>
    </row>
    <row r="30" spans="1:11" ht="18" customHeight="1" x14ac:dyDescent="0.25">
      <c r="A30" s="19">
        <v>17</v>
      </c>
      <c r="B30" s="20">
        <v>46039</v>
      </c>
      <c r="C30" s="21" t="s">
        <v>28</v>
      </c>
      <c r="D30" s="22"/>
      <c r="E30" s="22"/>
      <c r="F30" s="22"/>
      <c r="G30" s="22"/>
      <c r="H30" s="22"/>
      <c r="I30" s="32" t="str">
        <f>IFERROR(IF(G30&lt;&gt;"",_xlfn.LET(_xlpm.D,ROUND((G30-H30)*1440,0)/1440,IF(_xlpm.D&lt;0,"-"&amp;TEXT(ABS(_xlpm.D),"h:mm"),TEXT(_xlpm.D,"h:mm"))),""),"")</f>
        <v/>
      </c>
      <c r="J30" s="23" t="s">
        <v>29</v>
      </c>
      <c r="K30" s="24"/>
    </row>
    <row r="31" spans="1:11" ht="18" customHeight="1" x14ac:dyDescent="0.25">
      <c r="A31" s="19">
        <v>18</v>
      </c>
      <c r="B31" s="20">
        <v>46040</v>
      </c>
      <c r="C31" s="21" t="s">
        <v>30</v>
      </c>
      <c r="D31" s="22"/>
      <c r="E31" s="22"/>
      <c r="F31" s="22"/>
      <c r="G31" s="22"/>
      <c r="H31" s="22"/>
      <c r="I31" s="32" t="str">
        <f t="shared" si="0"/>
        <v/>
      </c>
      <c r="J31" s="23" t="s">
        <v>29</v>
      </c>
      <c r="K31" s="24"/>
    </row>
    <row r="32" spans="1:11" ht="18" customHeight="1" x14ac:dyDescent="0.25">
      <c r="A32" s="35">
        <v>19</v>
      </c>
      <c r="B32" s="36">
        <v>46041</v>
      </c>
      <c r="C32" s="37" t="s">
        <v>31</v>
      </c>
      <c r="D32" s="28">
        <v>0.33333333333333298</v>
      </c>
      <c r="E32" s="28">
        <v>0.69791666666666696</v>
      </c>
      <c r="F32" s="29">
        <v>45</v>
      </c>
      <c r="G32" s="30">
        <f>IFERROR(IF(AND(D32&lt;&gt;"",E32&lt;&gt;""),(E32-D32)-F32/1440,""),"")</f>
        <v>0.33333333333333398</v>
      </c>
      <c r="H32" s="38">
        <f>IFERROR(IF(D32&lt;&gt;"",$G$11/24,0),0)</f>
        <v>0.33333333333333331</v>
      </c>
      <c r="I32" s="32" t="str">
        <f t="shared" si="0"/>
        <v>0:00</v>
      </c>
      <c r="J32" s="39" t="s">
        <v>38</v>
      </c>
      <c r="K32" s="40"/>
    </row>
    <row r="33" spans="1:11" ht="18" customHeight="1" x14ac:dyDescent="0.25">
      <c r="A33" s="25">
        <v>20</v>
      </c>
      <c r="B33" s="26">
        <v>46042</v>
      </c>
      <c r="C33" s="27" t="s">
        <v>40</v>
      </c>
      <c r="D33" s="28">
        <v>0.34375</v>
      </c>
      <c r="E33" s="28">
        <v>0.70833333333333304</v>
      </c>
      <c r="F33" s="29">
        <v>60</v>
      </c>
      <c r="G33" s="30">
        <f>IFERROR(IF(AND(D33&lt;&gt;"",E33&lt;&gt;""),(E33-D33)-F33/1440,""),"")</f>
        <v>0.32291666666666635</v>
      </c>
      <c r="H33" s="31">
        <f>IFERROR(IF(D33&lt;&gt;"",$G$11/24,0),0)</f>
        <v>0.33333333333333331</v>
      </c>
      <c r="I33" s="32" t="str">
        <f t="shared" si="0"/>
        <v>-0:15</v>
      </c>
      <c r="J33" s="33" t="s">
        <v>45</v>
      </c>
      <c r="K33" s="34"/>
    </row>
    <row r="34" spans="1:11" ht="18" customHeight="1" x14ac:dyDescent="0.25">
      <c r="A34" s="35">
        <v>21</v>
      </c>
      <c r="B34" s="36">
        <v>46043</v>
      </c>
      <c r="C34" s="37" t="s">
        <v>34</v>
      </c>
      <c r="D34" s="28">
        <v>0.375</v>
      </c>
      <c r="E34" s="28">
        <v>0.77083333333333304</v>
      </c>
      <c r="F34" s="29">
        <v>60</v>
      </c>
      <c r="G34" s="30">
        <f>IFERROR(IF(AND(D34&lt;&gt;"",E34&lt;&gt;""),(E34-D34)-F34/1440,""),"")</f>
        <v>0.35416666666666635</v>
      </c>
      <c r="H34" s="38">
        <f>IFERROR(IF(D34&lt;&gt;"",$G$11/24,0),0)</f>
        <v>0.33333333333333331</v>
      </c>
      <c r="I34" s="32" t="str">
        <f t="shared" si="0"/>
        <v>0:30</v>
      </c>
      <c r="J34" s="39" t="s">
        <v>46</v>
      </c>
      <c r="K34" s="40"/>
    </row>
    <row r="35" spans="1:11" ht="18" customHeight="1" x14ac:dyDescent="0.25">
      <c r="A35" s="25">
        <v>22</v>
      </c>
      <c r="B35" s="26">
        <v>46044</v>
      </c>
      <c r="C35" s="27" t="s">
        <v>36</v>
      </c>
      <c r="D35" s="28">
        <v>0.35416666666666702</v>
      </c>
      <c r="E35" s="28">
        <v>0.70833333333333304</v>
      </c>
      <c r="F35" s="29">
        <v>45</v>
      </c>
      <c r="G35" s="30">
        <f>IFERROR(IF(AND(D35&lt;&gt;"",E35&lt;&gt;""),(E35-D35)-F35/1440,""),"")</f>
        <v>0.32291666666666602</v>
      </c>
      <c r="H35" s="31">
        <f>IFERROR(IF(D35&lt;&gt;"",$G$11/24,0),0)</f>
        <v>0.33333333333333331</v>
      </c>
      <c r="I35" s="32" t="str">
        <f t="shared" si="0"/>
        <v>-0:15</v>
      </c>
      <c r="J35" s="33" t="s">
        <v>47</v>
      </c>
      <c r="K35" s="34"/>
    </row>
    <row r="36" spans="1:11" ht="18" customHeight="1" x14ac:dyDescent="0.25">
      <c r="A36" s="35">
        <v>23</v>
      </c>
      <c r="B36" s="36">
        <v>46045</v>
      </c>
      <c r="C36" s="37" t="s">
        <v>26</v>
      </c>
      <c r="D36" s="28">
        <v>0.33333333333333298</v>
      </c>
      <c r="E36" s="28">
        <v>0.66666666666666696</v>
      </c>
      <c r="F36" s="29">
        <v>30</v>
      </c>
      <c r="G36" s="30">
        <f>IFERROR(IF(AND(D36&lt;&gt;"",E36&lt;&gt;""),(E36-D36)-F36/1440,""),"")</f>
        <v>0.31250000000000067</v>
      </c>
      <c r="H36" s="38">
        <f>IFERROR(IF(D36&lt;&gt;"",$G$11/24,0),0)</f>
        <v>0.33333333333333331</v>
      </c>
      <c r="I36" s="32" t="str">
        <f t="shared" si="0"/>
        <v>-0:30</v>
      </c>
      <c r="J36" s="39" t="s">
        <v>48</v>
      </c>
      <c r="K36" s="40"/>
    </row>
    <row r="37" spans="1:11" ht="18" customHeight="1" x14ac:dyDescent="0.25">
      <c r="A37" s="19">
        <v>24</v>
      </c>
      <c r="B37" s="20">
        <v>46046</v>
      </c>
      <c r="C37" s="21" t="s">
        <v>28</v>
      </c>
      <c r="D37" s="22"/>
      <c r="E37" s="22"/>
      <c r="F37" s="22"/>
      <c r="G37" s="22"/>
      <c r="H37" s="22"/>
      <c r="I37" s="32" t="str">
        <f t="shared" si="0"/>
        <v/>
      </c>
      <c r="J37" s="23" t="s">
        <v>29</v>
      </c>
      <c r="K37" s="24"/>
    </row>
    <row r="38" spans="1:11" ht="18" customHeight="1" x14ac:dyDescent="0.25">
      <c r="A38" s="19">
        <v>25</v>
      </c>
      <c r="B38" s="20">
        <v>46047</v>
      </c>
      <c r="C38" s="21" t="s">
        <v>30</v>
      </c>
      <c r="D38" s="22"/>
      <c r="E38" s="22"/>
      <c r="F38" s="22"/>
      <c r="G38" s="22"/>
      <c r="H38" s="22"/>
      <c r="I38" s="32" t="str">
        <f t="shared" si="0"/>
        <v/>
      </c>
      <c r="J38" s="23" t="s">
        <v>29</v>
      </c>
      <c r="K38" s="24"/>
    </row>
    <row r="39" spans="1:11" ht="18" customHeight="1" x14ac:dyDescent="0.25">
      <c r="A39" s="25">
        <v>26</v>
      </c>
      <c r="B39" s="26">
        <v>46048</v>
      </c>
      <c r="C39" s="27" t="s">
        <v>31</v>
      </c>
      <c r="D39" s="28">
        <v>0.33333333333333298</v>
      </c>
      <c r="E39" s="28">
        <v>0.70833333333333304</v>
      </c>
      <c r="F39" s="29">
        <v>60</v>
      </c>
      <c r="G39" s="30">
        <f>IFERROR(IF(AND(D39&lt;&gt;"",E39&lt;&gt;""),(E39-D39)-F39/1440,""),"")</f>
        <v>0.33333333333333337</v>
      </c>
      <c r="H39" s="31">
        <f>IFERROR(IF(D39&lt;&gt;"",$G$11/24,0),0)</f>
        <v>0.33333333333333331</v>
      </c>
      <c r="I39" s="32" t="str">
        <f t="shared" si="0"/>
        <v>0:00</v>
      </c>
      <c r="J39" s="33" t="s">
        <v>49</v>
      </c>
      <c r="K39" s="34"/>
    </row>
    <row r="40" spans="1:11" ht="18" customHeight="1" x14ac:dyDescent="0.25">
      <c r="A40" s="35">
        <v>27</v>
      </c>
      <c r="B40" s="36">
        <v>46049</v>
      </c>
      <c r="C40" s="37" t="s">
        <v>40</v>
      </c>
      <c r="D40" s="28">
        <v>0.35416666666666702</v>
      </c>
      <c r="E40" s="28">
        <v>0.72916666666666696</v>
      </c>
      <c r="F40" s="29">
        <v>60</v>
      </c>
      <c r="G40" s="30">
        <f>IFERROR(IF(AND(D40&lt;&gt;"",E40&lt;&gt;""),(E40-D40)-F40/1440,""),"")</f>
        <v>0.33333333333333326</v>
      </c>
      <c r="H40" s="38">
        <f>IFERROR(IF(D40&lt;&gt;"",$G$11/24,0),0)</f>
        <v>0.33333333333333331</v>
      </c>
      <c r="I40" s="32" t="str">
        <f t="shared" si="0"/>
        <v>0:00</v>
      </c>
      <c r="J40" s="39" t="s">
        <v>50</v>
      </c>
      <c r="K40" s="40"/>
    </row>
    <row r="41" spans="1:11" ht="18" customHeight="1" x14ac:dyDescent="0.25">
      <c r="A41" s="25">
        <v>28</v>
      </c>
      <c r="B41" s="26">
        <v>46050</v>
      </c>
      <c r="C41" s="27" t="s">
        <v>34</v>
      </c>
      <c r="D41" s="28">
        <v>0.375</v>
      </c>
      <c r="E41" s="28">
        <v>0.70833333333333304</v>
      </c>
      <c r="F41" s="29">
        <v>45</v>
      </c>
      <c r="G41" s="30">
        <f>IFERROR(IF(AND(D41&lt;&gt;"",E41&lt;&gt;""),(E41-D41)-F41/1440,""),"")</f>
        <v>0.30208333333333304</v>
      </c>
      <c r="H41" s="31">
        <f>IFERROR(IF(D41&lt;&gt;"",$G$11/24,0),0)</f>
        <v>0.33333333333333331</v>
      </c>
      <c r="I41" s="32" t="str">
        <f t="shared" si="0"/>
        <v>-0:45</v>
      </c>
      <c r="J41" s="33" t="s">
        <v>51</v>
      </c>
      <c r="K41" s="34"/>
    </row>
    <row r="42" spans="1:11" ht="18" customHeight="1" x14ac:dyDescent="0.25">
      <c r="A42" s="35">
        <v>29</v>
      </c>
      <c r="B42" s="36">
        <v>46051</v>
      </c>
      <c r="C42" s="37" t="s">
        <v>36</v>
      </c>
      <c r="D42" s="28">
        <v>0.34375</v>
      </c>
      <c r="E42" s="28">
        <v>0.71875</v>
      </c>
      <c r="F42" s="29">
        <v>60</v>
      </c>
      <c r="G42" s="30">
        <f>IFERROR(IF(AND(D42&lt;&gt;"",E42&lt;&gt;""),(E42-D42)-F42/1440,""),"")</f>
        <v>0.33333333333333331</v>
      </c>
      <c r="H42" s="38">
        <f>IFERROR(IF(D42&lt;&gt;"",$G$11/24,0),0)</f>
        <v>0.33333333333333331</v>
      </c>
      <c r="I42" s="32" t="str">
        <f t="shared" si="0"/>
        <v>0:00</v>
      </c>
      <c r="J42" s="39" t="s">
        <v>52</v>
      </c>
      <c r="K42" s="40"/>
    </row>
    <row r="43" spans="1:11" ht="18" customHeight="1" x14ac:dyDescent="0.25">
      <c r="A43" s="25">
        <v>30</v>
      </c>
      <c r="B43" s="26">
        <v>46052</v>
      </c>
      <c r="C43" s="27" t="s">
        <v>26</v>
      </c>
      <c r="D43" s="28">
        <v>0.33333333333333298</v>
      </c>
      <c r="E43" s="28">
        <v>0.69791666666666696</v>
      </c>
      <c r="F43" s="29">
        <v>45</v>
      </c>
      <c r="G43" s="30">
        <f>IFERROR(IF(AND(D43&lt;&gt;"",E43&lt;&gt;""),(E43-D43)-F43/1440,""),"")</f>
        <v>0.33333333333333398</v>
      </c>
      <c r="H43" s="31">
        <f>IFERROR(IF(D43&lt;&gt;"",$G$11/24,0),0)</f>
        <v>0.33333333333333331</v>
      </c>
      <c r="I43" s="32" t="str">
        <f t="shared" si="0"/>
        <v>0:00</v>
      </c>
      <c r="J43" s="33" t="s">
        <v>53</v>
      </c>
      <c r="K43" s="34"/>
    </row>
    <row r="44" spans="1:11" ht="18" customHeight="1" x14ac:dyDescent="0.25">
      <c r="A44" s="19">
        <v>31</v>
      </c>
      <c r="B44" s="20">
        <v>46053</v>
      </c>
      <c r="C44" s="21" t="s">
        <v>28</v>
      </c>
      <c r="D44" s="22"/>
      <c r="E44" s="22"/>
      <c r="F44" s="22"/>
      <c r="G44" s="22"/>
      <c r="H44" s="22"/>
      <c r="I44" s="22"/>
      <c r="J44" s="23" t="s">
        <v>29</v>
      </c>
      <c r="K44" s="24"/>
    </row>
    <row r="45" spans="1:11" ht="6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27.75" customHeight="1" x14ac:dyDescent="0.25">
      <c r="A46" s="11" t="s">
        <v>54</v>
      </c>
      <c r="B46" s="11"/>
      <c r="C46" s="11"/>
      <c r="D46" s="11"/>
      <c r="E46" s="11"/>
      <c r="F46" s="11"/>
    </row>
    <row r="47" spans="1:11" ht="25.5" customHeight="1" x14ac:dyDescent="0.25">
      <c r="A47" s="10" t="s">
        <v>55</v>
      </c>
      <c r="B47" s="10"/>
      <c r="C47" s="10"/>
      <c r="D47" s="10"/>
      <c r="E47" s="10"/>
      <c r="F47" s="10"/>
      <c r="G47" s="9">
        <f>IFERROR(SUMIF(D14:D44,"&lt;&gt;""",G14:G44),"")</f>
        <v>6.6249999999999991</v>
      </c>
      <c r="H47" s="9"/>
      <c r="I47" s="9"/>
      <c r="J47" s="8"/>
      <c r="K47" s="8"/>
    </row>
    <row r="48" spans="1:11" ht="25.5" customHeight="1" x14ac:dyDescent="0.25">
      <c r="A48" s="10" t="s">
        <v>56</v>
      </c>
      <c r="B48" s="10"/>
      <c r="C48" s="10"/>
      <c r="D48" s="10"/>
      <c r="E48" s="10"/>
      <c r="F48" s="10"/>
      <c r="G48" s="9">
        <f>IFERROR(SUMIF(H14:H44,"&lt;&gt;0",H14:H44),"")</f>
        <v>6.6666666666666643</v>
      </c>
      <c r="H48" s="9"/>
      <c r="I48" s="9"/>
      <c r="J48" s="8"/>
      <c r="K48" s="8"/>
    </row>
    <row r="49" spans="1:11" ht="25.5" customHeight="1" x14ac:dyDescent="0.25">
      <c r="A49" s="10" t="s">
        <v>57</v>
      </c>
      <c r="B49" s="10"/>
      <c r="C49" s="10"/>
      <c r="D49" s="10"/>
      <c r="E49" s="10"/>
      <c r="F49" s="10"/>
      <c r="G49" s="7" t="str">
        <f>IFERROR(_xlfn.LET(_xlpm.D,ROUND((G47-G48)*1440,0),IF(_xlpm.D&lt;0,"-"&amp;TEXT(ABS(_xlpm.D)/1440,"[h]:mm"),TEXT(_xlpm.D/1440,"[h]:mm"))),"")</f>
        <v>-1:00</v>
      </c>
      <c r="H49" s="7"/>
      <c r="I49" s="7"/>
      <c r="J49" s="8"/>
      <c r="K49" s="8"/>
    </row>
    <row r="50" spans="1:11" ht="18" customHeight="1" x14ac:dyDescent="0.25"/>
    <row r="51" spans="1:11" ht="49.5" customHeight="1" x14ac:dyDescent="0.25">
      <c r="A51" s="6" t="s">
        <v>58</v>
      </c>
      <c r="B51" s="6"/>
      <c r="C51" s="6"/>
      <c r="D51" s="6"/>
      <c r="G51" s="6" t="s">
        <v>59</v>
      </c>
      <c r="H51" s="6"/>
      <c r="I51" s="6"/>
      <c r="J51" s="6"/>
      <c r="K51" s="6"/>
    </row>
    <row r="52" spans="1:11" ht="18" customHeight="1" x14ac:dyDescent="0.25"/>
    <row r="53" spans="1:11" ht="13.5" customHeight="1" x14ac:dyDescent="0.25">
      <c r="A53" s="5" t="s">
        <v>60</v>
      </c>
      <c r="B53" s="5"/>
      <c r="C53" s="5"/>
      <c r="D53" s="5"/>
      <c r="E53" s="5"/>
      <c r="F53" s="5"/>
      <c r="G53" s="5"/>
      <c r="H53" s="5"/>
      <c r="I53" s="5"/>
      <c r="J53" s="5"/>
      <c r="K53" s="5"/>
    </row>
  </sheetData>
  <mergeCells count="22">
    <mergeCell ref="A51:D51"/>
    <mergeCell ref="G51:K51"/>
    <mergeCell ref="A53:K53"/>
    <mergeCell ref="J47:K47"/>
    <mergeCell ref="A48:F48"/>
    <mergeCell ref="G48:I48"/>
    <mergeCell ref="J48:K48"/>
    <mergeCell ref="A49:F49"/>
    <mergeCell ref="G49:I49"/>
    <mergeCell ref="J49:K49"/>
    <mergeCell ref="A11:C11"/>
    <mergeCell ref="D11:F11"/>
    <mergeCell ref="G11:I11"/>
    <mergeCell ref="A46:F46"/>
    <mergeCell ref="A47:F47"/>
    <mergeCell ref="G47:I47"/>
    <mergeCell ref="A2:C5"/>
    <mergeCell ref="D2:K5"/>
    <mergeCell ref="A9:C9"/>
    <mergeCell ref="D9:F9"/>
    <mergeCell ref="G9:I9"/>
    <mergeCell ref="J9:K9"/>
  </mergeCells>
  <printOptions horizontalCentered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2A4A"/>
  </sheetPr>
  <dimension ref="A1:H26"/>
  <sheetViews>
    <sheetView showGridLines="0" zoomScaleNormal="100" workbookViewId="0">
      <selection activeCell="G13" sqref="G13"/>
    </sheetView>
  </sheetViews>
  <sheetFormatPr baseColWidth="10" defaultColWidth="8.7109375" defaultRowHeight="15" x14ac:dyDescent="0.25"/>
  <cols>
    <col min="1" max="1" width="5" customWidth="1"/>
    <col min="2" max="2" width="18" customWidth="1"/>
    <col min="3" max="6" width="14" customWidth="1"/>
    <col min="7" max="7" width="16" customWidth="1"/>
    <col min="8" max="8" width="5" customWidth="1"/>
  </cols>
  <sheetData>
    <row r="1" spans="1:8" ht="6" customHeight="1" x14ac:dyDescent="0.25">
      <c r="A1" s="15"/>
      <c r="B1" s="15"/>
      <c r="C1" s="15"/>
      <c r="D1" s="15"/>
      <c r="E1" s="15"/>
      <c r="F1" s="15"/>
      <c r="G1" s="15"/>
      <c r="H1" s="15"/>
    </row>
    <row r="2" spans="1:8" ht="13.5" customHeight="1" x14ac:dyDescent="0.25">
      <c r="A2" s="4" t="s">
        <v>61</v>
      </c>
      <c r="B2" s="4"/>
      <c r="C2" s="4"/>
      <c r="D2" s="3" t="s">
        <v>62</v>
      </c>
      <c r="E2" s="3"/>
      <c r="F2" s="3"/>
      <c r="G2" s="3"/>
      <c r="H2" s="3"/>
    </row>
    <row r="3" spans="1:8" ht="13.5" customHeight="1" x14ac:dyDescent="0.25">
      <c r="A3" s="4"/>
      <c r="B3" s="4"/>
      <c r="C3" s="4"/>
      <c r="D3" s="3"/>
      <c r="E3" s="3"/>
      <c r="F3" s="3"/>
      <c r="G3" s="3"/>
      <c r="H3" s="3"/>
    </row>
    <row r="4" spans="1:8" ht="13.5" customHeight="1" x14ac:dyDescent="0.25">
      <c r="A4" s="4"/>
      <c r="B4" s="4"/>
      <c r="C4" s="4"/>
      <c r="D4" s="3"/>
      <c r="E4" s="3"/>
      <c r="F4" s="3"/>
      <c r="G4" s="3"/>
      <c r="H4" s="3"/>
    </row>
    <row r="5" spans="1:8" ht="13.5" customHeight="1" x14ac:dyDescent="0.25">
      <c r="A5" s="4"/>
      <c r="B5" s="4"/>
      <c r="C5" s="4"/>
      <c r="D5" s="3"/>
      <c r="E5" s="3"/>
      <c r="F5" s="3"/>
      <c r="G5" s="3"/>
      <c r="H5" s="3"/>
    </row>
    <row r="6" spans="1:8" ht="3.75" customHeight="1" x14ac:dyDescent="0.25">
      <c r="A6" s="16"/>
      <c r="B6" s="16"/>
      <c r="C6" s="16"/>
      <c r="D6" s="16"/>
      <c r="E6" s="16"/>
      <c r="F6" s="16"/>
      <c r="G6" s="16"/>
      <c r="H6" s="16"/>
    </row>
    <row r="7" spans="1:8" ht="6" customHeight="1" x14ac:dyDescent="0.25"/>
    <row r="8" spans="1:8" ht="18" customHeight="1" x14ac:dyDescent="0.25">
      <c r="A8" s="17" t="s">
        <v>2</v>
      </c>
      <c r="D8" s="17" t="s">
        <v>63</v>
      </c>
      <c r="F8" s="17" t="s">
        <v>64</v>
      </c>
    </row>
    <row r="9" spans="1:8" ht="19.5" customHeight="1" x14ac:dyDescent="0.25">
      <c r="A9" s="12" t="s">
        <v>6</v>
      </c>
      <c r="B9" s="12"/>
      <c r="C9" s="12"/>
      <c r="D9" s="12" t="s">
        <v>65</v>
      </c>
      <c r="E9" s="12"/>
      <c r="F9" s="12">
        <v>1960</v>
      </c>
      <c r="G9" s="12"/>
    </row>
    <row r="10" spans="1:8" ht="9.75" customHeight="1" x14ac:dyDescent="0.25"/>
    <row r="11" spans="1:8" ht="3.75" customHeight="1" x14ac:dyDescent="0.25"/>
    <row r="12" spans="1:8" ht="27.75" customHeight="1" x14ac:dyDescent="0.25">
      <c r="A12" s="41" t="s">
        <v>14</v>
      </c>
      <c r="B12" s="41" t="s">
        <v>66</v>
      </c>
      <c r="C12" s="41" t="s">
        <v>67</v>
      </c>
      <c r="D12" s="41" t="s">
        <v>68</v>
      </c>
      <c r="E12" s="41" t="s">
        <v>69</v>
      </c>
      <c r="F12" s="41" t="s">
        <v>70</v>
      </c>
      <c r="G12" s="41" t="s">
        <v>71</v>
      </c>
      <c r="H12" s="41"/>
    </row>
    <row r="13" spans="1:8" ht="19.5" customHeight="1" x14ac:dyDescent="0.25">
      <c r="A13" s="42">
        <v>1</v>
      </c>
      <c r="B13" s="43" t="s">
        <v>72</v>
      </c>
      <c r="C13" s="44">
        <v>168</v>
      </c>
      <c r="D13" s="45">
        <v>168.5</v>
      </c>
      <c r="E13" s="46">
        <v>0.5</v>
      </c>
      <c r="F13" s="47"/>
      <c r="G13" s="47">
        <v>1</v>
      </c>
      <c r="H13" s="43"/>
    </row>
    <row r="14" spans="1:8" ht="19.5" customHeight="1" x14ac:dyDescent="0.25">
      <c r="A14" s="48">
        <v>2</v>
      </c>
      <c r="B14" s="49" t="s">
        <v>73</v>
      </c>
      <c r="C14" s="50">
        <v>160</v>
      </c>
      <c r="D14" s="45">
        <v>159</v>
      </c>
      <c r="E14" s="51">
        <v>-1</v>
      </c>
      <c r="F14" s="52">
        <v>5</v>
      </c>
      <c r="G14" s="52"/>
      <c r="H14" s="49"/>
    </row>
    <row r="15" spans="1:8" ht="19.5" customHeight="1" x14ac:dyDescent="0.25">
      <c r="A15" s="42">
        <v>3</v>
      </c>
      <c r="B15" s="43" t="s">
        <v>74</v>
      </c>
      <c r="C15" s="44">
        <v>176</v>
      </c>
      <c r="D15" s="45">
        <v>176.25</v>
      </c>
      <c r="E15" s="46">
        <v>0.25</v>
      </c>
      <c r="F15" s="47"/>
      <c r="G15" s="47">
        <v>2</v>
      </c>
      <c r="H15" s="43"/>
    </row>
    <row r="16" spans="1:8" ht="19.5" customHeight="1" x14ac:dyDescent="0.25">
      <c r="A16" s="48">
        <v>4</v>
      </c>
      <c r="B16" s="49" t="s">
        <v>75</v>
      </c>
      <c r="C16" s="50">
        <v>176</v>
      </c>
      <c r="D16" s="45">
        <v>168</v>
      </c>
      <c r="E16" s="51">
        <v>-8</v>
      </c>
      <c r="F16" s="52"/>
      <c r="G16" s="52"/>
      <c r="H16" s="49"/>
    </row>
    <row r="17" spans="1:8" ht="19.5" customHeight="1" x14ac:dyDescent="0.25">
      <c r="A17" s="42">
        <v>5</v>
      </c>
      <c r="B17" s="43" t="s">
        <v>76</v>
      </c>
      <c r="C17" s="44">
        <v>160</v>
      </c>
      <c r="D17" s="45">
        <v>155.5</v>
      </c>
      <c r="E17" s="51">
        <v>-4.5</v>
      </c>
      <c r="F17" s="47">
        <v>10</v>
      </c>
      <c r="G17" s="47"/>
      <c r="H17" s="43"/>
    </row>
    <row r="18" spans="1:8" ht="19.5" customHeight="1" x14ac:dyDescent="0.25">
      <c r="A18" s="48">
        <v>6</v>
      </c>
      <c r="B18" s="49" t="s">
        <v>77</v>
      </c>
      <c r="C18" s="50">
        <v>176</v>
      </c>
      <c r="D18" s="45">
        <v>178</v>
      </c>
      <c r="E18" s="46">
        <v>2</v>
      </c>
      <c r="F18" s="52"/>
      <c r="G18" s="52"/>
      <c r="H18" s="49"/>
    </row>
    <row r="19" spans="1:8" ht="19.5" customHeight="1" x14ac:dyDescent="0.25">
      <c r="A19" s="42">
        <v>7</v>
      </c>
      <c r="B19" s="43" t="s">
        <v>78</v>
      </c>
      <c r="C19" s="44">
        <v>184</v>
      </c>
      <c r="D19" s="45">
        <v>175.5</v>
      </c>
      <c r="E19" s="51">
        <v>-8.5</v>
      </c>
      <c r="F19" s="47">
        <v>15</v>
      </c>
      <c r="G19" s="47"/>
      <c r="H19" s="43"/>
    </row>
    <row r="20" spans="1:8" ht="19.5" customHeight="1" x14ac:dyDescent="0.25">
      <c r="A20" s="48">
        <v>8</v>
      </c>
      <c r="B20" s="49" t="s">
        <v>79</v>
      </c>
      <c r="C20" s="50">
        <v>168</v>
      </c>
      <c r="D20" s="45">
        <v>168</v>
      </c>
      <c r="E20" s="46">
        <v>0</v>
      </c>
      <c r="F20" s="52"/>
      <c r="G20" s="52">
        <v>3</v>
      </c>
      <c r="H20" s="49"/>
    </row>
    <row r="21" spans="1:8" ht="19.5" customHeight="1" x14ac:dyDescent="0.25">
      <c r="A21" s="42">
        <v>9</v>
      </c>
      <c r="B21" s="43" t="s">
        <v>80</v>
      </c>
      <c r="C21" s="44">
        <v>176</v>
      </c>
      <c r="D21" s="45">
        <v>174.5</v>
      </c>
      <c r="E21" s="51">
        <v>-1.5</v>
      </c>
      <c r="F21" s="47"/>
      <c r="G21" s="47"/>
      <c r="H21" s="43"/>
    </row>
    <row r="22" spans="1:8" ht="19.5" customHeight="1" x14ac:dyDescent="0.25">
      <c r="A22" s="48">
        <v>10</v>
      </c>
      <c r="B22" s="49" t="s">
        <v>81</v>
      </c>
      <c r="C22" s="50">
        <v>176</v>
      </c>
      <c r="D22" s="45">
        <v>173</v>
      </c>
      <c r="E22" s="51">
        <v>-3</v>
      </c>
      <c r="F22" s="52">
        <v>3</v>
      </c>
      <c r="G22" s="52"/>
      <c r="H22" s="49"/>
    </row>
    <row r="23" spans="1:8" ht="19.5" customHeight="1" x14ac:dyDescent="0.25">
      <c r="A23" s="42">
        <v>11</v>
      </c>
      <c r="B23" s="43" t="s">
        <v>82</v>
      </c>
      <c r="C23" s="44">
        <v>168</v>
      </c>
      <c r="D23" s="45">
        <v>162.5</v>
      </c>
      <c r="E23" s="51">
        <v>-5.5</v>
      </c>
      <c r="F23" s="47"/>
      <c r="G23" s="47">
        <v>1</v>
      </c>
      <c r="H23" s="43"/>
    </row>
    <row r="24" spans="1:8" ht="19.5" customHeight="1" x14ac:dyDescent="0.25">
      <c r="A24" s="48">
        <v>12</v>
      </c>
      <c r="B24" s="49" t="s">
        <v>83</v>
      </c>
      <c r="C24" s="50">
        <v>184</v>
      </c>
      <c r="D24" s="45">
        <v>178.5</v>
      </c>
      <c r="E24" s="51">
        <v>-5.5</v>
      </c>
      <c r="F24" s="52"/>
      <c r="G24" s="52"/>
      <c r="H24" s="49"/>
    </row>
    <row r="25" spans="1:8" ht="3.75" customHeight="1" x14ac:dyDescent="0.25">
      <c r="A25" s="16"/>
      <c r="B25" s="16"/>
      <c r="C25" s="16"/>
      <c r="D25" s="16"/>
      <c r="E25" s="16"/>
      <c r="F25" s="16"/>
      <c r="G25" s="16"/>
      <c r="H25" s="16"/>
    </row>
    <row r="26" spans="1:8" ht="25.5" customHeight="1" x14ac:dyDescent="0.25">
      <c r="A26" s="53"/>
      <c r="B26" s="54" t="s">
        <v>84</v>
      </c>
      <c r="C26" s="55">
        <f>SUM(C13:C24)</f>
        <v>2072</v>
      </c>
      <c r="D26" s="55">
        <f>SUM(D13:D24)</f>
        <v>2037.25</v>
      </c>
      <c r="E26" s="56">
        <f>D26-C26</f>
        <v>-34.75</v>
      </c>
      <c r="F26" s="57">
        <f>SUM(F13:F24)</f>
        <v>33</v>
      </c>
      <c r="G26" s="57">
        <f>SUM(G13:G24)</f>
        <v>7</v>
      </c>
      <c r="H26" s="54"/>
    </row>
  </sheetData>
  <mergeCells count="5">
    <mergeCell ref="A2:C5"/>
    <mergeCell ref="D2:H5"/>
    <mergeCell ref="A9:C9"/>
    <mergeCell ref="D9:E9"/>
    <mergeCell ref="F9:G9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8622A"/>
  </sheetPr>
  <dimension ref="A1:D27"/>
  <sheetViews>
    <sheetView showGridLines="0" zoomScaleNormal="100" workbookViewId="0">
      <selection activeCell="I23" sqref="I23"/>
    </sheetView>
  </sheetViews>
  <sheetFormatPr baseColWidth="10" defaultColWidth="8.7109375" defaultRowHeight="15" x14ac:dyDescent="0.25"/>
  <cols>
    <col min="1" max="1" width="3" customWidth="1"/>
    <col min="2" max="2" width="28" customWidth="1"/>
    <col min="3" max="3" width="55" customWidth="1"/>
    <col min="4" max="4" width="3" customWidth="1"/>
  </cols>
  <sheetData>
    <row r="1" spans="1:4" x14ac:dyDescent="0.25">
      <c r="A1" s="15"/>
      <c r="B1" s="15"/>
      <c r="C1" s="15"/>
      <c r="D1" s="15"/>
    </row>
    <row r="2" spans="1:4" x14ac:dyDescent="0.25">
      <c r="A2" s="4" t="s">
        <v>85</v>
      </c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16"/>
      <c r="B6" s="16"/>
      <c r="C6" s="16"/>
      <c r="D6" s="16"/>
    </row>
    <row r="8" spans="1:4" x14ac:dyDescent="0.25">
      <c r="A8" s="2" t="s">
        <v>86</v>
      </c>
      <c r="B8" s="2"/>
      <c r="C8" s="2"/>
      <c r="D8" s="2"/>
    </row>
    <row r="9" spans="1:4" ht="24" x14ac:dyDescent="0.25">
      <c r="A9" s="58"/>
      <c r="B9" s="59" t="s">
        <v>87</v>
      </c>
      <c r="C9" s="60" t="s">
        <v>88</v>
      </c>
      <c r="D9" s="58"/>
    </row>
    <row r="10" spans="1:4" x14ac:dyDescent="0.25">
      <c r="A10" s="58"/>
      <c r="B10" s="61" t="s">
        <v>89</v>
      </c>
      <c r="C10" s="62" t="s">
        <v>90</v>
      </c>
      <c r="D10" s="58"/>
    </row>
    <row r="11" spans="1:4" x14ac:dyDescent="0.25">
      <c r="A11" s="58"/>
      <c r="B11" s="63" t="s">
        <v>91</v>
      </c>
      <c r="C11" s="64" t="s">
        <v>92</v>
      </c>
      <c r="D11" s="58"/>
    </row>
    <row r="12" spans="1:4" x14ac:dyDescent="0.25">
      <c r="A12" s="58"/>
      <c r="B12" s="65" t="s">
        <v>93</v>
      </c>
      <c r="C12" s="60" t="s">
        <v>94</v>
      </c>
      <c r="D12" s="58"/>
    </row>
    <row r="13" spans="1:4" x14ac:dyDescent="0.25">
      <c r="A13" s="58"/>
      <c r="B13" s="66"/>
      <c r="C13" s="67"/>
      <c r="D13" s="58"/>
    </row>
    <row r="14" spans="1:4" x14ac:dyDescent="0.25">
      <c r="A14" s="2" t="s">
        <v>95</v>
      </c>
      <c r="B14" s="2"/>
      <c r="C14" s="2"/>
      <c r="D14" s="2"/>
    </row>
    <row r="15" spans="1:4" x14ac:dyDescent="0.25">
      <c r="A15" s="58"/>
      <c r="B15" s="59" t="s">
        <v>96</v>
      </c>
      <c r="C15" s="60" t="s">
        <v>97</v>
      </c>
      <c r="D15" s="58"/>
    </row>
    <row r="16" spans="1:4" x14ac:dyDescent="0.25">
      <c r="A16" s="58"/>
      <c r="B16" s="59" t="s">
        <v>98</v>
      </c>
      <c r="C16" s="60" t="s">
        <v>99</v>
      </c>
      <c r="D16" s="58"/>
    </row>
    <row r="17" spans="1:4" x14ac:dyDescent="0.25">
      <c r="A17" s="58"/>
      <c r="B17" s="59" t="s">
        <v>100</v>
      </c>
      <c r="C17" s="60" t="s">
        <v>101</v>
      </c>
      <c r="D17" s="58"/>
    </row>
    <row r="18" spans="1:4" x14ac:dyDescent="0.25">
      <c r="A18" s="58"/>
      <c r="B18" s="68" t="s">
        <v>102</v>
      </c>
      <c r="C18" s="60" t="s">
        <v>103</v>
      </c>
      <c r="D18" s="58"/>
    </row>
    <row r="19" spans="1:4" x14ac:dyDescent="0.25">
      <c r="A19" s="58"/>
      <c r="B19" s="66"/>
      <c r="C19" s="67"/>
      <c r="D19" s="58"/>
    </row>
    <row r="20" spans="1:4" x14ac:dyDescent="0.25">
      <c r="A20" s="2" t="s">
        <v>104</v>
      </c>
      <c r="B20" s="2"/>
      <c r="C20" s="2"/>
      <c r="D20" s="2"/>
    </row>
    <row r="21" spans="1:4" ht="24" x14ac:dyDescent="0.25">
      <c r="A21" s="58"/>
      <c r="B21" s="61" t="s">
        <v>105</v>
      </c>
      <c r="C21" s="62" t="s">
        <v>106</v>
      </c>
      <c r="D21" s="58"/>
    </row>
    <row r="22" spans="1:4" ht="24" x14ac:dyDescent="0.25">
      <c r="A22" s="58"/>
      <c r="B22" s="61" t="s">
        <v>107</v>
      </c>
      <c r="C22" s="62" t="s">
        <v>108</v>
      </c>
      <c r="D22" s="58"/>
    </row>
    <row r="23" spans="1:4" ht="24" x14ac:dyDescent="0.25">
      <c r="A23" s="58"/>
      <c r="B23" s="61" t="s">
        <v>109</v>
      </c>
      <c r="C23" s="62" t="s">
        <v>110</v>
      </c>
      <c r="D23" s="58"/>
    </row>
    <row r="24" spans="1:4" ht="24" x14ac:dyDescent="0.25">
      <c r="A24" s="58"/>
      <c r="B24" s="61" t="s">
        <v>111</v>
      </c>
      <c r="C24" s="62" t="s">
        <v>112</v>
      </c>
      <c r="D24" s="58"/>
    </row>
    <row r="25" spans="1:4" ht="24" x14ac:dyDescent="0.25">
      <c r="A25" s="58"/>
      <c r="B25" s="61" t="s">
        <v>113</v>
      </c>
      <c r="C25" s="62" t="s">
        <v>114</v>
      </c>
      <c r="D25" s="58"/>
    </row>
    <row r="27" spans="1:4" x14ac:dyDescent="0.25">
      <c r="A27" s="1" t="s">
        <v>115</v>
      </c>
      <c r="B27" s="1"/>
      <c r="C27" s="1"/>
      <c r="D27" s="1"/>
    </row>
  </sheetData>
  <mergeCells count="5">
    <mergeCell ref="A2:D5"/>
    <mergeCell ref="A8:D8"/>
    <mergeCell ref="A14:D14"/>
    <mergeCell ref="A20:D20"/>
    <mergeCell ref="A27:D2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Januar 2026</vt:lpstr>
      <vt:lpstr>Jahresübersicht 2026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2026-08-04T05:13:12Z</dcterms:created>
  <dcterms:modified xsi:type="dcterms:W3CDTF">2026-08-05T07:08:34Z</dcterms:modified>
  <dc:language>en-US</dc:language>
</cp:coreProperties>
</file>