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E94D2E0B-F87B-4D48-A36E-CB0CB52024B7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Reisekostenabrechnung" sheetId="1" r:id="rId1"/>
    <sheet name="Konfiguration" sheetId="2" r:id="rId2"/>
  </sheets>
  <definedNames>
    <definedName name="_xlnm.Print_Area" localSheetId="1">Konfiguration!$B$1:$E$19</definedName>
    <definedName name="_xlnm.Print_Area" localSheetId="0">Reisekostenabrechnung!$A$1:$I$43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0" i="1" l="1"/>
  <c r="H29" i="1"/>
  <c r="H28" i="1"/>
  <c r="H27" i="1"/>
  <c r="H31" i="1" s="1"/>
  <c r="G36" i="1" s="1"/>
  <c r="D22" i="1"/>
  <c r="H22" i="1" s="1"/>
  <c r="D21" i="1"/>
  <c r="H21" i="1" s="1"/>
  <c r="D20" i="1"/>
  <c r="H20" i="1" s="1"/>
  <c r="F15" i="1"/>
  <c r="H15" i="1" s="1"/>
  <c r="F14" i="1"/>
  <c r="H14" i="1" s="1"/>
  <c r="F13" i="1"/>
  <c r="H13" i="1" s="1"/>
  <c r="F12" i="1"/>
  <c r="H12" i="1" s="1"/>
  <c r="H23" i="1" l="1"/>
  <c r="G35" i="1" s="1"/>
  <c r="H16" i="1"/>
  <c r="G39" i="1" l="1"/>
  <c r="G37" i="1"/>
  <c r="G34" i="1"/>
</calcChain>
</file>

<file path=xl/sharedStrings.xml><?xml version="1.0" encoding="utf-8"?>
<sst xmlns="http://schemas.openxmlformats.org/spreadsheetml/2006/main" count="106" uniqueCount="85">
  <si>
    <t>REISEKOSTENABRECHNUNG</t>
  </si>
  <si>
    <t>Abrechnung von Reisekosten einer Dienst- bzw. Geschäftsreise  ·  Gültig für 2026</t>
  </si>
  <si>
    <t>ANGABEN ZUR REISE</t>
  </si>
  <si>
    <t>NAME, VORNAME</t>
  </si>
  <si>
    <t>Roth, Katharina</t>
  </si>
  <si>
    <t>ABTEILUNG / TÄTIGKEIT</t>
  </si>
  <si>
    <t>Vertrieb / Key Account</t>
  </si>
  <si>
    <t>UNTERNEHMEN</t>
  </si>
  <si>
    <t>Nordwind Handels GmbH</t>
  </si>
  <si>
    <t>PERSONALNUMMER</t>
  </si>
  <si>
    <t>MA-20461</t>
  </si>
  <si>
    <t>REISEZWECK / ANLASS</t>
  </si>
  <si>
    <t>Kundentermin &amp; Fachmesse</t>
  </si>
  <si>
    <t>REISEZIEL (ORT / LAND)</t>
  </si>
  <si>
    <t>München, Deutschland</t>
  </si>
  <si>
    <t>REISEBEGINN (DATUM)</t>
  </si>
  <si>
    <t>2026-03-09</t>
  </si>
  <si>
    <t>REISEENDE (DATUM)</t>
  </si>
  <si>
    <t>2026-03-11</t>
  </si>
  <si>
    <t>UHRZEIT</t>
  </si>
  <si>
    <t>A  ·  FAHRTKOSTEN</t>
  </si>
  <si>
    <t>Datum</t>
  </si>
  <si>
    <t>Verkehrsmittel / Strecke</t>
  </si>
  <si>
    <t>km</t>
  </si>
  <si>
    <t>Satz €/km</t>
  </si>
  <si>
    <t>Pauschale €</t>
  </si>
  <si>
    <t>tatsächl. Kosten €</t>
  </si>
  <si>
    <t>Summe €</t>
  </si>
  <si>
    <t>Privat-Pkw: Bremen → München (Hinfahrt)</t>
  </si>
  <si>
    <t>Privat-Pkw: München → Bremen (Rückfahrt)</t>
  </si>
  <si>
    <t>2026-03-10</t>
  </si>
  <si>
    <t>Taxi Hotel → Messegelände (tatsächl.)</t>
  </si>
  <si>
    <t>Zwischensumme Fahrtkosten</t>
  </si>
  <si>
    <t>B  ·  VERPFLEGUNGSMEHRAUFWAND (PAUSCHALEN)</t>
  </si>
  <si>
    <t>Abwesenheit</t>
  </si>
  <si>
    <t>Frühst. −20%</t>
  </si>
  <si>
    <t>Mittag −40%</t>
  </si>
  <si>
    <t>Abend −40%</t>
  </si>
  <si>
    <t>Erstattung €</t>
  </si>
  <si>
    <t>An-/Abreisetag</t>
  </si>
  <si>
    <t>X</t>
  </si>
  <si>
    <t>voller Tag (24 Std)</t>
  </si>
  <si>
    <t>Zwischensumme Verpflegung</t>
  </si>
  <si>
    <t>C  ·  ÜBERNACHTUNGS- &amp; REISENEBENKOSTEN</t>
  </si>
  <si>
    <t>Art der Kosten</t>
  </si>
  <si>
    <t>Beleg-Nr.</t>
  </si>
  <si>
    <t>Anzahl</t>
  </si>
  <si>
    <t>Einzelbetrag €</t>
  </si>
  <si>
    <t>Hotel Übernachtung (2 Nächte)</t>
  </si>
  <si>
    <t>B-1042</t>
  </si>
  <si>
    <t>Parkgebühren Messeparkplatz</t>
  </si>
  <si>
    <t>B-1043</t>
  </si>
  <si>
    <t>Messeeintritt / Tagesticket</t>
  </si>
  <si>
    <t>B-1044</t>
  </si>
  <si>
    <t>Zwischensumme Übernachtung &amp; Nebenkosten</t>
  </si>
  <si>
    <t>D  ·  GESAMTABRECHNUNG</t>
  </si>
  <si>
    <t>Fahrtkosten (A)</t>
  </si>
  <si>
    <t>Verpflegungsmehraufwand (B)</t>
  </si>
  <si>
    <t>Übernachtung &amp; Nebenkosten (C)</t>
  </si>
  <si>
    <t>SUMME ERSTATTUNGSFÄHIGE KOSTEN</t>
  </si>
  <si>
    <t>abzüglich erhaltener Vorschuss</t>
  </si>
  <si>
    <t>AUSZUZAHLENDER BETRAG</t>
  </si>
  <si>
    <t>Ort, Datum</t>
  </si>
  <si>
    <t>Unterschrift Reisende/r</t>
  </si>
  <si>
    <t>Hinweis: Alle Belege sind der Abrechnung im Original beizufügen und 8 Jahre aufzubewahren. Blaue Werte sind Eingabefelder; Summen und Pauschalen berechnen sich automatisch. Pauschbeträge gemäß Blatt »Konfiguration« (Stand 2026, § 9 EStG).</t>
  </si>
  <si>
    <t>KONFIGURATION  ·  PAUSCHALEN 2026</t>
  </si>
  <si>
    <t>Gesetzliche Pauschbeträge für Deutschland. Diese Werte steuern die automatische Berechnung.</t>
  </si>
  <si>
    <t>Verpflegungsmehraufwand · Pauschbeträge Inland</t>
  </si>
  <si>
    <t>Kategorie / Abwesenheit</t>
  </si>
  <si>
    <t>Hinweis</t>
  </si>
  <si>
    <t>Tag der An- oder Abreise</t>
  </si>
  <si>
    <t>Abwesenheit &gt; 8 Std</t>
  </si>
  <si>
    <t>mehr als 8, unter 24 Std</t>
  </si>
  <si>
    <t>volle 24 Std Abwesenheit</t>
  </si>
  <si>
    <t>Kürzung bei gestellten Mahlzeiten: Frühstück −20 %, Mittag- und Abendessen je −40 % der vollen Tagespauschale.</t>
  </si>
  <si>
    <t>Kilometerpauschalen (Fahrtkosten)</t>
  </si>
  <si>
    <t>Verkehrsmittel</t>
  </si>
  <si>
    <t>Rechtsgrundlage</t>
  </si>
  <si>
    <t>Privat-Pkw</t>
  </si>
  <si>
    <t>§ 9 EStG</t>
  </si>
  <si>
    <t>Motorrad / Roller (&gt; 25 km/h)</t>
  </si>
  <si>
    <t>Übernachtungspauschale Inland (optional)</t>
  </si>
  <si>
    <t>Pauschale je Übernachtung</t>
  </si>
  <si>
    <t>statt tatsächlicher Kosten</t>
  </si>
  <si>
    <t>Blaue Werte sind Eingabefelder und dürfen angepasst werden, falls sich die Pauschalen ändern.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</si>
</sst>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TT.&quot;mm&quot;.JJJJ&quot;"/>
    <numFmt numFmtId="165" formatCode="hh:mm"/>
    <numFmt numFmtId="166" formatCode="#,##0&quot; km&quot;"/>
    <numFmt numFmtId="167" formatCode="0.00&quot; €&quot;"/>
    <numFmt numFmtId="168" formatCode="#,##0.00&quot; €&quot;"/>
    <numFmt numFmtId="169" formatCode="\-#,##0.00&quot; €&quot;"/>
    <numFmt numFmtId="170" formatCode="#,##0.00&quot; €&quot;;[Red]\-#,##0.00&quot; €&quot;"/>
  </numFmts>
  <fonts count="24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.5"/>
      <color rgb="FFFFFFFF"/>
      <name val="Calibri"/>
      <charset val="1"/>
    </font>
    <font>
      <b/>
      <sz val="11"/>
      <color rgb="FFFFFFFF"/>
      <name val="Calibri"/>
      <charset val="1"/>
    </font>
    <font>
      <b/>
      <sz val="9.5"/>
      <color rgb="FF5A6B7A"/>
      <name val="Calibri"/>
      <charset val="1"/>
    </font>
    <font>
      <sz val="10.5"/>
      <color rgb="FF0000FF"/>
      <name val="Calibri"/>
      <charset val="1"/>
    </font>
    <font>
      <b/>
      <sz val="9"/>
      <color rgb="FFFFFFFF"/>
      <name val="Calibri"/>
      <charset val="1"/>
    </font>
    <font>
      <sz val="10"/>
      <color rgb="FF0000FF"/>
      <name val="Calibri"/>
      <charset val="1"/>
    </font>
    <font>
      <sz val="10"/>
      <color rgb="FF232B33"/>
      <name val="Calibri"/>
      <charset val="1"/>
    </font>
    <font>
      <b/>
      <sz val="10"/>
      <color rgb="FF232B33"/>
      <name val="Calibri"/>
      <charset val="1"/>
    </font>
    <font>
      <b/>
      <sz val="10"/>
      <color rgb="FF6E2C39"/>
      <name val="Calibri"/>
      <charset val="1"/>
    </font>
    <font>
      <b/>
      <sz val="11"/>
      <color rgb="FF6E2C39"/>
      <name val="Calibri"/>
      <charset val="1"/>
    </font>
    <font>
      <b/>
      <sz val="10"/>
      <color rgb="FF0000FF"/>
      <name val="Calibri"/>
      <charset val="1"/>
    </font>
    <font>
      <b/>
      <sz val="11"/>
      <color rgb="FF232B33"/>
      <name val="Calibri"/>
      <charset val="1"/>
    </font>
    <font>
      <b/>
      <sz val="12"/>
      <color rgb="FFFFFFFF"/>
      <name val="Calibri"/>
      <charset val="1"/>
    </font>
    <font>
      <b/>
      <sz val="11"/>
      <color rgb="FF0000FF"/>
      <name val="Calibri"/>
      <charset val="1"/>
    </font>
    <font>
      <b/>
      <sz val="13"/>
      <color rgb="FFFFFFFF"/>
      <name val="Calibri"/>
      <charset val="1"/>
    </font>
    <font>
      <sz val="9"/>
      <color rgb="FF76828C"/>
      <name val="Calibri"/>
      <charset val="1"/>
    </font>
    <font>
      <i/>
      <sz val="8.5"/>
      <color rgb="FF76828C"/>
      <name val="Calibri"/>
      <charset val="1"/>
    </font>
    <font>
      <b/>
      <sz val="16"/>
      <color rgb="FFFFFFFF"/>
      <name val="Calibri"/>
      <charset val="1"/>
    </font>
    <font>
      <i/>
      <sz val="9.5"/>
      <color rgb="FF76828C"/>
      <name val="Calibri"/>
      <charset val="1"/>
    </font>
    <font>
      <b/>
      <sz val="10"/>
      <color rgb="FFFFFFFF"/>
      <name val="Calibri"/>
      <charset val="1"/>
    </font>
    <font>
      <i/>
      <sz val="9"/>
      <color rgb="FF76828C"/>
      <name val="Calibri"/>
      <charset val="1"/>
    </font>
    <font>
      <i/>
      <sz val="9"/>
      <color rgb="FF0000FF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232B33"/>
        <bgColor rgb="FF333300"/>
      </patternFill>
    </fill>
    <fill>
      <patternFill patternType="solid">
        <fgColor rgb="FF8C3B4A"/>
        <bgColor rgb="FF6E2C39"/>
      </patternFill>
    </fill>
    <fill>
      <patternFill patternType="solid">
        <fgColor rgb="FF3D4A57"/>
        <bgColor rgb="FF232B33"/>
      </patternFill>
    </fill>
    <fill>
      <patternFill patternType="solid">
        <fgColor rgb="FFFFF9E8"/>
        <bgColor rgb="FFF6F8FA"/>
      </patternFill>
    </fill>
    <fill>
      <patternFill patternType="solid">
        <fgColor rgb="FF5A6B7A"/>
        <bgColor rgb="FF76828C"/>
      </patternFill>
    </fill>
    <fill>
      <patternFill patternType="solid">
        <fgColor rgb="FFFFFFFF"/>
        <bgColor rgb="FFF6F8FA"/>
      </patternFill>
    </fill>
    <fill>
      <patternFill patternType="solid">
        <fgColor rgb="FFF6F8FA"/>
        <bgColor rgb="FFEEF1F4"/>
      </patternFill>
    </fill>
    <fill>
      <patternFill patternType="solid">
        <fgColor rgb="FFF3E7E6"/>
        <bgColor rgb="FFEEF1F4"/>
      </patternFill>
    </fill>
    <fill>
      <patternFill patternType="solid">
        <fgColor rgb="FFEEF1F4"/>
        <bgColor rgb="FFF6F8FA"/>
      </patternFill>
    </fill>
  </fills>
  <borders count="5">
    <border>
      <left/>
      <right/>
      <top/>
      <bottom/>
      <diagonal/>
    </border>
    <border>
      <left style="hair">
        <color rgb="FFD2D9DF"/>
      </left>
      <right style="hair">
        <color rgb="FFD2D9DF"/>
      </right>
      <top style="hair">
        <color rgb="FFD2D9DF"/>
      </top>
      <bottom style="hair">
        <color rgb="FFD2D9DF"/>
      </bottom>
      <diagonal/>
    </border>
    <border>
      <left style="thin">
        <color rgb="FFD2D9DF"/>
      </left>
      <right style="thin">
        <color rgb="FFD2D9DF"/>
      </right>
      <top style="medium">
        <color rgb="FF3D4A57"/>
      </top>
      <bottom style="medium">
        <color rgb="FF3D4A57"/>
      </bottom>
      <diagonal/>
    </border>
    <border>
      <left style="thin">
        <color rgb="FFD2D9DF"/>
      </left>
      <right style="thin">
        <color rgb="FFD2D9DF"/>
      </right>
      <top style="thin">
        <color rgb="FFD2D9DF"/>
      </top>
      <bottom style="thin">
        <color rgb="FFD2D9DF"/>
      </bottom>
      <diagonal/>
    </border>
    <border>
      <left style="thin">
        <color rgb="FFD2D9DF"/>
      </left>
      <right style="thin">
        <color rgb="FFD2D9DF"/>
      </right>
      <top style="thin">
        <color rgb="FF5A6B7A"/>
      </top>
      <bottom style="thin">
        <color rgb="FFD2D9DF"/>
      </bottom>
      <diagonal/>
    </border>
  </borders>
  <cellStyleXfs count="1">
    <xf numFmtId="0" fontId="0" fillId="0" borderId="0"/>
  </cellStyleXfs>
  <cellXfs count="56">
    <xf numFmtId="0" fontId="0" fillId="0" borderId="0" xfId="0"/>
    <xf numFmtId="169" fontId="15" fillId="5" borderId="1" xfId="0" applyNumberFormat="1" applyFont="1" applyFill="1" applyBorder="1" applyAlignment="1">
      <alignment horizontal="right" vertical="center" indent="1"/>
    </xf>
    <xf numFmtId="168" fontId="14" fillId="6" borderId="1" xfId="0" applyNumberFormat="1" applyFont="1" applyFill="1" applyBorder="1" applyAlignment="1">
      <alignment horizontal="right" vertical="center" indent="1"/>
    </xf>
    <xf numFmtId="0" fontId="3" fillId="6" borderId="1" xfId="0" applyFont="1" applyFill="1" applyBorder="1" applyAlignment="1">
      <alignment horizontal="right" vertical="center"/>
    </xf>
    <xf numFmtId="168" fontId="13" fillId="8" borderId="1" xfId="0" applyNumberFormat="1" applyFont="1" applyFill="1" applyBorder="1" applyAlignment="1">
      <alignment horizontal="right" vertical="center" indent="1"/>
    </xf>
    <xf numFmtId="0" fontId="8" fillId="8" borderId="1" xfId="0" applyFont="1" applyFill="1" applyBorder="1" applyAlignment="1">
      <alignment horizontal="right" vertical="center"/>
    </xf>
    <xf numFmtId="168" fontId="13" fillId="10" borderId="1" xfId="0" applyNumberFormat="1" applyFont="1" applyFill="1" applyBorder="1" applyAlignment="1">
      <alignment horizontal="right" vertical="center" indent="1"/>
    </xf>
    <xf numFmtId="0" fontId="8" fillId="10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indent="1"/>
    </xf>
    <xf numFmtId="0" fontId="10" fillId="9" borderId="2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164" fontId="5" fillId="5" borderId="1" xfId="0" applyNumberFormat="1" applyFont="1" applyFill="1" applyBorder="1" applyAlignment="1">
      <alignment horizontal="left" vertical="center" indent="1"/>
    </xf>
    <xf numFmtId="165" fontId="5" fillId="5" borderId="1" xfId="0" applyNumberFormat="1" applyFont="1" applyFill="1" applyBorder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6" fillId="6" borderId="2" xfId="0" applyFont="1" applyFill="1" applyBorder="1" applyAlignment="1">
      <alignment horizontal="center" vertical="center" wrapText="1"/>
    </xf>
    <xf numFmtId="164" fontId="7" fillId="7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166" fontId="7" fillId="7" borderId="3" xfId="0" applyNumberFormat="1" applyFont="1" applyFill="1" applyBorder="1" applyAlignment="1">
      <alignment horizontal="center" vertical="center"/>
    </xf>
    <xf numFmtId="167" fontId="7" fillId="7" borderId="3" xfId="0" applyNumberFormat="1" applyFont="1" applyFill="1" applyBorder="1" applyAlignment="1">
      <alignment horizontal="center" vertical="center"/>
    </xf>
    <xf numFmtId="168" fontId="8" fillId="7" borderId="3" xfId="0" applyNumberFormat="1" applyFont="1" applyFill="1" applyBorder="1" applyAlignment="1">
      <alignment horizontal="center" vertical="center"/>
    </xf>
    <xf numFmtId="168" fontId="7" fillId="7" borderId="3" xfId="0" applyNumberFormat="1" applyFont="1" applyFill="1" applyBorder="1" applyAlignment="1">
      <alignment horizontal="center" vertical="center"/>
    </xf>
    <xf numFmtId="168" fontId="9" fillId="7" borderId="3" xfId="0" applyNumberFormat="1" applyFont="1" applyFill="1" applyBorder="1" applyAlignment="1">
      <alignment horizontal="center" vertical="center"/>
    </xf>
    <xf numFmtId="164" fontId="7" fillId="8" borderId="3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 indent="1"/>
    </xf>
    <xf numFmtId="166" fontId="7" fillId="8" borderId="3" xfId="0" applyNumberFormat="1" applyFont="1" applyFill="1" applyBorder="1" applyAlignment="1">
      <alignment horizontal="center" vertical="center"/>
    </xf>
    <xf numFmtId="167" fontId="7" fillId="8" borderId="3" xfId="0" applyNumberFormat="1" applyFont="1" applyFill="1" applyBorder="1" applyAlignment="1">
      <alignment horizontal="center" vertical="center"/>
    </xf>
    <xf numFmtId="168" fontId="8" fillId="8" borderId="3" xfId="0" applyNumberFormat="1" applyFont="1" applyFill="1" applyBorder="1" applyAlignment="1">
      <alignment horizontal="center" vertical="center"/>
    </xf>
    <xf numFmtId="168" fontId="7" fillId="8" borderId="3" xfId="0" applyNumberFormat="1" applyFont="1" applyFill="1" applyBorder="1" applyAlignment="1">
      <alignment horizontal="center" vertical="center"/>
    </xf>
    <xf numFmtId="168" fontId="9" fillId="8" borderId="3" xfId="0" applyNumberFormat="1" applyFont="1" applyFill="1" applyBorder="1" applyAlignment="1">
      <alignment horizontal="center" vertical="center"/>
    </xf>
    <xf numFmtId="168" fontId="11" fillId="9" borderId="2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7" fillId="8" borderId="3" xfId="0" applyFont="1" applyFill="1" applyBorder="1" applyAlignment="1">
      <alignment horizontal="center" vertical="center"/>
    </xf>
    <xf numFmtId="0" fontId="0" fillId="8" borderId="3" xfId="0" applyFill="1" applyBorder="1"/>
    <xf numFmtId="0" fontId="8" fillId="7" borderId="3" xfId="0" applyFont="1" applyFill="1" applyBorder="1" applyAlignment="1">
      <alignment horizontal="left" vertical="center" indent="1"/>
    </xf>
    <xf numFmtId="168" fontId="12" fillId="5" borderId="3" xfId="0" applyNumberFormat="1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left" vertical="center" indent="1"/>
    </xf>
    <xf numFmtId="0" fontId="8" fillId="8" borderId="3" xfId="0" applyFont="1" applyFill="1" applyBorder="1" applyAlignment="1">
      <alignment horizontal="left" vertical="center" indent="1"/>
    </xf>
    <xf numFmtId="0" fontId="22" fillId="8" borderId="3" xfId="0" applyFont="1" applyFill="1" applyBorder="1" applyAlignment="1">
      <alignment horizontal="left" vertical="center" indent="1"/>
    </xf>
    <xf numFmtId="167" fontId="12" fillId="5" borderId="3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right" vertical="center"/>
    </xf>
    <xf numFmtId="170" fontId="16" fillId="3" borderId="2" xfId="0" applyNumberFormat="1" applyFont="1" applyFill="1" applyBorder="1" applyAlignment="1">
      <alignment horizontal="right" vertical="center" indent="1"/>
    </xf>
    <xf numFmtId="0" fontId="17" fillId="0" borderId="4" xfId="0" applyFont="1" applyBorder="1" applyAlignment="1">
      <alignment horizontal="left" vertical="center" indent="1"/>
    </xf>
    <xf numFmtId="0" fontId="18" fillId="0" borderId="0" xfId="0" applyFont="1" applyAlignment="1">
      <alignment horizontal="left" vertical="top" wrapText="1"/>
    </xf>
    <xf numFmtId="0" fontId="19" fillId="2" borderId="0" xfId="0" applyFont="1" applyFill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21" fillId="3" borderId="0" xfId="0" applyFont="1" applyFill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</cellXfs>
  <cellStyles count="1">
    <cellStyle name="Standard" xfId="0" builtinId="0"/>
  </cellStyles>
  <dxfs count="1">
    <dxf>
      <font>
        <b/>
        <color rgb="FFFFD5CF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6828C"/>
      <rgbColor rgb="FF9999FF"/>
      <rgbColor rgb="FF8C3B4A"/>
      <rgbColor rgb="FFFFF9E8"/>
      <rgbColor rgb="FFEEF1F4"/>
      <rgbColor rgb="FF660066"/>
      <rgbColor rgb="FFFF8080"/>
      <rgbColor rgb="FF0066CC"/>
      <rgbColor rgb="FFD2D9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8FA"/>
      <rgbColor rgb="FFF3E7E6"/>
      <rgbColor rgb="FFFFFF99"/>
      <rgbColor rgb="FF99CCFF"/>
      <rgbColor rgb="FFFF99CC"/>
      <rgbColor rgb="FFCC99FF"/>
      <rgbColor rgb="FFFFD5CF"/>
      <rgbColor rgb="FF3366FF"/>
      <rgbColor rgb="FF33CCCC"/>
      <rgbColor rgb="FF99CC00"/>
      <rgbColor rgb="FFFFCC00"/>
      <rgbColor rgb="FFFF9900"/>
      <rgbColor rgb="FFFF6600"/>
      <rgbColor rgb="FF5A6B7A"/>
      <rgbColor rgb="FF969696"/>
      <rgbColor rgb="FF003366"/>
      <rgbColor rgb="FF339966"/>
      <rgbColor rgb="FF003300"/>
      <rgbColor rgb="FF333300"/>
      <rgbColor rgb="FF993300"/>
      <rgbColor rgb="FF6E2C39"/>
      <rgbColor rgb="FF3D4A57"/>
      <rgbColor rgb="FF232B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3"/>
  <sheetViews>
    <sheetView showGridLines="0" tabSelected="1" zoomScaleNormal="100" workbookViewId="0">
      <pane ySplit="4" topLeftCell="A5" activePane="bottomLeft" state="frozen"/>
      <selection pane="bottomLeft" activeCell="M13" sqref="M13"/>
    </sheetView>
  </sheetViews>
  <sheetFormatPr baseColWidth="10" defaultColWidth="8.7109375" defaultRowHeight="15" x14ac:dyDescent="0.25"/>
  <cols>
    <col min="1" max="1" width="1.5703125" customWidth="1"/>
    <col min="2" max="3" width="16" customWidth="1"/>
    <col min="4" max="7" width="13" customWidth="1"/>
    <col min="8" max="8" width="15" customWidth="1"/>
    <col min="9" max="9" width="3.42578125" customWidth="1"/>
  </cols>
  <sheetData>
    <row r="1" spans="2:8" ht="42" customHeight="1" x14ac:dyDescent="0.25">
      <c r="B1" s="14" t="s">
        <v>0</v>
      </c>
      <c r="C1" s="14"/>
      <c r="D1" s="14"/>
      <c r="E1" s="14"/>
      <c r="F1" s="14"/>
      <c r="G1" s="14"/>
      <c r="H1" s="14"/>
    </row>
    <row r="2" spans="2:8" ht="19.5" customHeight="1" x14ac:dyDescent="0.25">
      <c r="B2" s="13" t="s">
        <v>1</v>
      </c>
      <c r="C2" s="13"/>
      <c r="D2" s="13"/>
      <c r="E2" s="13"/>
      <c r="F2" s="13"/>
      <c r="G2" s="13"/>
      <c r="H2" s="13"/>
    </row>
    <row r="3" spans="2:8" ht="7.5" customHeight="1" x14ac:dyDescent="0.25"/>
    <row r="4" spans="2:8" ht="21.75" customHeight="1" x14ac:dyDescent="0.25">
      <c r="B4" s="12" t="s">
        <v>2</v>
      </c>
      <c r="C4" s="12"/>
      <c r="D4" s="12"/>
      <c r="E4" s="12"/>
      <c r="F4" s="12"/>
      <c r="G4" s="12"/>
      <c r="H4" s="12"/>
    </row>
    <row r="5" spans="2:8" ht="19.5" customHeight="1" x14ac:dyDescent="0.25">
      <c r="B5" s="15" t="s">
        <v>3</v>
      </c>
      <c r="C5" s="11" t="s">
        <v>4</v>
      </c>
      <c r="D5" s="11"/>
      <c r="E5" s="15" t="s">
        <v>5</v>
      </c>
      <c r="F5" s="11" t="s">
        <v>6</v>
      </c>
      <c r="G5" s="11"/>
      <c r="H5" s="11"/>
    </row>
    <row r="6" spans="2:8" ht="19.5" customHeight="1" x14ac:dyDescent="0.25">
      <c r="B6" s="15" t="s">
        <v>7</v>
      </c>
      <c r="C6" s="11" t="s">
        <v>8</v>
      </c>
      <c r="D6" s="11"/>
      <c r="E6" s="15" t="s">
        <v>9</v>
      </c>
      <c r="F6" s="11" t="s">
        <v>10</v>
      </c>
      <c r="G6" s="11"/>
      <c r="H6" s="11"/>
    </row>
    <row r="7" spans="2:8" ht="19.5" customHeight="1" x14ac:dyDescent="0.25">
      <c r="B7" s="15" t="s">
        <v>11</v>
      </c>
      <c r="C7" s="11" t="s">
        <v>12</v>
      </c>
      <c r="D7" s="11"/>
      <c r="E7" s="15" t="s">
        <v>13</v>
      </c>
      <c r="F7" s="11" t="s">
        <v>14</v>
      </c>
      <c r="G7" s="11"/>
      <c r="H7" s="11"/>
    </row>
    <row r="8" spans="2:8" ht="19.5" customHeight="1" x14ac:dyDescent="0.25">
      <c r="B8" s="15" t="s">
        <v>15</v>
      </c>
      <c r="C8" s="16" t="s">
        <v>16</v>
      </c>
      <c r="D8" s="17">
        <v>0.33333333329999998</v>
      </c>
      <c r="E8" s="15" t="s">
        <v>17</v>
      </c>
      <c r="F8" s="16" t="s">
        <v>18</v>
      </c>
      <c r="G8" s="18" t="s">
        <v>19</v>
      </c>
      <c r="H8" s="17">
        <v>0.77083333330000003</v>
      </c>
    </row>
    <row r="9" spans="2:8" ht="7.5" customHeight="1" x14ac:dyDescent="0.25"/>
    <row r="10" spans="2:8" ht="21.75" customHeight="1" x14ac:dyDescent="0.25">
      <c r="B10" s="10" t="s">
        <v>20</v>
      </c>
      <c r="C10" s="10"/>
      <c r="D10" s="10"/>
      <c r="E10" s="10"/>
      <c r="F10" s="10"/>
      <c r="G10" s="10"/>
      <c r="H10" s="10"/>
    </row>
    <row r="11" spans="2:8" ht="27.75" customHeight="1" x14ac:dyDescent="0.25">
      <c r="B11" s="19" t="s">
        <v>21</v>
      </c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</row>
    <row r="12" spans="2:8" ht="19.5" customHeight="1" x14ac:dyDescent="0.25">
      <c r="B12" s="20" t="s">
        <v>16</v>
      </c>
      <c r="C12" s="21" t="s">
        <v>28</v>
      </c>
      <c r="D12" s="22">
        <v>640</v>
      </c>
      <c r="E12" s="23">
        <v>0.3</v>
      </c>
      <c r="F12" s="24">
        <f>IF(AND(D12&lt;&gt;"",E12&lt;&gt;""),D12*E12,0)</f>
        <v>192</v>
      </c>
      <c r="G12" s="25"/>
      <c r="H12" s="26">
        <f>F12+N(G12)</f>
        <v>192</v>
      </c>
    </row>
    <row r="13" spans="2:8" ht="19.5" customHeight="1" x14ac:dyDescent="0.25">
      <c r="B13" s="27" t="s">
        <v>18</v>
      </c>
      <c r="C13" s="28" t="s">
        <v>29</v>
      </c>
      <c r="D13" s="29">
        <v>640</v>
      </c>
      <c r="E13" s="30">
        <v>0.3</v>
      </c>
      <c r="F13" s="31">
        <f>IF(AND(D13&lt;&gt;"",E13&lt;&gt;""),D13*E13,0)</f>
        <v>192</v>
      </c>
      <c r="G13" s="32"/>
      <c r="H13" s="33">
        <f>F13+N(G13)</f>
        <v>192</v>
      </c>
    </row>
    <row r="14" spans="2:8" ht="19.5" customHeight="1" x14ac:dyDescent="0.25">
      <c r="B14" s="20" t="s">
        <v>30</v>
      </c>
      <c r="C14" s="21" t="s">
        <v>31</v>
      </c>
      <c r="D14" s="22"/>
      <c r="E14" s="23"/>
      <c r="F14" s="24">
        <f>IF(AND(D14&lt;&gt;"",E14&lt;&gt;""),D14*E14,0)</f>
        <v>0</v>
      </c>
      <c r="G14" s="25">
        <v>18.5</v>
      </c>
      <c r="H14" s="26">
        <f>F14+N(G14)</f>
        <v>18.5</v>
      </c>
    </row>
    <row r="15" spans="2:8" ht="19.5" customHeight="1" x14ac:dyDescent="0.25">
      <c r="B15" s="27"/>
      <c r="C15" s="28"/>
      <c r="D15" s="29"/>
      <c r="E15" s="30"/>
      <c r="F15" s="31">
        <f>IF(AND(D15&lt;&gt;"",E15&lt;&gt;""),D15*E15,0)</f>
        <v>0</v>
      </c>
      <c r="G15" s="32"/>
      <c r="H15" s="33">
        <f>F15+N(G15)</f>
        <v>0</v>
      </c>
    </row>
    <row r="16" spans="2:8" ht="21.75" customHeight="1" x14ac:dyDescent="0.25">
      <c r="B16" s="9" t="s">
        <v>32</v>
      </c>
      <c r="C16" s="9"/>
      <c r="D16" s="9"/>
      <c r="E16" s="9"/>
      <c r="F16" s="9"/>
      <c r="G16" s="9"/>
      <c r="H16" s="34">
        <f>SUM(H12:H15)</f>
        <v>402.5</v>
      </c>
    </row>
    <row r="17" spans="2:8" ht="7.5" customHeight="1" x14ac:dyDescent="0.25"/>
    <row r="18" spans="2:8" ht="21.75" customHeight="1" x14ac:dyDescent="0.25">
      <c r="B18" s="10" t="s">
        <v>33</v>
      </c>
      <c r="C18" s="10"/>
      <c r="D18" s="10"/>
      <c r="E18" s="10"/>
      <c r="F18" s="10"/>
      <c r="G18" s="10"/>
      <c r="H18" s="10"/>
    </row>
    <row r="19" spans="2:8" ht="27.75" customHeight="1" x14ac:dyDescent="0.25">
      <c r="B19" s="19" t="s">
        <v>21</v>
      </c>
      <c r="C19" s="19" t="s">
        <v>34</v>
      </c>
      <c r="D19" s="19" t="s">
        <v>25</v>
      </c>
      <c r="E19" s="19" t="s">
        <v>35</v>
      </c>
      <c r="F19" s="19" t="s">
        <v>36</v>
      </c>
      <c r="G19" s="19" t="s">
        <v>37</v>
      </c>
      <c r="H19" s="19" t="s">
        <v>38</v>
      </c>
    </row>
    <row r="20" spans="2:8" ht="19.5" customHeight="1" x14ac:dyDescent="0.25">
      <c r="B20" s="20" t="s">
        <v>16</v>
      </c>
      <c r="C20" s="21" t="s">
        <v>39</v>
      </c>
      <c r="D20" s="24">
        <f>IFERROR(INDEX(Konfiguration!$C$6:$C$8,MATCH(C20,Konfiguration!$B$6:$B$8,0)),0)</f>
        <v>14</v>
      </c>
      <c r="E20" s="35" t="s">
        <v>40</v>
      </c>
      <c r="F20" s="35"/>
      <c r="G20" s="35"/>
      <c r="H20" s="26">
        <f>MAX(0, D20 - IF(E20="X",0.2*Konfiguration!$C$8,0) - IF(F20="X",0.4*Konfiguration!$C$8,0) - IF(G20="X",0.4*Konfiguration!$C$8,0))</f>
        <v>8.3999999999999986</v>
      </c>
    </row>
    <row r="21" spans="2:8" ht="19.5" customHeight="1" x14ac:dyDescent="0.25">
      <c r="B21" s="27" t="s">
        <v>30</v>
      </c>
      <c r="C21" s="28" t="s">
        <v>41</v>
      </c>
      <c r="D21" s="31">
        <f>IFERROR(INDEX(Konfiguration!$C$6:$C$8,MATCH(C21,Konfiguration!$B$6:$B$8,0)),0)</f>
        <v>28</v>
      </c>
      <c r="E21" s="36" t="s">
        <v>40</v>
      </c>
      <c r="F21" s="36" t="s">
        <v>40</v>
      </c>
      <c r="G21" s="36" t="s">
        <v>40</v>
      </c>
      <c r="H21" s="33">
        <f>MAX(0, D21 - IF(E21="X",0.2*Konfiguration!$C$8,0) - IF(F21="X",0.4*Konfiguration!$C$8,0) - IF(G21="X",0.4*Konfiguration!$C$8,0))</f>
        <v>0</v>
      </c>
    </row>
    <row r="22" spans="2:8" ht="19.5" customHeight="1" x14ac:dyDescent="0.25">
      <c r="B22" s="20" t="s">
        <v>18</v>
      </c>
      <c r="C22" s="21" t="s">
        <v>39</v>
      </c>
      <c r="D22" s="24">
        <f>IFERROR(INDEX(Konfiguration!$C$6:$C$8,MATCH(C22,Konfiguration!$B$6:$B$8,0)),0)</f>
        <v>14</v>
      </c>
      <c r="E22" s="35"/>
      <c r="F22" s="35"/>
      <c r="G22" s="35"/>
      <c r="H22" s="26">
        <f>MAX(0, D22 - IF(E22="X",0.2*Konfiguration!$C$8,0) - IF(F22="X",0.4*Konfiguration!$C$8,0) - IF(G22="X",0.4*Konfiguration!$C$8,0))</f>
        <v>14</v>
      </c>
    </row>
    <row r="23" spans="2:8" ht="21.75" customHeight="1" x14ac:dyDescent="0.25">
      <c r="B23" s="9" t="s">
        <v>42</v>
      </c>
      <c r="C23" s="9"/>
      <c r="D23" s="9"/>
      <c r="E23" s="9"/>
      <c r="F23" s="9"/>
      <c r="G23" s="9"/>
      <c r="H23" s="34">
        <f>SUM(H20:H22)</f>
        <v>22.4</v>
      </c>
    </row>
    <row r="24" spans="2:8" ht="7.5" customHeight="1" x14ac:dyDescent="0.25"/>
    <row r="25" spans="2:8" ht="21.75" customHeight="1" x14ac:dyDescent="0.25">
      <c r="B25" s="10" t="s">
        <v>43</v>
      </c>
      <c r="C25" s="10"/>
      <c r="D25" s="10"/>
      <c r="E25" s="10"/>
      <c r="F25" s="10"/>
      <c r="G25" s="10"/>
      <c r="H25" s="10"/>
    </row>
    <row r="26" spans="2:8" ht="27.75" customHeight="1" x14ac:dyDescent="0.25">
      <c r="B26" s="19" t="s">
        <v>21</v>
      </c>
      <c r="C26" s="19" t="s">
        <v>44</v>
      </c>
      <c r="D26" s="19" t="s">
        <v>45</v>
      </c>
      <c r="E26" s="19"/>
      <c r="F26" s="19" t="s">
        <v>46</v>
      </c>
      <c r="G26" s="19" t="s">
        <v>47</v>
      </c>
      <c r="H26" s="19" t="s">
        <v>27</v>
      </c>
    </row>
    <row r="27" spans="2:8" ht="19.5" customHeight="1" x14ac:dyDescent="0.25">
      <c r="B27" s="20" t="s">
        <v>16</v>
      </c>
      <c r="C27" s="21" t="s">
        <v>48</v>
      </c>
      <c r="D27" s="37" t="s">
        <v>49</v>
      </c>
      <c r="E27" s="38"/>
      <c r="F27" s="37">
        <v>2</v>
      </c>
      <c r="G27" s="25">
        <v>95</v>
      </c>
      <c r="H27" s="26">
        <f>N(F27)*N(G27)</f>
        <v>190</v>
      </c>
    </row>
    <row r="28" spans="2:8" ht="19.5" customHeight="1" x14ac:dyDescent="0.25">
      <c r="B28" s="27" t="s">
        <v>30</v>
      </c>
      <c r="C28" s="28" t="s">
        <v>50</v>
      </c>
      <c r="D28" s="39" t="s">
        <v>51</v>
      </c>
      <c r="E28" s="40"/>
      <c r="F28" s="39">
        <v>1</v>
      </c>
      <c r="G28" s="32">
        <v>24</v>
      </c>
      <c r="H28" s="33">
        <f>N(F28)*N(G28)</f>
        <v>24</v>
      </c>
    </row>
    <row r="29" spans="2:8" ht="19.5" customHeight="1" x14ac:dyDescent="0.25">
      <c r="B29" s="20" t="s">
        <v>30</v>
      </c>
      <c r="C29" s="21" t="s">
        <v>52</v>
      </c>
      <c r="D29" s="37" t="s">
        <v>53</v>
      </c>
      <c r="E29" s="38"/>
      <c r="F29" s="37">
        <v>1</v>
      </c>
      <c r="G29" s="25">
        <v>32</v>
      </c>
      <c r="H29" s="26">
        <f>N(F29)*N(G29)</f>
        <v>32</v>
      </c>
    </row>
    <row r="30" spans="2:8" ht="19.5" customHeight="1" x14ac:dyDescent="0.25">
      <c r="B30" s="27"/>
      <c r="C30" s="28"/>
      <c r="D30" s="39"/>
      <c r="E30" s="40"/>
      <c r="F30" s="39"/>
      <c r="G30" s="32"/>
      <c r="H30" s="33">
        <f>N(F30)*N(G30)</f>
        <v>0</v>
      </c>
    </row>
    <row r="31" spans="2:8" ht="21.75" customHeight="1" x14ac:dyDescent="0.25">
      <c r="B31" s="9" t="s">
        <v>54</v>
      </c>
      <c r="C31" s="9"/>
      <c r="D31" s="9"/>
      <c r="E31" s="9"/>
      <c r="F31" s="9"/>
      <c r="G31" s="9"/>
      <c r="H31" s="34">
        <f>SUM(H27:H30)</f>
        <v>246</v>
      </c>
    </row>
    <row r="32" spans="2:8" ht="9.75" customHeight="1" x14ac:dyDescent="0.25"/>
    <row r="33" spans="2:8" ht="24" customHeight="1" x14ac:dyDescent="0.25">
      <c r="B33" s="8" t="s">
        <v>55</v>
      </c>
      <c r="C33" s="8"/>
      <c r="D33" s="8"/>
      <c r="E33" s="8"/>
      <c r="F33" s="8"/>
      <c r="G33" s="8"/>
      <c r="H33" s="8"/>
    </row>
    <row r="34" spans="2:8" ht="21" customHeight="1" x14ac:dyDescent="0.25">
      <c r="B34" s="7" t="s">
        <v>56</v>
      </c>
      <c r="C34" s="7"/>
      <c r="D34" s="7"/>
      <c r="E34" s="7"/>
      <c r="F34" s="7"/>
      <c r="G34" s="6">
        <f>H16</f>
        <v>402.5</v>
      </c>
      <c r="H34" s="6"/>
    </row>
    <row r="35" spans="2:8" ht="21" customHeight="1" x14ac:dyDescent="0.25">
      <c r="B35" s="5" t="s">
        <v>57</v>
      </c>
      <c r="C35" s="5"/>
      <c r="D35" s="5"/>
      <c r="E35" s="5"/>
      <c r="F35" s="5"/>
      <c r="G35" s="4">
        <f>H23</f>
        <v>22.4</v>
      </c>
      <c r="H35" s="4"/>
    </row>
    <row r="36" spans="2:8" ht="21" customHeight="1" x14ac:dyDescent="0.25">
      <c r="B36" s="7" t="s">
        <v>58</v>
      </c>
      <c r="C36" s="7"/>
      <c r="D36" s="7"/>
      <c r="E36" s="7"/>
      <c r="F36" s="7"/>
      <c r="G36" s="6">
        <f>H31</f>
        <v>246</v>
      </c>
      <c r="H36" s="6"/>
    </row>
    <row r="37" spans="2:8" ht="21" customHeight="1" x14ac:dyDescent="0.25">
      <c r="B37" s="3" t="s">
        <v>59</v>
      </c>
      <c r="C37" s="3"/>
      <c r="D37" s="3"/>
      <c r="E37" s="3"/>
      <c r="F37" s="3"/>
      <c r="G37" s="2">
        <f>H16+H23+H31</f>
        <v>670.9</v>
      </c>
      <c r="H37" s="2"/>
    </row>
    <row r="38" spans="2:8" ht="21" customHeight="1" x14ac:dyDescent="0.25">
      <c r="B38" s="5" t="s">
        <v>60</v>
      </c>
      <c r="C38" s="5"/>
      <c r="D38" s="5"/>
      <c r="E38" s="5"/>
      <c r="F38" s="5"/>
      <c r="G38" s="1">
        <v>150</v>
      </c>
      <c r="H38" s="1"/>
    </row>
    <row r="39" spans="2:8" ht="25.5" customHeight="1" x14ac:dyDescent="0.25">
      <c r="B39" s="47" t="s">
        <v>61</v>
      </c>
      <c r="C39" s="47"/>
      <c r="D39" s="47"/>
      <c r="E39" s="47"/>
      <c r="F39" s="47"/>
      <c r="G39" s="48">
        <f>(H16+H23+H31)-N(G38)</f>
        <v>520.9</v>
      </c>
      <c r="H39" s="48"/>
    </row>
    <row r="40" spans="2:8" ht="24" customHeight="1" x14ac:dyDescent="0.25"/>
    <row r="41" spans="2:8" ht="15.75" customHeight="1" x14ac:dyDescent="0.25">
      <c r="B41" s="49" t="s">
        <v>62</v>
      </c>
      <c r="C41" s="49"/>
      <c r="D41" s="49"/>
      <c r="F41" s="49" t="s">
        <v>63</v>
      </c>
      <c r="G41" s="49"/>
      <c r="H41" s="49"/>
    </row>
    <row r="43" spans="2:8" ht="33.75" customHeight="1" x14ac:dyDescent="0.25">
      <c r="B43" s="50" t="s">
        <v>64</v>
      </c>
      <c r="C43" s="50"/>
      <c r="D43" s="50"/>
      <c r="E43" s="50"/>
      <c r="F43" s="50"/>
      <c r="G43" s="50"/>
      <c r="H43" s="50"/>
    </row>
  </sheetData>
  <mergeCells count="31">
    <mergeCell ref="B39:F39"/>
    <mergeCell ref="G39:H39"/>
    <mergeCell ref="B41:D41"/>
    <mergeCell ref="F41:H41"/>
    <mergeCell ref="B43:H43"/>
    <mergeCell ref="B36:F36"/>
    <mergeCell ref="G36:H36"/>
    <mergeCell ref="B37:F37"/>
    <mergeCell ref="G37:H37"/>
    <mergeCell ref="B38:F38"/>
    <mergeCell ref="G38:H38"/>
    <mergeCell ref="B33:H33"/>
    <mergeCell ref="B34:F34"/>
    <mergeCell ref="G34:H34"/>
    <mergeCell ref="B35:F35"/>
    <mergeCell ref="G35:H35"/>
    <mergeCell ref="B16:G16"/>
    <mergeCell ref="B18:H18"/>
    <mergeCell ref="B23:G23"/>
    <mergeCell ref="B25:H25"/>
    <mergeCell ref="B31:G31"/>
    <mergeCell ref="C6:D6"/>
    <mergeCell ref="F6:H6"/>
    <mergeCell ref="C7:D7"/>
    <mergeCell ref="F7:H7"/>
    <mergeCell ref="B10:H10"/>
    <mergeCell ref="B1:H1"/>
    <mergeCell ref="B2:H2"/>
    <mergeCell ref="B4:H4"/>
    <mergeCell ref="C5:D5"/>
    <mergeCell ref="F5:H5"/>
  </mergeCells>
  <conditionalFormatting sqref="G39">
    <cfRule type="cellIs" dxfId="0" priority="2" operator="lessThan">
      <formula>0</formula>
    </cfRule>
  </conditionalFormatting>
  <dataValidations count="2">
    <dataValidation type="list" allowBlank="1" showErrorMessage="1" errorTitle="Ungültige Auswahl" error="Bitte eine gültige Kategorie wählen." sqref="C20:C22" xr:uid="{00000000-0002-0000-0000-000000000000}">
      <formula1>"An-/Abreisetag,voller Tag (24 Std),Abwesenheit &gt; 8 Std"</formula1>
      <formula2>0</formula2>
    </dataValidation>
    <dataValidation type="list" allowBlank="1" sqref="E20:G22" xr:uid="{00000000-0002-0000-0000-000001000000}">
      <formula1>"X,"</formula1>
      <formula2>0</formula2>
    </dataValidation>
  </dataValidations>
  <pageMargins left="0.35" right="0.35" top="0.4" bottom="0.4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9"/>
  <sheetViews>
    <sheetView showGridLines="0" zoomScaleNormal="100" workbookViewId="0"/>
  </sheetViews>
  <sheetFormatPr baseColWidth="10" defaultColWidth="8.7109375" defaultRowHeight="15" x14ac:dyDescent="0.25"/>
  <cols>
    <col min="1" max="1" width="3.42578125" customWidth="1"/>
    <col min="2" max="2" width="30" customWidth="1"/>
    <col min="3" max="5" width="16" customWidth="1"/>
  </cols>
  <sheetData>
    <row r="1" spans="2:5" ht="31.5" customHeight="1" x14ac:dyDescent="0.25">
      <c r="B1" s="51" t="s">
        <v>65</v>
      </c>
      <c r="C1" s="51"/>
      <c r="D1" s="51"/>
      <c r="E1" s="51"/>
    </row>
    <row r="2" spans="2:5" ht="18" customHeight="1" x14ac:dyDescent="0.25">
      <c r="B2" s="52" t="s">
        <v>66</v>
      </c>
      <c r="C2" s="52"/>
      <c r="D2" s="52"/>
      <c r="E2" s="52"/>
    </row>
    <row r="3" spans="2:5" ht="6" customHeight="1" x14ac:dyDescent="0.25"/>
    <row r="4" spans="2:5" ht="19.5" customHeight="1" x14ac:dyDescent="0.25">
      <c r="B4" s="53" t="s">
        <v>67</v>
      </c>
      <c r="C4" s="53"/>
      <c r="D4" s="53"/>
    </row>
    <row r="5" spans="2:5" ht="21.75" customHeight="1" x14ac:dyDescent="0.25">
      <c r="B5" s="19" t="s">
        <v>68</v>
      </c>
      <c r="C5" s="19" t="s">
        <v>25</v>
      </c>
      <c r="D5" s="19" t="s">
        <v>69</v>
      </c>
    </row>
    <row r="6" spans="2:5" ht="19.5" customHeight="1" x14ac:dyDescent="0.25">
      <c r="B6" s="41" t="s">
        <v>39</v>
      </c>
      <c r="C6" s="42">
        <v>14</v>
      </c>
      <c r="D6" s="43" t="s">
        <v>70</v>
      </c>
    </row>
    <row r="7" spans="2:5" ht="19.5" customHeight="1" x14ac:dyDescent="0.25">
      <c r="B7" s="44" t="s">
        <v>71</v>
      </c>
      <c r="C7" s="42">
        <v>14</v>
      </c>
      <c r="D7" s="45" t="s">
        <v>72</v>
      </c>
    </row>
    <row r="8" spans="2:5" ht="19.5" customHeight="1" x14ac:dyDescent="0.25">
      <c r="B8" s="41" t="s">
        <v>41</v>
      </c>
      <c r="C8" s="42">
        <v>28</v>
      </c>
      <c r="D8" s="43" t="s">
        <v>73</v>
      </c>
    </row>
    <row r="9" spans="2:5" ht="25.5" customHeight="1" x14ac:dyDescent="0.25">
      <c r="B9" s="54" t="s">
        <v>74</v>
      </c>
      <c r="C9" s="54"/>
      <c r="D9" s="54"/>
    </row>
    <row r="10" spans="2:5" ht="6" customHeight="1" x14ac:dyDescent="0.25"/>
    <row r="11" spans="2:5" ht="19.5" customHeight="1" x14ac:dyDescent="0.25">
      <c r="B11" s="53" t="s">
        <v>75</v>
      </c>
      <c r="C11" s="53"/>
      <c r="D11" s="53"/>
    </row>
    <row r="12" spans="2:5" ht="21.75" customHeight="1" x14ac:dyDescent="0.25">
      <c r="B12" s="19" t="s">
        <v>76</v>
      </c>
      <c r="C12" s="19" t="s">
        <v>24</v>
      </c>
      <c r="D12" s="19" t="s">
        <v>77</v>
      </c>
    </row>
    <row r="13" spans="2:5" ht="19.5" customHeight="1" x14ac:dyDescent="0.25">
      <c r="B13" s="41" t="s">
        <v>78</v>
      </c>
      <c r="C13" s="46">
        <v>0.3</v>
      </c>
      <c r="D13" s="43" t="s">
        <v>79</v>
      </c>
    </row>
    <row r="14" spans="2:5" ht="19.5" customHeight="1" x14ac:dyDescent="0.25">
      <c r="B14" s="44" t="s">
        <v>80</v>
      </c>
      <c r="C14" s="46">
        <v>0.2</v>
      </c>
      <c r="D14" s="45" t="s">
        <v>79</v>
      </c>
    </row>
    <row r="16" spans="2:5" ht="19.5" customHeight="1" x14ac:dyDescent="0.25">
      <c r="B16" s="53" t="s">
        <v>81</v>
      </c>
      <c r="C16" s="53"/>
      <c r="D16" s="53"/>
    </row>
    <row r="17" spans="2:5" ht="19.5" customHeight="1" x14ac:dyDescent="0.25">
      <c r="B17" s="41" t="s">
        <v>82</v>
      </c>
      <c r="C17" s="42">
        <v>20</v>
      </c>
      <c r="D17" s="43" t="s">
        <v>83</v>
      </c>
    </row>
    <row r="19" spans="2:5" ht="18" customHeight="1" x14ac:dyDescent="0.25">
      <c r="B19" s="55" t="s">
        <v>84</v>
      </c>
      <c r="C19" s="55"/>
      <c r="D19" s="55"/>
      <c r="E19" s="55"/>
    </row>
  </sheetData>
  <mergeCells count="7">
    <mergeCell ref="B16:D16"/>
    <mergeCell ref="B19:E19"/>
    <mergeCell ref="B1:E1"/>
    <mergeCell ref="B2:E2"/>
    <mergeCell ref="B4:D4"/>
    <mergeCell ref="B9:D9"/>
    <mergeCell ref="B11:D11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Reisekostenabrechnung</vt:lpstr>
      <vt:lpstr>Konfiguration</vt:lpstr>
      <vt:lpstr>Konfiguration!Druckbereich</vt:lpstr>
      <vt:lpstr>Reisekostenabrechnung!Druckbereich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2026-07-29T07:26:28Z</dcterms:created>
  <dcterms:modified xsi:type="dcterms:W3CDTF">2026-08-01T09:33:19Z</dcterms:modified>
  <dc:language>en-US</dc:language>
</cp:coreProperties>
</file>