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inkaufsliste" sheetId="1" state="visible" r:id="rId3"/>
  </sheets>
  <definedNames>
    <definedName function="false" hidden="true" localSheetId="0" name="_xlnm._FilterDatabase" vbProcedure="false">Einkaufsliste!$A$11:$L$33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<sst xmlns="http://schemas.openxmlformats.org/spreadsheetml/2006/main" count="137" uniqueCount="83">
  <si>
    <t xml:space="preserve">EINKAUFSLISTE</t>
  </si>
  <si>
    <t xml:space="preserve">Einkaufsplanung &amp; Budgetübersicht  ·  Planungsjahr 2026</t>
  </si>
  <si>
    <t xml:space="preserve">BUDGET</t>
  </si>
  <si>
    <t xml:space="preserve">GESAMTKOSTEN</t>
  </si>
  <si>
    <t xml:space="preserve">DAVON GEKAUFT</t>
  </si>
  <si>
    <t xml:space="preserve">VERBLEIBENDES BUDGET</t>
  </si>
  <si>
    <t xml:space="preserve">geplantes Budget</t>
  </si>
  <si>
    <t xml:space="preserve">Summe aller Artikel</t>
  </si>
  <si>
    <t xml:space="preserve">bereits erledigt</t>
  </si>
  <si>
    <t xml:space="preserve">Budget − Gesamtkosten</t>
  </si>
  <si>
    <t xml:space="preserve">Budget (€)</t>
  </si>
  <si>
    <t xml:space="preserve">Zwischensumme, Summen und Budget berechnen sich automatisch  ·  mustard markierte Spalten bitte nicht überschreiben.</t>
  </si>
  <si>
    <t xml:space="preserve">Nr.</t>
  </si>
  <si>
    <t xml:space="preserve">Artikel</t>
  </si>
  <si>
    <t xml:space="preserve">Kategorie</t>
  </si>
  <si>
    <t xml:space="preserve">Menge</t>
  </si>
  <si>
    <t xml:space="preserve">Einheit</t>
  </si>
  <si>
    <t xml:space="preserve">Preis/Einheit</t>
  </si>
  <si>
    <t xml:space="preserve">Rabatt %</t>
  </si>
  <si>
    <t xml:space="preserve">Zwischen-
summe</t>
  </si>
  <si>
    <t xml:space="preserve">Gekauft</t>
  </si>
  <si>
    <t xml:space="preserve">Geschäft</t>
  </si>
  <si>
    <t xml:space="preserve">Priorität</t>
  </si>
  <si>
    <t xml:space="preserve">Notiz</t>
  </si>
  <si>
    <t xml:space="preserve">Äpfel</t>
  </si>
  <si>
    <t xml:space="preserve">Obst &amp; Gemüse</t>
  </si>
  <si>
    <t xml:space="preserve">kg</t>
  </si>
  <si>
    <t xml:space="preserve">Ja</t>
  </si>
  <si>
    <t xml:space="preserve">Supermarkt</t>
  </si>
  <si>
    <t xml:space="preserve">Normal</t>
  </si>
  <si>
    <t xml:space="preserve">möglichst regional</t>
  </si>
  <si>
    <t xml:space="preserve">Bananen</t>
  </si>
  <si>
    <t xml:space="preserve">Vollmilch</t>
  </si>
  <si>
    <t xml:space="preserve">Milchprodukte</t>
  </si>
  <si>
    <t xml:space="preserve">l</t>
  </si>
  <si>
    <t xml:space="preserve">Hoch</t>
  </si>
  <si>
    <t xml:space="preserve">haltbar</t>
  </si>
  <si>
    <t xml:space="preserve">Naturjoghurt</t>
  </si>
  <si>
    <t xml:space="preserve">Becher</t>
  </si>
  <si>
    <t xml:space="preserve">Nein</t>
  </si>
  <si>
    <t xml:space="preserve">Angebot</t>
  </si>
  <si>
    <t xml:space="preserve">Gouda-Scheiben</t>
  </si>
  <si>
    <t xml:space="preserve">Pkg.</t>
  </si>
  <si>
    <t xml:space="preserve">Hähnchenbrust</t>
  </si>
  <si>
    <t xml:space="preserve">Fleisch &amp; Fisch</t>
  </si>
  <si>
    <t xml:space="preserve">Metzgerei</t>
  </si>
  <si>
    <t xml:space="preserve">frisch, für Sa.</t>
  </si>
  <si>
    <t xml:space="preserve">Lachsfilet</t>
  </si>
  <si>
    <t xml:space="preserve">Fischtheke</t>
  </si>
  <si>
    <t xml:space="preserve">TK möglich</t>
  </si>
  <si>
    <t xml:space="preserve">Vollkornbrot</t>
  </si>
  <si>
    <t xml:space="preserve">Backwaren</t>
  </si>
  <si>
    <t xml:space="preserve">Stk.</t>
  </si>
  <si>
    <t xml:space="preserve">Bäckerei</t>
  </si>
  <si>
    <t xml:space="preserve">Croissants</t>
  </si>
  <si>
    <t xml:space="preserve">Niedrig</t>
  </si>
  <si>
    <t xml:space="preserve">fürs Wochenende</t>
  </si>
  <si>
    <t xml:space="preserve">Spaghetti</t>
  </si>
  <si>
    <t xml:space="preserve">Grundnahrung</t>
  </si>
  <si>
    <t xml:space="preserve">Passierte Tomaten</t>
  </si>
  <si>
    <t xml:space="preserve">Dose</t>
  </si>
  <si>
    <t xml:space="preserve">Vorrat, Aktion</t>
  </si>
  <si>
    <t xml:space="preserve">Olivenöl</t>
  </si>
  <si>
    <t xml:space="preserve">Flasche</t>
  </si>
  <si>
    <t xml:space="preserve">nativ extra</t>
  </si>
  <si>
    <t xml:space="preserve">Mineralwasser</t>
  </si>
  <si>
    <t xml:space="preserve">Getränke</t>
  </si>
  <si>
    <t xml:space="preserve">Kasten</t>
  </si>
  <si>
    <t xml:space="preserve">Getränkemarkt</t>
  </si>
  <si>
    <t xml:space="preserve">12 x 1 l</t>
  </si>
  <si>
    <t xml:space="preserve">Orangensaft</t>
  </si>
  <si>
    <t xml:space="preserve">Spülmittel</t>
  </si>
  <si>
    <t xml:space="preserve">Haushalt</t>
  </si>
  <si>
    <t xml:space="preserve">Drogerie</t>
  </si>
  <si>
    <t xml:space="preserve">Zahnpasta</t>
  </si>
  <si>
    <t xml:space="preserve">Doppelpack</t>
  </si>
  <si>
    <t xml:space="preserve">GESAMTSUMME</t>
  </si>
  <si>
    <t xml:space="preserve">LEGENDE &amp; HINWEISE</t>
  </si>
  <si>
    <t xml:space="preserve">•  Bearbeitbare Spalten: Artikel, Kategorie, Menge, Einheit, Preis/Einheit, Rabatt %, Gekauft, Geschäft, Priorität und Notiz.</t>
  </si>
  <si>
    <t xml:space="preserve">•  Mustard hinterlegte Spalten (Nr., Zwischensumme) sind Formeln:  Zwischensumme = Menge × Preis/Einheit × (1 − Rabatt).</t>
  </si>
  <si>
    <t xml:space="preserve">•  Kategorie, Einheit, Gekauft und Priorität werden über Dropdown-Listen ausgefüllt – das hält die Liste sauber und sortierbar.</t>
  </si>
  <si>
    <t xml:space="preserve">•  Gekaufte Artikel (Gekauft = „Ja“) werden grün markiert und durchgestrichen;  offene Artikel bleiben amber.</t>
  </si>
  <si>
    <t xml:space="preserve">•  Das verbleibende Budget wird rot, sobald die Gesamtkosten das Budget übersteigen.  Über die Filter lässt sich z. B. nur „Offen“ anzeigen.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</si>
</sst>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&quot; €&quot;"/>
    <numFmt numFmtId="166" formatCode="General"/>
    <numFmt numFmtId="167" formatCode="0.##"/>
    <numFmt numFmtId="168" formatCode="0\ %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6"/>
      <color rgb="FFFFFFFF"/>
      <name val="Calibri"/>
      <family val="0"/>
      <charset val="1"/>
    </font>
    <font>
      <i val="true"/>
      <sz val="11"/>
      <color rgb="FFD9A441"/>
      <name val="Calibri"/>
      <family val="0"/>
      <charset val="1"/>
    </font>
    <font>
      <b val="true"/>
      <sz val="9.5"/>
      <color rgb="FF6C7A72"/>
      <name val="Calibri"/>
      <family val="0"/>
      <charset val="1"/>
    </font>
    <font>
      <b val="true"/>
      <sz val="20"/>
      <color rgb="FFB8842B"/>
      <name val="Calibri"/>
      <family val="0"/>
      <charset val="1"/>
    </font>
    <font>
      <b val="true"/>
      <sz val="20"/>
      <color rgb="FF1F3D34"/>
      <name val="Calibri"/>
      <family val="0"/>
      <charset val="1"/>
    </font>
    <font>
      <b val="true"/>
      <sz val="20"/>
      <color rgb="FF2E7D4F"/>
      <name val="Calibri"/>
      <family val="0"/>
      <charset val="1"/>
    </font>
    <font>
      <b val="true"/>
      <sz val="20"/>
      <color rgb="FF356152"/>
      <name val="Calibri"/>
      <family val="0"/>
      <charset val="1"/>
    </font>
    <font>
      <i val="true"/>
      <sz val="8.5"/>
      <color rgb="FF6C7A72"/>
      <name val="Calibri"/>
      <family val="0"/>
      <charset val="1"/>
    </font>
    <font>
      <b val="true"/>
      <sz val="11"/>
      <color rgb="FF213028"/>
      <name val="Calibri"/>
      <family val="0"/>
      <charset val="1"/>
    </font>
    <font>
      <b val="true"/>
      <sz val="10"/>
      <color rgb="FF356152"/>
      <name val="Calibri"/>
      <family val="0"/>
      <charset val="1"/>
    </font>
    <font>
      <i val="true"/>
      <sz val="9.5"/>
      <color rgb="FF6C7A72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6C7A72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sz val="9.5"/>
      <color rgb="FF213028"/>
      <name val="Calibri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1F3D34"/>
        <bgColor rgb="FF213028"/>
      </patternFill>
    </fill>
    <fill>
      <patternFill patternType="solid">
        <fgColor rgb="FFFFFFFF"/>
        <bgColor rgb="FFF4F7F4"/>
      </patternFill>
    </fill>
    <fill>
      <patternFill patternType="solid">
        <fgColor rgb="FFEAF3EC"/>
        <bgColor rgb="FFEDF1EE"/>
      </patternFill>
    </fill>
    <fill>
      <patternFill patternType="solid">
        <fgColor rgb="FFB8842B"/>
        <bgColor rgb="FF9A6B15"/>
      </patternFill>
    </fill>
    <fill>
      <patternFill patternType="solid">
        <fgColor rgb="FF356152"/>
        <bgColor rgb="FF2E7D4F"/>
      </patternFill>
    </fill>
    <fill>
      <patternFill patternType="solid">
        <fgColor rgb="FFEDF1EE"/>
        <bgColor rgb="FFEAF3EC"/>
      </patternFill>
    </fill>
    <fill>
      <patternFill patternType="solid">
        <fgColor rgb="FFF4F7F4"/>
        <bgColor rgb="FFEDF1EE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D3DCD6"/>
      </left>
      <right style="thin">
        <color rgb="FFD3DCD6"/>
      </right>
      <top style="thick">
        <color rgb="FFD9A441"/>
      </top>
      <bottom/>
      <diagonal/>
    </border>
    <border diagonalUp="false" diagonalDown="false">
      <left style="thin">
        <color rgb="FFD3DCD6"/>
      </left>
      <right style="thin">
        <color rgb="FFD3DCD6"/>
      </right>
      <top/>
      <bottom/>
      <diagonal/>
    </border>
    <border diagonalUp="false" diagonalDown="false">
      <left style="thin">
        <color rgb="FFD3DCD6"/>
      </left>
      <right style="thin">
        <color rgb="FFD3DCD6"/>
      </right>
      <top/>
      <bottom style="thin">
        <color rgb="FFD3DCD6"/>
      </bottom>
      <diagonal/>
    </border>
    <border diagonalUp="false" diagonalDown="false">
      <left style="thin">
        <color rgb="FFB8842B"/>
      </left>
      <right style="thin">
        <color rgb="FFB8842B"/>
      </right>
      <top style="thin">
        <color rgb="FFB8842B"/>
      </top>
      <bottom style="medium">
        <color rgb="FFB8842B"/>
      </bottom>
      <diagonal/>
    </border>
    <border diagonalUp="false" diagonalDown="false">
      <left style="thin">
        <color rgb="FFD3DCD6"/>
      </left>
      <right style="thin">
        <color rgb="FFD3DCD6"/>
      </right>
      <top style="thin">
        <color rgb="FFD3DCD6"/>
      </top>
      <bottom style="thin">
        <color rgb="FFD3DCD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7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8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9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0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3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2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6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0" fillId="3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5" xfId="0" applyFont="false" applyBorder="true" applyAlignment="true" applyProtection="false">
      <alignment horizontal="right" vertical="center" textRotation="0" wrapText="false" indent="1" shrinkToFit="false"/>
      <protection locked="true" hidden="false"/>
    </xf>
    <xf numFmtId="168" fontId="0" fillId="3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7" borderId="5" xfId="0" applyFont="fals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8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0" fillId="8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8" borderId="5" xfId="0" applyFont="false" applyBorder="true" applyAlignment="true" applyProtection="false">
      <alignment horizontal="right" vertical="center" textRotation="0" wrapText="false" indent="1" shrinkToFit="false"/>
      <protection locked="true" hidden="false"/>
    </xf>
    <xf numFmtId="168" fontId="0" fillId="8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5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5" fontId="18" fillId="2" borderId="5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5" fillId="2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7" fillId="6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8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8">
    <dxf>
      <fill>
        <patternFill patternType="solid">
          <fgColor rgb="FFB8842B"/>
          <bgColor rgb="FF000000"/>
        </patternFill>
      </fill>
    </dxf>
    <dxf>
      <fill>
        <patternFill patternType="solid">
          <fgColor rgb="FFEDF1EE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6C7A72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356152"/>
          <bgColor rgb="FF000000"/>
        </patternFill>
      </fill>
    </dxf>
    <dxf>
      <fill>
        <patternFill patternType="solid">
          <fgColor rgb="FFF4F7F4"/>
          <bgColor rgb="FF000000"/>
        </patternFill>
      </fill>
    </dxf>
    <dxf>
      <fill>
        <patternFill patternType="solid">
          <fgColor rgb="FF2E7D4F"/>
          <bgColor rgb="FF000000"/>
        </patternFill>
      </fill>
    </dxf>
    <dxf>
      <fill>
        <patternFill patternType="solid">
          <fgColor rgb="FFDCEBDD"/>
          <bgColor rgb="FF000000"/>
        </patternFill>
      </fill>
    </dxf>
    <dxf>
      <fill>
        <patternFill patternType="solid">
          <fgColor rgb="FFFBEFD6"/>
          <bgColor rgb="FF000000"/>
        </patternFill>
      </fill>
    </dxf>
    <dxf>
      <fill>
        <patternFill patternType="solid">
          <fgColor rgb="FF9A6B15"/>
          <bgColor rgb="FF000000"/>
        </patternFill>
      </fill>
    </dxf>
    <dxf>
      <fill>
        <patternFill patternType="solid">
          <fgColor rgb="FFB23A2E"/>
          <bgColor rgb="FF000000"/>
        </patternFill>
      </fill>
    </dxf>
    <dxf>
      <font>
        <name val="Calibri"/>
        <charset val="1"/>
        <family val="0"/>
        <b val="1"/>
        <color rgb="FF2E7D4F"/>
        <sz val="10"/>
      </font>
      <fill>
        <patternFill>
          <bgColor rgb="FFDCEBDD"/>
        </patternFill>
      </fill>
    </dxf>
    <dxf>
      <font>
        <name val="Calibri"/>
        <charset val="1"/>
        <family val="0"/>
        <b val="1"/>
        <color rgb="FF9A6B15"/>
        <sz val="10"/>
      </font>
      <fill>
        <patternFill>
          <bgColor rgb="FFFBEFD6"/>
        </patternFill>
      </fill>
    </dxf>
    <dxf>
      <font>
        <name val="Calibri"/>
        <charset val="1"/>
        <family val="0"/>
        <b val="1"/>
        <color rgb="FFB23A2E"/>
        <sz val="10"/>
      </font>
    </dxf>
    <dxf>
      <font>
        <name val="Calibri"/>
        <charset val="1"/>
        <family val="0"/>
        <strike val="1"/>
        <color rgb="FF6C7A72"/>
        <sz val="10"/>
      </font>
    </dxf>
    <dxf>
      <font>
        <name val="Calibri"/>
        <charset val="1"/>
        <family val="0"/>
        <b val="1"/>
        <color rgb="FFB23A2E"/>
        <sz val="20"/>
      </font>
    </dxf>
    <dxf>
      <font>
        <name val="Calibri"/>
        <charset val="1"/>
        <family val="0"/>
        <b val="1"/>
        <color rgb="FF2E7D4F"/>
        <sz val="1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A6B15"/>
      <rgbColor rgb="FF800080"/>
      <rgbColor rgb="FF008080"/>
      <rgbColor rgb="FFC0C0C0"/>
      <rgbColor rgb="FF6C7A72"/>
      <rgbColor rgb="FF9999FF"/>
      <rgbColor rgb="FF993366"/>
      <rgbColor rgb="FFFBEFD6"/>
      <rgbColor rgb="FFEAF3EC"/>
      <rgbColor rgb="FF660066"/>
      <rgbColor rgb="FFFF8080"/>
      <rgbColor rgb="FF0066CC"/>
      <rgbColor rgb="FFD3DC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F1EE"/>
      <rgbColor rgb="FFDCEBDD"/>
      <rgbColor rgb="FFF4F7F4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D9A441"/>
      <rgbColor rgb="FFFF6600"/>
      <rgbColor rgb="FF356152"/>
      <rgbColor rgb="FFB8842B"/>
      <rgbColor rgb="FF003366"/>
      <rgbColor rgb="FF2E7D4F"/>
      <rgbColor rgb="FF003300"/>
      <rgbColor rgb="FF1F3D34"/>
      <rgbColor rgb="FFB23A2E"/>
      <rgbColor rgb="FF993366"/>
      <rgbColor rgb="FF333399"/>
      <rgbColor rgb="FF21302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D34"/>
    <pageSetUpPr fitToPage="false"/>
  </sheetPr>
  <dimension ref="A1:L4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1" topLeftCell="A1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.51"/>
    <col collapsed="false" customWidth="true" hidden="false" outlineLevel="0" max="2" min="2" style="0" width="26"/>
    <col collapsed="false" customWidth="true" hidden="false" outlineLevel="0" max="3" min="3" style="0" width="16"/>
    <col collapsed="false" customWidth="true" hidden="false" outlineLevel="0" max="4" min="4" style="0" width="8"/>
    <col collapsed="false" customWidth="true" hidden="false" outlineLevel="0" max="5" min="5" style="0" width="10"/>
    <col collapsed="false" customWidth="true" hidden="false" outlineLevel="0" max="6" min="6" style="0" width="14"/>
    <col collapsed="false" customWidth="true" hidden="false" outlineLevel="0" max="7" min="7" style="0" width="9"/>
    <col collapsed="false" customWidth="true" hidden="false" outlineLevel="0" max="8" min="8" style="0" width="15"/>
    <col collapsed="false" customWidth="true" hidden="false" outlineLevel="0" max="9" min="9" style="0" width="10"/>
    <col collapsed="false" customWidth="true" hidden="false" outlineLevel="0" max="10" min="10" style="0" width="16"/>
    <col collapsed="false" customWidth="true" hidden="false" outlineLevel="0" max="11" min="11" style="0" width="12"/>
    <col collapsed="false" customWidth="true" hidden="false" outlineLevel="0" max="12" min="12" style="0" width="26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9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customFormat="false" ht="19.5" hidden="false" customHeight="tru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customFormat="false" ht="6" hidden="false" customHeight="true" outlineLevel="0" collapsed="false"/>
    <row r="5" customFormat="false" ht="15.75" hidden="false" customHeight="true" outlineLevel="0" collapsed="false">
      <c r="A5" s="3" t="s">
        <v>2</v>
      </c>
      <c r="B5" s="3"/>
      <c r="C5" s="3"/>
      <c r="D5" s="3" t="s">
        <v>3</v>
      </c>
      <c r="E5" s="3"/>
      <c r="F5" s="3"/>
      <c r="G5" s="3" t="s">
        <v>4</v>
      </c>
      <c r="H5" s="3"/>
      <c r="I5" s="3"/>
      <c r="J5" s="3" t="s">
        <v>5</v>
      </c>
      <c r="K5" s="3"/>
      <c r="L5" s="3"/>
    </row>
    <row r="6" customFormat="false" ht="30" hidden="false" customHeight="true" outlineLevel="0" collapsed="false">
      <c r="A6" s="4" t="n">
        <f aca="false">$C$9</f>
        <v>150</v>
      </c>
      <c r="B6" s="4"/>
      <c r="C6" s="4"/>
      <c r="D6" s="5" t="n">
        <f aca="false">SUM($H$12:$H$33)</f>
        <v>72.2195</v>
      </c>
      <c r="E6" s="5"/>
      <c r="F6" s="5"/>
      <c r="G6" s="6" t="n">
        <f aca="false">SUMIF($I$12:$I$33,"Ja",$H$12:$H$33)</f>
        <v>28.978</v>
      </c>
      <c r="H6" s="6"/>
      <c r="I6" s="6"/>
      <c r="J6" s="7" t="n">
        <f aca="false">$C$9-SUM($H$12:$H$33)</f>
        <v>77.7805</v>
      </c>
      <c r="K6" s="7"/>
      <c r="L6" s="7"/>
    </row>
    <row r="7" customFormat="false" ht="15" hidden="false" customHeight="true" outlineLevel="0" collapsed="false">
      <c r="A7" s="8" t="s">
        <v>6</v>
      </c>
      <c r="B7" s="8"/>
      <c r="C7" s="8"/>
      <c r="D7" s="8" t="s">
        <v>7</v>
      </c>
      <c r="E7" s="8"/>
      <c r="F7" s="8"/>
      <c r="G7" s="8" t="s">
        <v>8</v>
      </c>
      <c r="H7" s="8"/>
      <c r="I7" s="8"/>
      <c r="J7" s="8" t="s">
        <v>9</v>
      </c>
      <c r="K7" s="8"/>
      <c r="L7" s="8"/>
    </row>
    <row r="8" customFormat="false" ht="6" hidden="false" customHeight="true" outlineLevel="0" collapsed="false"/>
    <row r="9" customFormat="false" ht="19.5" hidden="false" customHeight="true" outlineLevel="0" collapsed="false">
      <c r="A9" s="9" t="s">
        <v>10</v>
      </c>
      <c r="B9" s="9"/>
      <c r="C9" s="10" t="n">
        <v>150</v>
      </c>
      <c r="D9" s="11" t="str">
        <f aca="false">"Budgetauslastung:  "&amp;TEXT(IFERROR(SUM($H$12:$H$33)/$C$9,0),"0.0%")</f>
        <v>Budgetauslastung:  48.1%</v>
      </c>
      <c r="E9" s="11"/>
      <c r="F9" s="11"/>
      <c r="G9" s="12" t="s">
        <v>11</v>
      </c>
      <c r="H9" s="12"/>
      <c r="I9" s="12"/>
      <c r="J9" s="12"/>
      <c r="K9" s="12"/>
      <c r="L9" s="12"/>
    </row>
    <row r="10" customFormat="false" ht="6" hidden="false" customHeight="true" outlineLevel="0" collapsed="false"/>
    <row r="11" customFormat="false" ht="30" hidden="false" customHeight="true" outlineLevel="0" collapsed="false">
      <c r="A11" s="13" t="s">
        <v>12</v>
      </c>
      <c r="B11" s="14" t="s">
        <v>13</v>
      </c>
      <c r="C11" s="14" t="s">
        <v>14</v>
      </c>
      <c r="D11" s="14" t="s">
        <v>15</v>
      </c>
      <c r="E11" s="14" t="s">
        <v>16</v>
      </c>
      <c r="F11" s="14" t="s">
        <v>17</v>
      </c>
      <c r="G11" s="14" t="s">
        <v>18</v>
      </c>
      <c r="H11" s="13" t="s">
        <v>19</v>
      </c>
      <c r="I11" s="14" t="s">
        <v>20</v>
      </c>
      <c r="J11" s="14" t="s">
        <v>21</v>
      </c>
      <c r="K11" s="14" t="s">
        <v>22</v>
      </c>
      <c r="L11" s="14" t="s">
        <v>23</v>
      </c>
    </row>
    <row r="12" customFormat="false" ht="18" hidden="false" customHeight="true" outlineLevel="0" collapsed="false">
      <c r="A12" s="15" t="n">
        <f aca="false">IF($B12="","",COUNTA($B$12:$B12))</f>
        <v>1</v>
      </c>
      <c r="B12" s="16" t="s">
        <v>24</v>
      </c>
      <c r="C12" s="16" t="s">
        <v>25</v>
      </c>
      <c r="D12" s="17" t="n">
        <v>2</v>
      </c>
      <c r="E12" s="18" t="s">
        <v>26</v>
      </c>
      <c r="F12" s="19" t="n">
        <v>2.49</v>
      </c>
      <c r="G12" s="20" t="n">
        <v>0</v>
      </c>
      <c r="H12" s="21" t="n">
        <f aca="false">IF($B12="","",$D12*$F12*(1-$G12))</f>
        <v>4.98</v>
      </c>
      <c r="I12" s="18" t="s">
        <v>27</v>
      </c>
      <c r="J12" s="16" t="s">
        <v>28</v>
      </c>
      <c r="K12" s="18" t="s">
        <v>29</v>
      </c>
      <c r="L12" s="16" t="s">
        <v>30</v>
      </c>
    </row>
    <row r="13" customFormat="false" ht="18" hidden="false" customHeight="true" outlineLevel="0" collapsed="false">
      <c r="A13" s="15" t="n">
        <f aca="false">IF($B13="","",COUNTA($B$12:$B13))</f>
        <v>2</v>
      </c>
      <c r="B13" s="22" t="s">
        <v>31</v>
      </c>
      <c r="C13" s="22" t="s">
        <v>25</v>
      </c>
      <c r="D13" s="23" t="n">
        <v>1</v>
      </c>
      <c r="E13" s="24" t="s">
        <v>26</v>
      </c>
      <c r="F13" s="25" t="n">
        <v>1.79</v>
      </c>
      <c r="G13" s="26" t="n">
        <v>0</v>
      </c>
      <c r="H13" s="21" t="n">
        <f aca="false">IF($B13="","",$D13*$F13*(1-$G13))</f>
        <v>1.79</v>
      </c>
      <c r="I13" s="24" t="s">
        <v>27</v>
      </c>
      <c r="J13" s="22" t="s">
        <v>28</v>
      </c>
      <c r="K13" s="24" t="s">
        <v>29</v>
      </c>
      <c r="L13" s="22"/>
    </row>
    <row r="14" customFormat="false" ht="18" hidden="false" customHeight="true" outlineLevel="0" collapsed="false">
      <c r="A14" s="15" t="n">
        <f aca="false">IF($B14="","",COUNTA($B$12:$B14))</f>
        <v>3</v>
      </c>
      <c r="B14" s="16" t="s">
        <v>32</v>
      </c>
      <c r="C14" s="16" t="s">
        <v>33</v>
      </c>
      <c r="D14" s="17" t="n">
        <v>6</v>
      </c>
      <c r="E14" s="18" t="s">
        <v>34</v>
      </c>
      <c r="F14" s="19" t="n">
        <v>1.09</v>
      </c>
      <c r="G14" s="20" t="n">
        <v>0</v>
      </c>
      <c r="H14" s="21" t="n">
        <f aca="false">IF($B14="","",$D14*$F14*(1-$G14))</f>
        <v>6.54</v>
      </c>
      <c r="I14" s="18" t="s">
        <v>27</v>
      </c>
      <c r="J14" s="16" t="s">
        <v>28</v>
      </c>
      <c r="K14" s="18" t="s">
        <v>35</v>
      </c>
      <c r="L14" s="16" t="s">
        <v>36</v>
      </c>
    </row>
    <row r="15" customFormat="false" ht="18" hidden="false" customHeight="true" outlineLevel="0" collapsed="false">
      <c r="A15" s="15" t="n">
        <f aca="false">IF($B15="","",COUNTA($B$12:$B15))</f>
        <v>4</v>
      </c>
      <c r="B15" s="22" t="s">
        <v>37</v>
      </c>
      <c r="C15" s="22" t="s">
        <v>33</v>
      </c>
      <c r="D15" s="23" t="n">
        <v>4</v>
      </c>
      <c r="E15" s="24" t="s">
        <v>38</v>
      </c>
      <c r="F15" s="25" t="n">
        <v>0.65</v>
      </c>
      <c r="G15" s="26" t="n">
        <v>0.1</v>
      </c>
      <c r="H15" s="21" t="n">
        <f aca="false">IF($B15="","",$D15*$F15*(1-$G15))</f>
        <v>2.34</v>
      </c>
      <c r="I15" s="24" t="s">
        <v>39</v>
      </c>
      <c r="J15" s="22" t="s">
        <v>28</v>
      </c>
      <c r="K15" s="24" t="s">
        <v>29</v>
      </c>
      <c r="L15" s="22" t="s">
        <v>40</v>
      </c>
    </row>
    <row r="16" customFormat="false" ht="18" hidden="false" customHeight="true" outlineLevel="0" collapsed="false">
      <c r="A16" s="15" t="n">
        <f aca="false">IF($B16="","",COUNTA($B$12:$B16))</f>
        <v>5</v>
      </c>
      <c r="B16" s="16" t="s">
        <v>41</v>
      </c>
      <c r="C16" s="16" t="s">
        <v>33</v>
      </c>
      <c r="D16" s="17" t="n">
        <v>2</v>
      </c>
      <c r="E16" s="18" t="s">
        <v>42</v>
      </c>
      <c r="F16" s="19" t="n">
        <v>2.29</v>
      </c>
      <c r="G16" s="20" t="n">
        <v>0</v>
      </c>
      <c r="H16" s="21" t="n">
        <f aca="false">IF($B16="","",$D16*$F16*(1-$G16))</f>
        <v>4.58</v>
      </c>
      <c r="I16" s="18" t="s">
        <v>39</v>
      </c>
      <c r="J16" s="16" t="s">
        <v>28</v>
      </c>
      <c r="K16" s="18" t="s">
        <v>29</v>
      </c>
      <c r="L16" s="16"/>
    </row>
    <row r="17" customFormat="false" ht="18" hidden="false" customHeight="true" outlineLevel="0" collapsed="false">
      <c r="A17" s="15" t="n">
        <f aca="false">IF($B17="","",COUNTA($B$12:$B17))</f>
        <v>6</v>
      </c>
      <c r="B17" s="22" t="s">
        <v>43</v>
      </c>
      <c r="C17" s="22" t="s">
        <v>44</v>
      </c>
      <c r="D17" s="23" t="n">
        <v>1</v>
      </c>
      <c r="E17" s="24" t="s">
        <v>26</v>
      </c>
      <c r="F17" s="25" t="n">
        <v>8.99</v>
      </c>
      <c r="G17" s="26" t="n">
        <v>0.15</v>
      </c>
      <c r="H17" s="21" t="n">
        <f aca="false">IF($B17="","",$D17*$F17*(1-$G17))</f>
        <v>7.6415</v>
      </c>
      <c r="I17" s="24" t="s">
        <v>39</v>
      </c>
      <c r="J17" s="22" t="s">
        <v>45</v>
      </c>
      <c r="K17" s="24" t="s">
        <v>35</v>
      </c>
      <c r="L17" s="22" t="s">
        <v>46</v>
      </c>
    </row>
    <row r="18" customFormat="false" ht="18" hidden="false" customHeight="true" outlineLevel="0" collapsed="false">
      <c r="A18" s="15" t="n">
        <f aca="false">IF($B18="","",COUNTA($B$12:$B18))</f>
        <v>7</v>
      </c>
      <c r="B18" s="16" t="s">
        <v>47</v>
      </c>
      <c r="C18" s="16" t="s">
        <v>44</v>
      </c>
      <c r="D18" s="17" t="n">
        <v>0.5</v>
      </c>
      <c r="E18" s="18" t="s">
        <v>26</v>
      </c>
      <c r="F18" s="19" t="n">
        <v>19.9</v>
      </c>
      <c r="G18" s="20" t="n">
        <v>0</v>
      </c>
      <c r="H18" s="21" t="n">
        <f aca="false">IF($B18="","",$D18*$F18*(1-$G18))</f>
        <v>9.95</v>
      </c>
      <c r="I18" s="18" t="s">
        <v>39</v>
      </c>
      <c r="J18" s="16" t="s">
        <v>48</v>
      </c>
      <c r="K18" s="18" t="s">
        <v>29</v>
      </c>
      <c r="L18" s="16" t="s">
        <v>49</v>
      </c>
    </row>
    <row r="19" customFormat="false" ht="18" hidden="false" customHeight="true" outlineLevel="0" collapsed="false">
      <c r="A19" s="15" t="n">
        <f aca="false">IF($B19="","",COUNTA($B$12:$B19))</f>
        <v>8</v>
      </c>
      <c r="B19" s="22" t="s">
        <v>50</v>
      </c>
      <c r="C19" s="22" t="s">
        <v>51</v>
      </c>
      <c r="D19" s="23" t="n">
        <v>2</v>
      </c>
      <c r="E19" s="24" t="s">
        <v>52</v>
      </c>
      <c r="F19" s="25" t="n">
        <v>2.19</v>
      </c>
      <c r="G19" s="26" t="n">
        <v>0</v>
      </c>
      <c r="H19" s="21" t="n">
        <f aca="false">IF($B19="","",$D19*$F19*(1-$G19))</f>
        <v>4.38</v>
      </c>
      <c r="I19" s="24" t="s">
        <v>27</v>
      </c>
      <c r="J19" s="22" t="s">
        <v>53</v>
      </c>
      <c r="K19" s="24" t="s">
        <v>35</v>
      </c>
      <c r="L19" s="22"/>
    </row>
    <row r="20" customFormat="false" ht="18" hidden="false" customHeight="true" outlineLevel="0" collapsed="false">
      <c r="A20" s="15" t="n">
        <f aca="false">IF($B20="","",COUNTA($B$12:$B20))</f>
        <v>9</v>
      </c>
      <c r="B20" s="16" t="s">
        <v>54</v>
      </c>
      <c r="C20" s="16" t="s">
        <v>51</v>
      </c>
      <c r="D20" s="17" t="n">
        <v>6</v>
      </c>
      <c r="E20" s="18" t="s">
        <v>52</v>
      </c>
      <c r="F20" s="19" t="n">
        <v>0.55</v>
      </c>
      <c r="G20" s="20" t="n">
        <v>0</v>
      </c>
      <c r="H20" s="21" t="n">
        <f aca="false">IF($B20="","",$D20*$F20*(1-$G20))</f>
        <v>3.3</v>
      </c>
      <c r="I20" s="18" t="s">
        <v>39</v>
      </c>
      <c r="J20" s="16" t="s">
        <v>53</v>
      </c>
      <c r="K20" s="18" t="s">
        <v>55</v>
      </c>
      <c r="L20" s="16" t="s">
        <v>56</v>
      </c>
    </row>
    <row r="21" customFormat="false" ht="18" hidden="false" customHeight="true" outlineLevel="0" collapsed="false">
      <c r="A21" s="15" t="n">
        <f aca="false">IF($B21="","",COUNTA($B$12:$B21))</f>
        <v>10</v>
      </c>
      <c r="B21" s="22" t="s">
        <v>57</v>
      </c>
      <c r="C21" s="22" t="s">
        <v>58</v>
      </c>
      <c r="D21" s="23" t="n">
        <v>3</v>
      </c>
      <c r="E21" s="24" t="s">
        <v>42</v>
      </c>
      <c r="F21" s="25" t="n">
        <v>1.15</v>
      </c>
      <c r="G21" s="26" t="n">
        <v>0</v>
      </c>
      <c r="H21" s="21" t="n">
        <f aca="false">IF($B21="","",$D21*$F21*(1-$G21))</f>
        <v>3.45</v>
      </c>
      <c r="I21" s="24" t="s">
        <v>27</v>
      </c>
      <c r="J21" s="22" t="s">
        <v>28</v>
      </c>
      <c r="K21" s="24" t="s">
        <v>29</v>
      </c>
      <c r="L21" s="22"/>
    </row>
    <row r="22" customFormat="false" ht="18" hidden="false" customHeight="true" outlineLevel="0" collapsed="false">
      <c r="A22" s="15" t="n">
        <f aca="false">IF($B22="","",COUNTA($B$12:$B22))</f>
        <v>11</v>
      </c>
      <c r="B22" s="16" t="s">
        <v>59</v>
      </c>
      <c r="C22" s="16" t="s">
        <v>58</v>
      </c>
      <c r="D22" s="17" t="n">
        <v>4</v>
      </c>
      <c r="E22" s="18" t="s">
        <v>60</v>
      </c>
      <c r="F22" s="19" t="n">
        <v>0.89</v>
      </c>
      <c r="G22" s="20" t="n">
        <v>0.2</v>
      </c>
      <c r="H22" s="21" t="n">
        <f aca="false">IF($B22="","",$D22*$F22*(1-$G22))</f>
        <v>2.848</v>
      </c>
      <c r="I22" s="18" t="s">
        <v>27</v>
      </c>
      <c r="J22" s="16" t="s">
        <v>28</v>
      </c>
      <c r="K22" s="18" t="s">
        <v>29</v>
      </c>
      <c r="L22" s="16" t="s">
        <v>61</v>
      </c>
    </row>
    <row r="23" customFormat="false" ht="18" hidden="false" customHeight="true" outlineLevel="0" collapsed="false">
      <c r="A23" s="15" t="n">
        <f aca="false">IF($B23="","",COUNTA($B$12:$B23))</f>
        <v>12</v>
      </c>
      <c r="B23" s="22" t="s">
        <v>62</v>
      </c>
      <c r="C23" s="22" t="s">
        <v>58</v>
      </c>
      <c r="D23" s="23" t="n">
        <v>1</v>
      </c>
      <c r="E23" s="24" t="s">
        <v>63</v>
      </c>
      <c r="F23" s="25" t="n">
        <v>6.49</v>
      </c>
      <c r="G23" s="26" t="n">
        <v>0</v>
      </c>
      <c r="H23" s="21" t="n">
        <f aca="false">IF($B23="","",$D23*$F23*(1-$G23))</f>
        <v>6.49</v>
      </c>
      <c r="I23" s="24" t="s">
        <v>39</v>
      </c>
      <c r="J23" s="22" t="s">
        <v>28</v>
      </c>
      <c r="K23" s="24" t="s">
        <v>29</v>
      </c>
      <c r="L23" s="22" t="s">
        <v>64</v>
      </c>
    </row>
    <row r="24" customFormat="false" ht="18" hidden="false" customHeight="true" outlineLevel="0" collapsed="false">
      <c r="A24" s="15" t="n">
        <f aca="false">IF($B24="","",COUNTA($B$12:$B24))</f>
        <v>13</v>
      </c>
      <c r="B24" s="16" t="s">
        <v>65</v>
      </c>
      <c r="C24" s="16" t="s">
        <v>66</v>
      </c>
      <c r="D24" s="17" t="n">
        <v>1</v>
      </c>
      <c r="E24" s="18" t="s">
        <v>67</v>
      </c>
      <c r="F24" s="19" t="n">
        <v>4.99</v>
      </c>
      <c r="G24" s="20" t="n">
        <v>0</v>
      </c>
      <c r="H24" s="21" t="n">
        <f aca="false">IF($B24="","",$D24*$F24*(1-$G24))</f>
        <v>4.99</v>
      </c>
      <c r="I24" s="18" t="s">
        <v>27</v>
      </c>
      <c r="J24" s="16" t="s">
        <v>68</v>
      </c>
      <c r="K24" s="18" t="s">
        <v>35</v>
      </c>
      <c r="L24" s="16" t="s">
        <v>69</v>
      </c>
    </row>
    <row r="25" customFormat="false" ht="18" hidden="false" customHeight="true" outlineLevel="0" collapsed="false">
      <c r="A25" s="15" t="n">
        <f aca="false">IF($B25="","",COUNTA($B$12:$B25))</f>
        <v>14</v>
      </c>
      <c r="B25" s="22" t="s">
        <v>70</v>
      </c>
      <c r="C25" s="22" t="s">
        <v>66</v>
      </c>
      <c r="D25" s="23" t="n">
        <v>2</v>
      </c>
      <c r="E25" s="24" t="s">
        <v>34</v>
      </c>
      <c r="F25" s="25" t="n">
        <v>1.99</v>
      </c>
      <c r="G25" s="26" t="n">
        <v>0</v>
      </c>
      <c r="H25" s="21" t="n">
        <f aca="false">IF($B25="","",$D25*$F25*(1-$G25))</f>
        <v>3.98</v>
      </c>
      <c r="I25" s="24" t="s">
        <v>39</v>
      </c>
      <c r="J25" s="22" t="s">
        <v>28</v>
      </c>
      <c r="K25" s="24" t="s">
        <v>55</v>
      </c>
      <c r="L25" s="22"/>
    </row>
    <row r="26" customFormat="false" ht="18" hidden="false" customHeight="true" outlineLevel="0" collapsed="false">
      <c r="A26" s="15" t="n">
        <f aca="false">IF($B26="","",COUNTA($B$12:$B26))</f>
        <v>15</v>
      </c>
      <c r="B26" s="16" t="s">
        <v>71</v>
      </c>
      <c r="C26" s="16" t="s">
        <v>72</v>
      </c>
      <c r="D26" s="17" t="n">
        <v>1</v>
      </c>
      <c r="E26" s="18" t="s">
        <v>63</v>
      </c>
      <c r="F26" s="19" t="n">
        <v>1.45</v>
      </c>
      <c r="G26" s="20" t="n">
        <v>0</v>
      </c>
      <c r="H26" s="21" t="n">
        <f aca="false">IF($B26="","",$D26*$F26*(1-$G26))</f>
        <v>1.45</v>
      </c>
      <c r="I26" s="18" t="s">
        <v>39</v>
      </c>
      <c r="J26" s="16" t="s">
        <v>73</v>
      </c>
      <c r="K26" s="18" t="s">
        <v>29</v>
      </c>
      <c r="L26" s="16"/>
    </row>
    <row r="27" customFormat="false" ht="18" hidden="false" customHeight="true" outlineLevel="0" collapsed="false">
      <c r="A27" s="15" t="n">
        <f aca="false">IF($B27="","",COUNTA($B$12:$B27))</f>
        <v>16</v>
      </c>
      <c r="B27" s="22" t="s">
        <v>74</v>
      </c>
      <c r="C27" s="22" t="s">
        <v>73</v>
      </c>
      <c r="D27" s="23" t="n">
        <v>2</v>
      </c>
      <c r="E27" s="24" t="s">
        <v>52</v>
      </c>
      <c r="F27" s="25" t="n">
        <v>1.95</v>
      </c>
      <c r="G27" s="26" t="n">
        <v>0.1</v>
      </c>
      <c r="H27" s="21" t="n">
        <f aca="false">IF($B27="","",$D27*$F27*(1-$G27))</f>
        <v>3.51</v>
      </c>
      <c r="I27" s="24" t="s">
        <v>39</v>
      </c>
      <c r="J27" s="22" t="s">
        <v>73</v>
      </c>
      <c r="K27" s="24" t="s">
        <v>29</v>
      </c>
      <c r="L27" s="22" t="s">
        <v>75</v>
      </c>
    </row>
    <row r="28" customFormat="false" ht="18" hidden="false" customHeight="true" outlineLevel="0" collapsed="false">
      <c r="A28" s="27" t="str">
        <f aca="false">IF($B28="","",COUNTA($B$12:$B28))</f>
        <v/>
      </c>
      <c r="B28" s="16"/>
      <c r="C28" s="16"/>
      <c r="D28" s="17"/>
      <c r="E28" s="18"/>
      <c r="F28" s="19"/>
      <c r="G28" s="20"/>
      <c r="H28" s="21" t="str">
        <f aca="false">IF($B28="","",$D28*$F28*(1-$G28))</f>
        <v/>
      </c>
      <c r="I28" s="18"/>
      <c r="J28" s="16"/>
      <c r="K28" s="18"/>
      <c r="L28" s="16"/>
    </row>
    <row r="29" customFormat="false" ht="18" hidden="false" customHeight="true" outlineLevel="0" collapsed="false">
      <c r="A29" s="27" t="str">
        <f aca="false">IF($B29="","",COUNTA($B$12:$B29))</f>
        <v/>
      </c>
      <c r="B29" s="22"/>
      <c r="C29" s="22"/>
      <c r="D29" s="23"/>
      <c r="E29" s="24"/>
      <c r="F29" s="25"/>
      <c r="G29" s="26"/>
      <c r="H29" s="21" t="str">
        <f aca="false">IF($B29="","",$D29*$F29*(1-$G29))</f>
        <v/>
      </c>
      <c r="I29" s="24"/>
      <c r="J29" s="22"/>
      <c r="K29" s="24"/>
      <c r="L29" s="22"/>
    </row>
    <row r="30" customFormat="false" ht="18" hidden="false" customHeight="true" outlineLevel="0" collapsed="false">
      <c r="A30" s="27" t="str">
        <f aca="false">IF($B30="","",COUNTA($B$12:$B30))</f>
        <v/>
      </c>
      <c r="B30" s="16"/>
      <c r="C30" s="16"/>
      <c r="D30" s="17"/>
      <c r="E30" s="18"/>
      <c r="F30" s="19"/>
      <c r="G30" s="20"/>
      <c r="H30" s="21" t="str">
        <f aca="false">IF($B30="","",$D30*$F30*(1-$G30))</f>
        <v/>
      </c>
      <c r="I30" s="18"/>
      <c r="J30" s="16"/>
      <c r="K30" s="18"/>
      <c r="L30" s="16"/>
    </row>
    <row r="31" customFormat="false" ht="18" hidden="false" customHeight="true" outlineLevel="0" collapsed="false">
      <c r="A31" s="27" t="str">
        <f aca="false">IF($B31="","",COUNTA($B$12:$B31))</f>
        <v/>
      </c>
      <c r="B31" s="22"/>
      <c r="C31" s="22"/>
      <c r="D31" s="23"/>
      <c r="E31" s="24"/>
      <c r="F31" s="25"/>
      <c r="G31" s="26"/>
      <c r="H31" s="21" t="str">
        <f aca="false">IF($B31="","",$D31*$F31*(1-$G31))</f>
        <v/>
      </c>
      <c r="I31" s="24"/>
      <c r="J31" s="22"/>
      <c r="K31" s="24"/>
      <c r="L31" s="22"/>
    </row>
    <row r="32" customFormat="false" ht="18" hidden="false" customHeight="true" outlineLevel="0" collapsed="false">
      <c r="A32" s="27" t="str">
        <f aca="false">IF($B32="","",COUNTA($B$12:$B32))</f>
        <v/>
      </c>
      <c r="B32" s="16"/>
      <c r="C32" s="16"/>
      <c r="D32" s="17"/>
      <c r="E32" s="18"/>
      <c r="F32" s="19"/>
      <c r="G32" s="20"/>
      <c r="H32" s="21" t="str">
        <f aca="false">IF($B32="","",$D32*$F32*(1-$G32))</f>
        <v/>
      </c>
      <c r="I32" s="18"/>
      <c r="J32" s="16"/>
      <c r="K32" s="18"/>
      <c r="L32" s="16"/>
    </row>
    <row r="33" customFormat="false" ht="18" hidden="false" customHeight="true" outlineLevel="0" collapsed="false">
      <c r="A33" s="27" t="str">
        <f aca="false">IF($B33="","",COUNTA($B$12:$B33))</f>
        <v/>
      </c>
      <c r="B33" s="22"/>
      <c r="C33" s="22"/>
      <c r="D33" s="23"/>
      <c r="E33" s="24"/>
      <c r="F33" s="25"/>
      <c r="G33" s="26"/>
      <c r="H33" s="21" t="str">
        <f aca="false">IF($B33="","",$D33*$F33*(1-$G33))</f>
        <v/>
      </c>
      <c r="I33" s="24"/>
      <c r="J33" s="22"/>
      <c r="K33" s="24"/>
      <c r="L33" s="22"/>
    </row>
    <row r="34" customFormat="false" ht="24" hidden="false" customHeight="true" outlineLevel="0" collapsed="false">
      <c r="A34" s="28" t="s">
        <v>76</v>
      </c>
      <c r="B34" s="28"/>
      <c r="C34" s="28"/>
      <c r="D34" s="28"/>
      <c r="E34" s="28"/>
      <c r="F34" s="28"/>
      <c r="G34" s="28"/>
      <c r="H34" s="29" t="n">
        <f aca="false">SUM(H12:H33)</f>
        <v>72.2195</v>
      </c>
      <c r="I34" s="30" t="str">
        <f aca="false">"Gekauft: "&amp;COUNTIF(I12:I33,"Ja")&amp;"  /  Offen: "&amp;COUNTIF(I12:I33,"Nein")</f>
        <v>Gekauft: 7  /  Offen: 9</v>
      </c>
      <c r="J34" s="30"/>
      <c r="K34" s="30"/>
      <c r="L34" s="30"/>
    </row>
    <row r="36" customFormat="false" ht="19.5" hidden="false" customHeight="true" outlineLevel="0" collapsed="false">
      <c r="A36" s="31" t="s">
        <v>77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  <row r="37" customFormat="false" ht="15.75" hidden="false" customHeight="true" outlineLevel="0" collapsed="false">
      <c r="A37" s="32" t="s">
        <v>78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customFormat="false" ht="15.75" hidden="false" customHeight="true" outlineLevel="0" collapsed="false">
      <c r="A38" s="32" t="s">
        <v>79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customFormat="false" ht="15.75" hidden="false" customHeight="true" outlineLevel="0" collapsed="false">
      <c r="A39" s="32" t="s">
        <v>80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customFormat="false" ht="15.75" hidden="false" customHeight="true" outlineLevel="0" collapsed="false">
      <c r="A40" s="32" t="s">
        <v>81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  <row r="41" customFormat="false" ht="15.75" hidden="false" customHeight="true" outlineLevel="0" collapsed="false">
      <c r="A41" s="32" t="s">
        <v>82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</row>
  </sheetData>
  <autoFilter ref="A11:L33"/>
  <mergeCells count="25">
    <mergeCell ref="A1:L2"/>
    <mergeCell ref="A3:L3"/>
    <mergeCell ref="A5:C5"/>
    <mergeCell ref="D5:F5"/>
    <mergeCell ref="G5:I5"/>
    <mergeCell ref="J5:L5"/>
    <mergeCell ref="A6:C6"/>
    <mergeCell ref="D6:F6"/>
    <mergeCell ref="G6:I6"/>
    <mergeCell ref="J6:L6"/>
    <mergeCell ref="A7:C7"/>
    <mergeCell ref="D7:F7"/>
    <mergeCell ref="G7:I7"/>
    <mergeCell ref="J7:L7"/>
    <mergeCell ref="A9:B9"/>
    <mergeCell ref="D9:F9"/>
    <mergeCell ref="G9:L9"/>
    <mergeCell ref="A34:G34"/>
    <mergeCell ref="I34:L34"/>
    <mergeCell ref="A36:L36"/>
    <mergeCell ref="A37:L37"/>
    <mergeCell ref="A38:L38"/>
    <mergeCell ref="A39:L39"/>
    <mergeCell ref="A40:L40"/>
    <mergeCell ref="A41:L41"/>
  </mergeCells>
  <conditionalFormatting sqref="I12:I33">
    <cfRule type="cellIs" priority="2" operator="equal" aboveAverage="0" equalAverage="0" bottom="0" percent="0" rank="0" text="" dxfId="12">
      <formula>"Ja"</formula>
    </cfRule>
    <cfRule type="cellIs" priority="3" operator="equal" aboveAverage="0" equalAverage="0" bottom="0" percent="0" rank="0" text="" dxfId="13">
      <formula>"Nein"</formula>
    </cfRule>
  </conditionalFormatting>
  <conditionalFormatting sqref="K12:K33">
    <cfRule type="cellIs" priority="4" operator="equal" aboveAverage="0" equalAverage="0" bottom="0" percent="0" rank="0" text="" dxfId="14">
      <formula>"Hoch"</formula>
    </cfRule>
  </conditionalFormatting>
  <conditionalFormatting sqref="B12:B33">
    <cfRule type="expression" priority="5" aboveAverage="0" equalAverage="0" bottom="0" percent="0" rank="0" text="" dxfId="15">
      <formula>$I12="Ja"</formula>
    </cfRule>
  </conditionalFormatting>
  <conditionalFormatting sqref="J6">
    <cfRule type="cellIs" priority="6" operator="lessThan" aboveAverage="0" equalAverage="0" bottom="0" percent="0" rank="0" text="" dxfId="16">
      <formula>0</formula>
    </cfRule>
  </conditionalFormatting>
  <conditionalFormatting sqref="G12:G33">
    <cfRule type="cellIs" priority="7" operator="greaterThan" aboveAverage="0" equalAverage="0" bottom="0" percent="0" rank="0" text="" dxfId="17">
      <formula>0</formula>
    </cfRule>
  </conditionalFormatting>
  <dataValidations count="6">
    <dataValidation allowBlank="true" errorStyle="stop" operator="between" prompt="Kategorie wählen" promptTitle="Auswahl" showDropDown="false" showErrorMessage="false" showInputMessage="false" sqref="C12:C33" type="list">
      <formula1>"Obst &amp; Gemüse,Milchprodukte,Fleisch &amp; Fisch,Backwaren,Grundnahrung,Getränke,Tiefkühl,Haushalt,Drogerie,Sonstiges"</formula1>
      <formula2>0</formula2>
    </dataValidation>
    <dataValidation allowBlank="true" errorStyle="stop" operator="between" prompt="Einheit wählen" promptTitle="Auswahl" showDropDown="false" showErrorMessage="false" showInputMessage="false" sqref="E12:E33" type="list">
      <formula1>"Stk.,kg,g,l,ml,Pkg.,Dose,Becher,Flasche,Kasten,Bund"</formula1>
      <formula2>0</formula2>
    </dataValidation>
    <dataValidation allowBlank="true" errorStyle="stop" operator="between" prompt="Gekauft?" promptTitle="Auswahl" showDropDown="false" showErrorMessage="false" showInputMessage="false" sqref="I12:I33" type="list">
      <formula1>"Ja,Nein"</formula1>
      <formula2>0</formula2>
    </dataValidation>
    <dataValidation allowBlank="true" errorStyle="stop" operator="between" prompt="Priorität wählen" promptTitle="Auswahl" showDropDown="false" showErrorMessage="false" showInputMessage="false" sqref="K12:K33" type="list">
      <formula1>"Hoch,Normal,Niedrig"</formula1>
      <formula2>0</formula2>
    </dataValidation>
    <dataValidation allowBlank="true" error="Menge muss größer als 0 sein." errorStyle="stop" errorTitle="Ungültige Menge" operator="greaterThan" showDropDown="false" showErrorMessage="false" showInputMessage="false" sqref="D12:D33" type="decimal">
      <formula1>0</formula1>
      <formula2>0</formula2>
    </dataValidation>
    <dataValidation allowBlank="true" error="Rabatt zwischen 0 % und 100 % (0–1)." errorStyle="stop" errorTitle="Ungültiger Rabatt" operator="between" showDropDown="false" showErrorMessage="false" showInputMessage="false" sqref="G12:G33" type="decimal">
      <formula1>0</formula1>
      <formula2>1</formula2>
    </dataValidation>
  </dataValidation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2026-08-02T10:44:57Z</dcterms:created>
  <dc:creator>openpyxl</dc:creator>
  <dc:description/>
  <dc:language>en-US</dc:language>
  <cp:lastModifiedBy/>
  <dcterms:modified xsi:type="dcterms:W3CDTF">2026-08-02T10:44:57Z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